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 firstSheet="1" activeTab="1"/>
  </bookViews>
  <sheets>
    <sheet name="7.ВС" sheetId="1" state="hidden" r:id="rId1"/>
    <sheet name="8.ФС" sheetId="3" r:id="rId2"/>
    <sheet name="9.ПС" sheetId="2" state="hidden" r:id="rId3"/>
  </sheets>
  <definedNames>
    <definedName name="_xlnm.Print_Titles" localSheetId="0">'7.ВС'!$7:$7</definedName>
    <definedName name="_xlnm.Print_Titles" localSheetId="1">'8.ФС'!$7:$7</definedName>
    <definedName name="_xlnm.Print_Titles" localSheetId="2">'9.ПС'!$7:$7</definedName>
  </definedNames>
  <calcPr calcId="145621"/>
</workbook>
</file>

<file path=xl/calcChain.xml><?xml version="1.0" encoding="utf-8"?>
<calcChain xmlns="http://schemas.openxmlformats.org/spreadsheetml/2006/main">
  <c r="AL364" i="2" l="1"/>
  <c r="AM364" i="2"/>
  <c r="AN364" i="2"/>
  <c r="AO364" i="2"/>
  <c r="AP364" i="2"/>
  <c r="AR364" i="2"/>
  <c r="AT364" i="2"/>
  <c r="AW364" i="2"/>
  <c r="AY364" i="2"/>
  <c r="AV379" i="2"/>
  <c r="AV378" i="2" s="1"/>
  <c r="AW379" i="2"/>
  <c r="AW378" i="2" s="1"/>
  <c r="AY379" i="2"/>
  <c r="AY378" i="2" s="1"/>
  <c r="AT379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R378" i="2"/>
  <c r="AT378" i="2"/>
  <c r="BA378" i="2"/>
  <c r="BB378" i="2"/>
  <c r="BC378" i="2"/>
  <c r="BD378" i="2"/>
  <c r="BE378" i="2"/>
  <c r="BF378" i="2"/>
  <c r="AE377" i="2"/>
  <c r="AE376" i="2" s="1"/>
  <c r="AE375" i="2" s="1"/>
  <c r="AE374" i="2" s="1"/>
  <c r="AG377" i="2"/>
  <c r="AG376" i="2" s="1"/>
  <c r="AG375" i="2" s="1"/>
  <c r="AG374" i="2" s="1"/>
  <c r="AN377" i="2"/>
  <c r="AN376" i="2" s="1"/>
  <c r="AN375" i="2" s="1"/>
  <c r="AN374" i="2" s="1"/>
  <c r="AO377" i="2"/>
  <c r="AO376" i="2" s="1"/>
  <c r="AO375" i="2" s="1"/>
  <c r="AO374" i="2" s="1"/>
  <c r="AP377" i="2"/>
  <c r="AP376" i="2" s="1"/>
  <c r="AP375" i="2" s="1"/>
  <c r="AP374" i="2" s="1"/>
  <c r="AQ377" i="2"/>
  <c r="AQ376" i="2" s="1"/>
  <c r="AQ375" i="2" s="1"/>
  <c r="AR377" i="2"/>
  <c r="AR376" i="2" s="1"/>
  <c r="AR375" i="2" s="1"/>
  <c r="AR374" i="2" s="1"/>
  <c r="AT377" i="2"/>
  <c r="AT376" i="2" s="1"/>
  <c r="AT375" i="2" s="1"/>
  <c r="AT374" i="2" s="1"/>
  <c r="AV377" i="2"/>
  <c r="AV376" i="2" s="1"/>
  <c r="AV375" i="2" s="1"/>
  <c r="AW377" i="2"/>
  <c r="AW376" i="2" s="1"/>
  <c r="AW375" i="2" s="1"/>
  <c r="AY377" i="2"/>
  <c r="AY376" i="2" s="1"/>
  <c r="AY375" i="2" s="1"/>
  <c r="AW374" i="2" l="1"/>
  <c r="AW363" i="2" s="1"/>
  <c r="AN363" i="2"/>
  <c r="AR363" i="2"/>
  <c r="AY374" i="2"/>
  <c r="AY363" i="2" s="1"/>
  <c r="AT363" i="2"/>
  <c r="AP363" i="2"/>
  <c r="AO363" i="2"/>
  <c r="AV374" i="2"/>
  <c r="L417" i="1" l="1"/>
  <c r="AF419" i="1"/>
  <c r="AG421" i="1"/>
  <c r="J422" i="1"/>
  <c r="S422" i="1"/>
  <c r="AA422" i="1"/>
  <c r="AI422" i="1"/>
  <c r="AN426" i="1"/>
  <c r="AO426" i="1"/>
  <c r="AP426" i="1"/>
  <c r="AR426" i="1"/>
  <c r="AT426" i="1"/>
  <c r="AN427" i="1"/>
  <c r="AO427" i="1"/>
  <c r="AP427" i="1"/>
  <c r="AR427" i="1"/>
  <c r="AT427" i="1"/>
  <c r="AW427" i="1"/>
  <c r="AY427" i="1"/>
  <c r="AN428" i="1"/>
  <c r="AO428" i="1"/>
  <c r="AP428" i="1"/>
  <c r="AR428" i="1"/>
  <c r="AT428" i="1"/>
  <c r="AW428" i="1"/>
  <c r="AY428" i="1"/>
  <c r="AN429" i="1"/>
  <c r="AO429" i="1"/>
  <c r="AP429" i="1"/>
  <c r="AR429" i="1"/>
  <c r="AT429" i="1"/>
  <c r="AW429" i="1"/>
  <c r="AY429" i="1"/>
  <c r="AN430" i="1"/>
  <c r="AO430" i="1"/>
  <c r="AP430" i="1"/>
  <c r="AN431" i="1"/>
  <c r="AO431" i="1"/>
  <c r="AP431" i="1"/>
  <c r="AR431" i="1"/>
  <c r="AT431" i="1"/>
  <c r="AW431" i="1"/>
  <c r="AY431" i="1"/>
  <c r="AN432" i="1"/>
  <c r="AO432" i="1"/>
  <c r="AP432" i="1"/>
  <c r="AR432" i="1"/>
  <c r="AT432" i="1"/>
  <c r="AW432" i="1"/>
  <c r="AY432" i="1"/>
  <c r="AN433" i="1"/>
  <c r="AO433" i="1"/>
  <c r="AP433" i="1"/>
  <c r="AR433" i="1"/>
  <c r="AT433" i="1"/>
  <c r="AW433" i="1"/>
  <c r="AY433" i="1"/>
  <c r="AN434" i="1"/>
  <c r="AO434" i="1"/>
  <c r="AP434" i="1"/>
  <c r="AR434" i="1"/>
  <c r="AT434" i="1"/>
  <c r="AW434" i="1"/>
  <c r="AY434" i="1"/>
  <c r="AN435" i="1"/>
  <c r="AO435" i="1"/>
  <c r="AP435" i="1"/>
  <c r="AR435" i="1"/>
  <c r="AT435" i="1"/>
  <c r="AW435" i="1"/>
  <c r="AY435" i="1"/>
  <c r="J436" i="1"/>
  <c r="K436" i="1"/>
  <c r="L436" i="1"/>
  <c r="M436" i="1"/>
  <c r="N436" i="1"/>
  <c r="O436" i="1"/>
  <c r="P436" i="1"/>
  <c r="Q436" i="1"/>
  <c r="V436" i="1"/>
  <c r="W436" i="1"/>
  <c r="X436" i="1"/>
  <c r="Y436" i="1"/>
  <c r="AD436" i="1"/>
  <c r="AE436" i="1"/>
  <c r="AF436" i="1"/>
  <c r="AG436" i="1"/>
  <c r="AN436" i="1"/>
  <c r="AO436" i="1"/>
  <c r="AP436" i="1"/>
  <c r="AR436" i="1"/>
  <c r="AW436" i="1"/>
  <c r="BA436" i="1"/>
  <c r="BB436" i="1"/>
  <c r="BC436" i="1"/>
  <c r="BD436" i="1"/>
  <c r="BE436" i="1"/>
  <c r="E437" i="1"/>
  <c r="I437" i="1"/>
  <c r="AN437" i="1"/>
  <c r="AN438" i="1" s="1"/>
  <c r="AO437" i="1"/>
  <c r="AO438" i="1" s="1"/>
  <c r="AP437" i="1"/>
  <c r="AP438" i="1" s="1"/>
  <c r="AR437" i="1"/>
  <c r="AT437" i="1"/>
  <c r="AW437" i="1"/>
  <c r="AY437" i="1"/>
  <c r="J457" i="1"/>
  <c r="K457" i="1"/>
  <c r="L457" i="1"/>
  <c r="J461" i="1"/>
  <c r="K461" i="1"/>
  <c r="N461" i="1"/>
  <c r="O461" i="1"/>
  <c r="V461" i="1"/>
  <c r="W461" i="1"/>
  <c r="AD461" i="1"/>
  <c r="AE461" i="1"/>
  <c r="AN461" i="1"/>
  <c r="AO461" i="1"/>
  <c r="AP461" i="1"/>
  <c r="AQ461" i="1"/>
  <c r="AR461" i="1"/>
  <c r="AT461" i="1"/>
  <c r="AV461" i="1"/>
  <c r="AW461" i="1"/>
  <c r="AY461" i="1"/>
  <c r="BA461" i="1"/>
  <c r="BB461" i="1"/>
  <c r="BC461" i="1"/>
  <c r="J462" i="1"/>
  <c r="N462" i="1"/>
  <c r="P462" i="1"/>
  <c r="Q462" i="1"/>
  <c r="Y462" i="1"/>
  <c r="AG462" i="1"/>
  <c r="AN462" i="1"/>
  <c r="AO462" i="1"/>
  <c r="AP462" i="1"/>
  <c r="AQ462" i="1"/>
  <c r="AR462" i="1"/>
  <c r="AT462" i="1"/>
  <c r="AV462" i="1"/>
  <c r="AW462" i="1"/>
  <c r="AY462" i="1"/>
  <c r="BA462" i="1"/>
  <c r="BB462" i="1"/>
  <c r="V463" i="1"/>
  <c r="AD463" i="1"/>
  <c r="AN463" i="1"/>
  <c r="AO463" i="1"/>
  <c r="AP463" i="1"/>
  <c r="AR463" i="1"/>
  <c r="AT463" i="1"/>
  <c r="AW463" i="1"/>
  <c r="AY463" i="1"/>
  <c r="BA463" i="1"/>
  <c r="BB463" i="1"/>
  <c r="J465" i="1"/>
  <c r="K465" i="1"/>
  <c r="M465" i="1"/>
  <c r="O465" i="1"/>
  <c r="Q465" i="1"/>
  <c r="V465" i="1"/>
  <c r="W465" i="1"/>
  <c r="Y465" i="1"/>
  <c r="AD465" i="1"/>
  <c r="AE465" i="1"/>
  <c r="AG465" i="1"/>
  <c r="AN465" i="1"/>
  <c r="AO465" i="1"/>
  <c r="AP465" i="1"/>
  <c r="AQ465" i="1"/>
  <c r="AR465" i="1"/>
  <c r="AT465" i="1"/>
  <c r="AV465" i="1"/>
  <c r="AW465" i="1"/>
  <c r="AY465" i="1"/>
  <c r="BA465" i="1"/>
  <c r="BB465" i="1"/>
  <c r="BC465" i="1"/>
  <c r="BE465" i="1"/>
  <c r="J466" i="1"/>
  <c r="J447" i="1" s="1"/>
  <c r="M466" i="1"/>
  <c r="M447" i="1" s="1"/>
  <c r="Q466" i="1"/>
  <c r="Q447" i="1" s="1"/>
  <c r="V466" i="1"/>
  <c r="V447" i="1" s="1"/>
  <c r="Y466" i="1"/>
  <c r="Y447" i="1" s="1"/>
  <c r="AD466" i="1"/>
  <c r="AD447" i="1" s="1"/>
  <c r="AG466" i="1"/>
  <c r="AG447" i="1" s="1"/>
  <c r="AN466" i="1"/>
  <c r="AN447" i="1" s="1"/>
  <c r="AO466" i="1"/>
  <c r="AO447" i="1" s="1"/>
  <c r="AP466" i="1"/>
  <c r="AP447" i="1" s="1"/>
  <c r="AQ466" i="1"/>
  <c r="AQ447" i="1" s="1"/>
  <c r="AR466" i="1"/>
  <c r="AR447" i="1" s="1"/>
  <c r="AT466" i="1"/>
  <c r="AT447" i="1" s="1"/>
  <c r="AV466" i="1"/>
  <c r="AV447" i="1" s="1"/>
  <c r="AY466" i="1"/>
  <c r="AY447" i="1" s="1"/>
  <c r="BA466" i="1"/>
  <c r="BA447" i="1" s="1"/>
  <c r="BB466" i="1"/>
  <c r="BB447" i="1" s="1"/>
  <c r="BE466" i="1"/>
  <c r="BE447" i="1" s="1"/>
  <c r="J468" i="1"/>
  <c r="J449" i="1" s="1"/>
  <c r="L468" i="1"/>
  <c r="L449" i="1" s="1"/>
  <c r="M468" i="1"/>
  <c r="M449" i="1" s="1"/>
  <c r="N468" i="1"/>
  <c r="N449" i="1" s="1"/>
  <c r="P468" i="1"/>
  <c r="P449" i="1" s="1"/>
  <c r="Q468" i="1"/>
  <c r="Q449" i="1" s="1"/>
  <c r="V468" i="1"/>
  <c r="V449" i="1" s="1"/>
  <c r="X468" i="1"/>
  <c r="X449" i="1" s="1"/>
  <c r="Y468" i="1"/>
  <c r="Y449" i="1" s="1"/>
  <c r="AD468" i="1"/>
  <c r="AD449" i="1" s="1"/>
  <c r="AF468" i="1"/>
  <c r="AF449" i="1" s="1"/>
  <c r="AG468" i="1"/>
  <c r="AG449" i="1" s="1"/>
  <c r="AN468" i="1"/>
  <c r="AN449" i="1" s="1"/>
  <c r="AO468" i="1"/>
  <c r="AO449" i="1" s="1"/>
  <c r="AP468" i="1"/>
  <c r="AP449" i="1" s="1"/>
  <c r="AQ468" i="1"/>
  <c r="AQ449" i="1" s="1"/>
  <c r="AR468" i="1"/>
  <c r="AR449" i="1" s="1"/>
  <c r="AT468" i="1"/>
  <c r="AT449" i="1" s="1"/>
  <c r="AV468" i="1"/>
  <c r="AV449" i="1" s="1"/>
  <c r="AW468" i="1"/>
  <c r="AW449" i="1" s="1"/>
  <c r="AY468" i="1"/>
  <c r="AY449" i="1" s="1"/>
  <c r="BA468" i="1"/>
  <c r="BA449" i="1" s="1"/>
  <c r="BB468" i="1"/>
  <c r="BB449" i="1" s="1"/>
  <c r="BD468" i="1"/>
  <c r="BD449" i="1" s="1"/>
  <c r="BE468" i="1"/>
  <c r="BE449" i="1" s="1"/>
  <c r="J469" i="1"/>
  <c r="J450" i="1" s="1"/>
  <c r="K469" i="1"/>
  <c r="K450" i="1" s="1"/>
  <c r="M469" i="1"/>
  <c r="M450" i="1" s="1"/>
  <c r="N469" i="1"/>
  <c r="N450" i="1" s="1"/>
  <c r="O469" i="1"/>
  <c r="O450" i="1" s="1"/>
  <c r="Q469" i="1"/>
  <c r="Q450" i="1" s="1"/>
  <c r="V469" i="1"/>
  <c r="V450" i="1" s="1"/>
  <c r="W469" i="1"/>
  <c r="W450" i="1" s="1"/>
  <c r="Y469" i="1"/>
  <c r="Y450" i="1" s="1"/>
  <c r="AD469" i="1"/>
  <c r="AD450" i="1" s="1"/>
  <c r="AE469" i="1"/>
  <c r="AE450" i="1" s="1"/>
  <c r="AG469" i="1"/>
  <c r="AG450" i="1" s="1"/>
  <c r="AN469" i="1"/>
  <c r="AN450" i="1" s="1"/>
  <c r="AO469" i="1"/>
  <c r="AO450" i="1" s="1"/>
  <c r="AP469" i="1"/>
  <c r="AP450" i="1" s="1"/>
  <c r="AQ469" i="1"/>
  <c r="AQ450" i="1" s="1"/>
  <c r="AR469" i="1"/>
  <c r="AR450" i="1" s="1"/>
  <c r="AT469" i="1"/>
  <c r="AT450" i="1" s="1"/>
  <c r="AV469" i="1"/>
  <c r="AV450" i="1" s="1"/>
  <c r="AW469" i="1"/>
  <c r="AW450" i="1" s="1"/>
  <c r="AY469" i="1"/>
  <c r="AY450" i="1" s="1"/>
  <c r="BA469" i="1"/>
  <c r="BA450" i="1" s="1"/>
  <c r="BB469" i="1"/>
  <c r="BB450" i="1" s="1"/>
  <c r="BC469" i="1"/>
  <c r="BC450" i="1" s="1"/>
  <c r="J470" i="1"/>
  <c r="V470" i="1"/>
  <c r="AN470" i="1"/>
  <c r="AO470" i="1"/>
  <c r="AP470" i="1"/>
  <c r="AQ470" i="1"/>
  <c r="AR470" i="1"/>
  <c r="AT470" i="1"/>
  <c r="AV470" i="1"/>
  <c r="AW470" i="1"/>
  <c r="AY470" i="1"/>
  <c r="BA470" i="1"/>
  <c r="BB470" i="1"/>
  <c r="J471" i="1"/>
  <c r="J452" i="1" s="1"/>
  <c r="K471" i="1"/>
  <c r="K452" i="1" s="1"/>
  <c r="M471" i="1"/>
  <c r="M452" i="1" s="1"/>
  <c r="N471" i="1"/>
  <c r="N452" i="1" s="1"/>
  <c r="O471" i="1"/>
  <c r="O452" i="1" s="1"/>
  <c r="Q471" i="1"/>
  <c r="Q452" i="1" s="1"/>
  <c r="V471" i="1"/>
  <c r="V452" i="1" s="1"/>
  <c r="W471" i="1"/>
  <c r="W452" i="1" s="1"/>
  <c r="Y471" i="1"/>
  <c r="Y452" i="1" s="1"/>
  <c r="AD471" i="1"/>
  <c r="AD452" i="1" s="1"/>
  <c r="AE471" i="1"/>
  <c r="AE452" i="1" s="1"/>
  <c r="AG471" i="1"/>
  <c r="AG452" i="1" s="1"/>
  <c r="AN471" i="1"/>
  <c r="AN452" i="1" s="1"/>
  <c r="AO471" i="1"/>
  <c r="AO452" i="1" s="1"/>
  <c r="AP471" i="1"/>
  <c r="AP452" i="1" s="1"/>
  <c r="AR471" i="1"/>
  <c r="AR452" i="1" s="1"/>
  <c r="AT471" i="1"/>
  <c r="AT452" i="1" s="1"/>
  <c r="AW471" i="1"/>
  <c r="AW452" i="1" s="1"/>
  <c r="AY471" i="1"/>
  <c r="AY452" i="1" s="1"/>
  <c r="BA471" i="1"/>
  <c r="BA452" i="1" s="1"/>
  <c r="BB471" i="1"/>
  <c r="BB452" i="1" s="1"/>
  <c r="BC471" i="1"/>
  <c r="BC452" i="1" s="1"/>
  <c r="BE471" i="1"/>
  <c r="BE452" i="1" s="1"/>
  <c r="J472" i="1"/>
  <c r="J453" i="1" s="1"/>
  <c r="K472" i="1"/>
  <c r="K453" i="1" s="1"/>
  <c r="M472" i="1"/>
  <c r="M453" i="1" s="1"/>
  <c r="N472" i="1"/>
  <c r="N453" i="1" s="1"/>
  <c r="O472" i="1"/>
  <c r="O453" i="1" s="1"/>
  <c r="P472" i="1"/>
  <c r="P453" i="1" s="1"/>
  <c r="Q472" i="1"/>
  <c r="Q453" i="1" s="1"/>
  <c r="V472" i="1"/>
  <c r="V453" i="1" s="1"/>
  <c r="W472" i="1"/>
  <c r="W453" i="1" s="1"/>
  <c r="X472" i="1"/>
  <c r="X453" i="1" s="1"/>
  <c r="Y472" i="1"/>
  <c r="Y453" i="1" s="1"/>
  <c r="AD472" i="1"/>
  <c r="AD453" i="1" s="1"/>
  <c r="AE472" i="1"/>
  <c r="AE453" i="1" s="1"/>
  <c r="AF472" i="1"/>
  <c r="AF453" i="1" s="1"/>
  <c r="AG472" i="1"/>
  <c r="AG453" i="1" s="1"/>
  <c r="AN472" i="1"/>
  <c r="AN453" i="1" s="1"/>
  <c r="AO472" i="1"/>
  <c r="AO453" i="1" s="1"/>
  <c r="AP472" i="1"/>
  <c r="AP453" i="1" s="1"/>
  <c r="AQ472" i="1"/>
  <c r="AQ453" i="1" s="1"/>
  <c r="AR472" i="1"/>
  <c r="AR453" i="1" s="1"/>
  <c r="AT472" i="1"/>
  <c r="AT453" i="1" s="1"/>
  <c r="AV472" i="1"/>
  <c r="AV453" i="1" s="1"/>
  <c r="AW472" i="1"/>
  <c r="AW453" i="1" s="1"/>
  <c r="AY472" i="1"/>
  <c r="AY453" i="1" s="1"/>
  <c r="BA472" i="1"/>
  <c r="BA453" i="1" s="1"/>
  <c r="BB472" i="1"/>
  <c r="BB453" i="1" s="1"/>
  <c r="BC472" i="1"/>
  <c r="BC453" i="1" s="1"/>
  <c r="BE472" i="1"/>
  <c r="BE453" i="1" s="1"/>
  <c r="J473" i="1"/>
  <c r="K473" i="1"/>
  <c r="M473" i="1"/>
  <c r="N473" i="1"/>
  <c r="O473" i="1"/>
  <c r="Q473" i="1"/>
  <c r="V473" i="1"/>
  <c r="W473" i="1"/>
  <c r="Y473" i="1"/>
  <c r="AD473" i="1"/>
  <c r="AE473" i="1"/>
  <c r="AG473" i="1"/>
  <c r="AN473" i="1"/>
  <c r="AO473" i="1"/>
  <c r="AP473" i="1"/>
  <c r="AQ473" i="1"/>
  <c r="AR473" i="1"/>
  <c r="AT473" i="1"/>
  <c r="AV473" i="1"/>
  <c r="AW473" i="1"/>
  <c r="AY473" i="1"/>
  <c r="BA473" i="1"/>
  <c r="BB473" i="1"/>
  <c r="BC473" i="1"/>
  <c r="BE473" i="1"/>
  <c r="J475" i="1"/>
  <c r="J456" i="1" s="1"/>
  <c r="K475" i="1"/>
  <c r="K456" i="1" s="1"/>
  <c r="M475" i="1"/>
  <c r="M456" i="1" s="1"/>
  <c r="N475" i="1"/>
  <c r="N456" i="1" s="1"/>
  <c r="O475" i="1"/>
  <c r="O456" i="1" s="1"/>
  <c r="P475" i="1"/>
  <c r="P456" i="1" s="1"/>
  <c r="Q475" i="1"/>
  <c r="Q456" i="1" s="1"/>
  <c r="V475" i="1"/>
  <c r="V456" i="1" s="1"/>
  <c r="W475" i="1"/>
  <c r="W456" i="1" s="1"/>
  <c r="X475" i="1"/>
  <c r="X456" i="1" s="1"/>
  <c r="Y475" i="1"/>
  <c r="Y456" i="1" s="1"/>
  <c r="AD475" i="1"/>
  <c r="AD456" i="1" s="1"/>
  <c r="AE475" i="1"/>
  <c r="AE456" i="1" s="1"/>
  <c r="AF475" i="1"/>
  <c r="AF456" i="1" s="1"/>
  <c r="AG475" i="1"/>
  <c r="AG456" i="1" s="1"/>
  <c r="AN475" i="1"/>
  <c r="AN456" i="1" s="1"/>
  <c r="AO475" i="1"/>
  <c r="AO456" i="1" s="1"/>
  <c r="AP475" i="1"/>
  <c r="AP456" i="1" s="1"/>
  <c r="AQ475" i="1"/>
  <c r="AQ456" i="1" s="1"/>
  <c r="AR475" i="1"/>
  <c r="AR456" i="1" s="1"/>
  <c r="AT475" i="1"/>
  <c r="AT456" i="1" s="1"/>
  <c r="AV475" i="1"/>
  <c r="AV456" i="1" s="1"/>
  <c r="AW475" i="1"/>
  <c r="AW456" i="1" s="1"/>
  <c r="AY475" i="1"/>
  <c r="AY456" i="1" s="1"/>
  <c r="BA475" i="1"/>
  <c r="BA456" i="1" s="1"/>
  <c r="BB475" i="1"/>
  <c r="BB456" i="1" s="1"/>
  <c r="BC475" i="1"/>
  <c r="BC456" i="1" s="1"/>
  <c r="BE475" i="1"/>
  <c r="BE456" i="1" s="1"/>
  <c r="J480" i="1"/>
  <c r="K480" i="1"/>
  <c r="M480" i="1"/>
  <c r="N480" i="1"/>
  <c r="O480" i="1"/>
  <c r="Q480" i="1"/>
  <c r="V480" i="1"/>
  <c r="W480" i="1"/>
  <c r="Y480" i="1"/>
  <c r="AD480" i="1"/>
  <c r="AE480" i="1"/>
  <c r="AG480" i="1"/>
  <c r="AN480" i="1"/>
  <c r="AO480" i="1"/>
  <c r="AP480" i="1"/>
  <c r="AQ480" i="1"/>
  <c r="AR480" i="1"/>
  <c r="AT480" i="1"/>
  <c r="AV480" i="1"/>
  <c r="AW480" i="1"/>
  <c r="AY480" i="1"/>
  <c r="BA480" i="1"/>
  <c r="BB480" i="1"/>
  <c r="BC480" i="1"/>
  <c r="BE480" i="1"/>
  <c r="J481" i="1"/>
  <c r="M481" i="1"/>
  <c r="Q481" i="1"/>
  <c r="V481" i="1"/>
  <c r="Y481" i="1"/>
  <c r="AD481" i="1"/>
  <c r="AG481" i="1"/>
  <c r="AN481" i="1"/>
  <c r="AO481" i="1"/>
  <c r="AP481" i="1"/>
  <c r="AQ481" i="1"/>
  <c r="AR481" i="1"/>
  <c r="AT481" i="1"/>
  <c r="AV481" i="1"/>
  <c r="AW481" i="1"/>
  <c r="AY481" i="1"/>
  <c r="BA481" i="1"/>
  <c r="BB481" i="1"/>
  <c r="J482" i="1"/>
  <c r="M482" i="1"/>
  <c r="N482" i="1"/>
  <c r="Q482" i="1"/>
  <c r="V482" i="1"/>
  <c r="Y482" i="1"/>
  <c r="AD482" i="1"/>
  <c r="AG482" i="1"/>
  <c r="AN482" i="1"/>
  <c r="AO482" i="1"/>
  <c r="AP482" i="1"/>
  <c r="AQ482" i="1"/>
  <c r="AR482" i="1"/>
  <c r="AT482" i="1"/>
  <c r="AV482" i="1"/>
  <c r="AW482" i="1"/>
  <c r="AY482" i="1"/>
  <c r="BA482" i="1"/>
  <c r="BB482" i="1"/>
  <c r="BE482" i="1"/>
  <c r="J483" i="1"/>
  <c r="J445" i="1" s="1"/>
  <c r="L483" i="1"/>
  <c r="L445" i="1" s="1"/>
  <c r="M483" i="1"/>
  <c r="M445" i="1" s="1"/>
  <c r="N483" i="1"/>
  <c r="N445" i="1" s="1"/>
  <c r="P483" i="1"/>
  <c r="P445" i="1" s="1"/>
  <c r="Q483" i="1"/>
  <c r="Q445" i="1" s="1"/>
  <c r="V483" i="1"/>
  <c r="V445" i="1" s="1"/>
  <c r="X483" i="1"/>
  <c r="X445" i="1" s="1"/>
  <c r="Y483" i="1"/>
  <c r="Y445" i="1" s="1"/>
  <c r="AD483" i="1"/>
  <c r="AD445" i="1" s="1"/>
  <c r="AF483" i="1"/>
  <c r="AF445" i="1" s="1"/>
  <c r="AG483" i="1"/>
  <c r="AG445" i="1" s="1"/>
  <c r="AN483" i="1"/>
  <c r="AN445" i="1" s="1"/>
  <c r="AO483" i="1"/>
  <c r="AO445" i="1" s="1"/>
  <c r="AP483" i="1"/>
  <c r="AP445" i="1" s="1"/>
  <c r="AQ483" i="1"/>
  <c r="AQ445" i="1" s="1"/>
  <c r="AR483" i="1"/>
  <c r="AR445" i="1" s="1"/>
  <c r="AT483" i="1"/>
  <c r="AT445" i="1" s="1"/>
  <c r="AV483" i="1"/>
  <c r="AV445" i="1" s="1"/>
  <c r="AW483" i="1"/>
  <c r="AW445" i="1" s="1"/>
  <c r="AY483" i="1"/>
  <c r="AY445" i="1" s="1"/>
  <c r="BA483" i="1"/>
  <c r="BA445" i="1" s="1"/>
  <c r="BB483" i="1"/>
  <c r="BB445" i="1" s="1"/>
  <c r="BD483" i="1"/>
  <c r="BD445" i="1" s="1"/>
  <c r="BE483" i="1"/>
  <c r="BE445" i="1" s="1"/>
  <c r="J484" i="1"/>
  <c r="L484" i="1"/>
  <c r="M484" i="1"/>
  <c r="N484" i="1"/>
  <c r="Q484" i="1"/>
  <c r="V484" i="1"/>
  <c r="Y484" i="1"/>
  <c r="AD484" i="1"/>
  <c r="AG484" i="1"/>
  <c r="AN484" i="1"/>
  <c r="AO484" i="1"/>
  <c r="AP484" i="1"/>
  <c r="AQ484" i="1"/>
  <c r="AR484" i="1"/>
  <c r="AT484" i="1"/>
  <c r="AV484" i="1"/>
  <c r="AW484" i="1"/>
  <c r="AY484" i="1"/>
  <c r="BA484" i="1"/>
  <c r="BB484" i="1"/>
  <c r="BD484" i="1"/>
  <c r="BE484" i="1"/>
  <c r="J489" i="1"/>
  <c r="M489" i="1"/>
  <c r="Q489" i="1"/>
  <c r="V489" i="1"/>
  <c r="Y489" i="1"/>
  <c r="AG489" i="1"/>
  <c r="AN489" i="1"/>
  <c r="AO489" i="1"/>
  <c r="AP489" i="1"/>
  <c r="AQ489" i="1"/>
  <c r="AR489" i="1"/>
  <c r="AT489" i="1"/>
  <c r="AV489" i="1"/>
  <c r="AW489" i="1"/>
  <c r="AY489" i="1"/>
  <c r="BA489" i="1"/>
  <c r="BB489" i="1"/>
  <c r="BE489" i="1"/>
  <c r="J492" i="1"/>
  <c r="K492" i="1"/>
  <c r="M492" i="1"/>
  <c r="N492" i="1"/>
  <c r="O492" i="1"/>
  <c r="Q492" i="1"/>
  <c r="V492" i="1"/>
  <c r="W492" i="1"/>
  <c r="Y492" i="1"/>
  <c r="AD492" i="1"/>
  <c r="AE492" i="1"/>
  <c r="AG492" i="1"/>
  <c r="AN492" i="1"/>
  <c r="AO492" i="1"/>
  <c r="AP492" i="1"/>
  <c r="AQ492" i="1"/>
  <c r="AR492" i="1"/>
  <c r="AT492" i="1"/>
  <c r="AV492" i="1"/>
  <c r="AW492" i="1"/>
  <c r="AY492" i="1"/>
  <c r="BA492" i="1"/>
  <c r="BB492" i="1"/>
  <c r="BC492" i="1"/>
  <c r="BE492" i="1"/>
  <c r="J498" i="1"/>
  <c r="K498" i="1"/>
  <c r="M498" i="1"/>
  <c r="N498" i="1"/>
  <c r="O498" i="1"/>
  <c r="Q498" i="1"/>
  <c r="V498" i="1"/>
  <c r="W498" i="1"/>
  <c r="Y498" i="1"/>
  <c r="AD498" i="1"/>
  <c r="AE498" i="1"/>
  <c r="AG498" i="1"/>
  <c r="AN498" i="1"/>
  <c r="AO498" i="1"/>
  <c r="AP498" i="1"/>
  <c r="AQ498" i="1"/>
  <c r="AR498" i="1"/>
  <c r="AT498" i="1"/>
  <c r="AV498" i="1"/>
  <c r="AW498" i="1"/>
  <c r="AY498" i="1"/>
  <c r="BA498" i="1"/>
  <c r="BB498" i="1"/>
  <c r="BC498" i="1"/>
  <c r="BE498" i="1"/>
  <c r="J499" i="1"/>
  <c r="K499" i="1"/>
  <c r="N499" i="1"/>
  <c r="O499" i="1"/>
  <c r="V499" i="1"/>
  <c r="W499" i="1"/>
  <c r="AD499" i="1"/>
  <c r="AE499" i="1"/>
  <c r="AN499" i="1"/>
  <c r="AO499" i="1"/>
  <c r="AP499" i="1"/>
  <c r="AQ499" i="1"/>
  <c r="AR499" i="1"/>
  <c r="AT499" i="1"/>
  <c r="AV499" i="1"/>
  <c r="AW499" i="1"/>
  <c r="AY499" i="1"/>
  <c r="BA499" i="1"/>
  <c r="BB499" i="1"/>
  <c r="BC499" i="1"/>
  <c r="J503" i="1"/>
  <c r="J448" i="1" s="1"/>
  <c r="M503" i="1"/>
  <c r="M448" i="1" s="1"/>
  <c r="N503" i="1"/>
  <c r="N448" i="1" s="1"/>
  <c r="Q503" i="1"/>
  <c r="Q448" i="1" s="1"/>
  <c r="V503" i="1"/>
  <c r="V448" i="1" s="1"/>
  <c r="Y503" i="1"/>
  <c r="Y448" i="1" s="1"/>
  <c r="AD503" i="1"/>
  <c r="AD448" i="1" s="1"/>
  <c r="AG503" i="1"/>
  <c r="AG448" i="1" s="1"/>
  <c r="AN503" i="1"/>
  <c r="AN448" i="1" s="1"/>
  <c r="AO503" i="1"/>
  <c r="AO448" i="1" s="1"/>
  <c r="AP503" i="1"/>
  <c r="AP448" i="1" s="1"/>
  <c r="AQ503" i="1"/>
  <c r="AQ448" i="1" s="1"/>
  <c r="AR503" i="1"/>
  <c r="AR448" i="1" s="1"/>
  <c r="AT503" i="1"/>
  <c r="AT448" i="1" s="1"/>
  <c r="AV503" i="1"/>
  <c r="AV448" i="1" s="1"/>
  <c r="AW503" i="1"/>
  <c r="AW448" i="1" s="1"/>
  <c r="AY503" i="1"/>
  <c r="AY448" i="1" s="1"/>
  <c r="BA503" i="1"/>
  <c r="BA448" i="1" s="1"/>
  <c r="BB503" i="1"/>
  <c r="BB448" i="1" s="1"/>
  <c r="BE503" i="1"/>
  <c r="BE448" i="1" s="1"/>
  <c r="J509" i="1"/>
  <c r="K509" i="1"/>
  <c r="M509" i="1"/>
  <c r="N509" i="1"/>
  <c r="O509" i="1"/>
  <c r="Q509" i="1"/>
  <c r="V509" i="1"/>
  <c r="W509" i="1"/>
  <c r="Y509" i="1"/>
  <c r="AD509" i="1"/>
  <c r="AE509" i="1"/>
  <c r="AG509" i="1"/>
  <c r="AN509" i="1"/>
  <c r="AO509" i="1"/>
  <c r="AP509" i="1"/>
  <c r="AQ509" i="1"/>
  <c r="AR509" i="1"/>
  <c r="AT509" i="1"/>
  <c r="AV509" i="1"/>
  <c r="AW509" i="1"/>
  <c r="AY509" i="1"/>
  <c r="BA509" i="1"/>
  <c r="BB509" i="1"/>
  <c r="BC509" i="1"/>
  <c r="BE509" i="1"/>
  <c r="J510" i="1"/>
  <c r="J455" i="1" s="1"/>
  <c r="K510" i="1"/>
  <c r="K455" i="1" s="1"/>
  <c r="M510" i="1"/>
  <c r="M455" i="1" s="1"/>
  <c r="O510" i="1"/>
  <c r="O455" i="1" s="1"/>
  <c r="Q510" i="1"/>
  <c r="Q455" i="1" s="1"/>
  <c r="V510" i="1"/>
  <c r="V455" i="1" s="1"/>
  <c r="W510" i="1"/>
  <c r="W455" i="1" s="1"/>
  <c r="Y510" i="1"/>
  <c r="Y455" i="1" s="1"/>
  <c r="AD510" i="1"/>
  <c r="AD455" i="1" s="1"/>
  <c r="AE510" i="1"/>
  <c r="AE455" i="1" s="1"/>
  <c r="AG510" i="1"/>
  <c r="AG455" i="1" s="1"/>
  <c r="AN510" i="1"/>
  <c r="AN455" i="1" s="1"/>
  <c r="AO510" i="1"/>
  <c r="AO455" i="1" s="1"/>
  <c r="AP510" i="1"/>
  <c r="AP455" i="1" s="1"/>
  <c r="AQ510" i="1"/>
  <c r="AQ455" i="1" s="1"/>
  <c r="AR510" i="1"/>
  <c r="AR455" i="1" s="1"/>
  <c r="AT510" i="1"/>
  <c r="AT455" i="1" s="1"/>
  <c r="AV510" i="1"/>
  <c r="AV455" i="1" s="1"/>
  <c r="AW510" i="1"/>
  <c r="AW455" i="1" s="1"/>
  <c r="AY510" i="1"/>
  <c r="AY455" i="1" s="1"/>
  <c r="BA510" i="1"/>
  <c r="BA455" i="1" s="1"/>
  <c r="BB510" i="1"/>
  <c r="BB455" i="1" s="1"/>
  <c r="BC510" i="1"/>
  <c r="BC455" i="1" s="1"/>
  <c r="BE510" i="1"/>
  <c r="BE455" i="1" s="1"/>
  <c r="M511" i="1"/>
  <c r="M457" i="1" s="1"/>
  <c r="N511" i="1"/>
  <c r="N457" i="1" s="1"/>
  <c r="O511" i="1"/>
  <c r="O457" i="1" s="1"/>
  <c r="P511" i="1"/>
  <c r="P457" i="1" s="1"/>
  <c r="Q511" i="1"/>
  <c r="Q457" i="1" s="1"/>
  <c r="V511" i="1"/>
  <c r="V457" i="1" s="1"/>
  <c r="W511" i="1"/>
  <c r="W457" i="1" s="1"/>
  <c r="X511" i="1"/>
  <c r="X457" i="1" s="1"/>
  <c r="Y511" i="1"/>
  <c r="Y457" i="1" s="1"/>
  <c r="AD511" i="1"/>
  <c r="AD457" i="1" s="1"/>
  <c r="AE511" i="1"/>
  <c r="AE457" i="1" s="1"/>
  <c r="AF511" i="1"/>
  <c r="AF457" i="1" s="1"/>
  <c r="AG511" i="1"/>
  <c r="AG457" i="1" s="1"/>
  <c r="AN511" i="1"/>
  <c r="AN457" i="1" s="1"/>
  <c r="AO511" i="1"/>
  <c r="AO457" i="1" s="1"/>
  <c r="AP511" i="1"/>
  <c r="AP457" i="1" s="1"/>
  <c r="AQ511" i="1"/>
  <c r="AQ457" i="1" s="1"/>
  <c r="AR511" i="1"/>
  <c r="AR457" i="1" s="1"/>
  <c r="AT511" i="1"/>
  <c r="AT457" i="1" s="1"/>
  <c r="AV511" i="1"/>
  <c r="AV457" i="1" s="1"/>
  <c r="AW511" i="1"/>
  <c r="AW457" i="1" s="1"/>
  <c r="AY511" i="1"/>
  <c r="AY457" i="1" s="1"/>
  <c r="BA511" i="1"/>
  <c r="BB511" i="1"/>
  <c r="BC511" i="1"/>
  <c r="BD511" i="1"/>
  <c r="BE511" i="1"/>
  <c r="J515" i="1"/>
  <c r="K515" i="1"/>
  <c r="M515" i="1"/>
  <c r="N515" i="1"/>
  <c r="O515" i="1"/>
  <c r="Q515" i="1"/>
  <c r="V515" i="1"/>
  <c r="W515" i="1"/>
  <c r="Y515" i="1"/>
  <c r="AD515" i="1"/>
  <c r="AE515" i="1"/>
  <c r="AG515" i="1"/>
  <c r="AN515" i="1"/>
  <c r="AO515" i="1"/>
  <c r="AP515" i="1"/>
  <c r="AQ515" i="1"/>
  <c r="AR515" i="1"/>
  <c r="AT515" i="1"/>
  <c r="AV515" i="1"/>
  <c r="AW515" i="1"/>
  <c r="AY515" i="1"/>
  <c r="BA515" i="1"/>
  <c r="BB515" i="1"/>
  <c r="BC515" i="1"/>
  <c r="BE515" i="1"/>
  <c r="J516" i="1"/>
  <c r="K516" i="1"/>
  <c r="M516" i="1"/>
  <c r="N516" i="1"/>
  <c r="O516" i="1"/>
  <c r="Q516" i="1"/>
  <c r="V516" i="1"/>
  <c r="W516" i="1"/>
  <c r="Y516" i="1"/>
  <c r="AD516" i="1"/>
  <c r="AE516" i="1"/>
  <c r="AG516" i="1"/>
  <c r="AN516" i="1"/>
  <c r="AO516" i="1"/>
  <c r="AP516" i="1"/>
  <c r="AQ516" i="1"/>
  <c r="AR516" i="1"/>
  <c r="AT516" i="1"/>
  <c r="AV516" i="1"/>
  <c r="AW516" i="1"/>
  <c r="AY516" i="1"/>
  <c r="BA516" i="1"/>
  <c r="BB516" i="1"/>
  <c r="BC516" i="1"/>
  <c r="BE516" i="1"/>
  <c r="J526" i="1"/>
  <c r="K526" i="1"/>
  <c r="L526" i="1"/>
  <c r="M526" i="1"/>
  <c r="N526" i="1"/>
  <c r="O526" i="1"/>
  <c r="P526" i="1"/>
  <c r="Q526" i="1"/>
  <c r="V526" i="1"/>
  <c r="W526" i="1"/>
  <c r="X526" i="1"/>
  <c r="Y526" i="1"/>
  <c r="AD526" i="1"/>
  <c r="AE526" i="1"/>
  <c r="AF526" i="1"/>
  <c r="AG526" i="1"/>
  <c r="AN526" i="1"/>
  <c r="AO526" i="1"/>
  <c r="AP526" i="1"/>
  <c r="AQ526" i="1"/>
  <c r="AR526" i="1"/>
  <c r="AT526" i="1"/>
  <c r="AV526" i="1"/>
  <c r="AW526" i="1"/>
  <c r="AY526" i="1"/>
  <c r="BA526" i="1"/>
  <c r="BB526" i="1"/>
  <c r="BC526" i="1"/>
  <c r="BD526" i="1"/>
  <c r="BE526" i="1"/>
  <c r="BA529" i="1"/>
  <c r="BB529" i="1"/>
  <c r="BC529" i="1"/>
  <c r="BD529" i="1"/>
  <c r="BE529" i="1"/>
  <c r="J531" i="1"/>
  <c r="K531" i="1"/>
  <c r="M531" i="1"/>
  <c r="N531" i="1"/>
  <c r="O531" i="1"/>
  <c r="Q531" i="1"/>
  <c r="V531" i="1"/>
  <c r="W531" i="1"/>
  <c r="Y531" i="1"/>
  <c r="AD531" i="1"/>
  <c r="AE531" i="1"/>
  <c r="AG531" i="1"/>
  <c r="AN531" i="1"/>
  <c r="AO531" i="1"/>
  <c r="AP531" i="1"/>
  <c r="AQ531" i="1"/>
  <c r="AR531" i="1"/>
  <c r="AT531" i="1"/>
  <c r="AV531" i="1"/>
  <c r="AW531" i="1"/>
  <c r="AY531" i="1"/>
  <c r="BA531" i="1"/>
  <c r="BB531" i="1"/>
  <c r="BC531" i="1"/>
  <c r="BE531" i="1"/>
  <c r="J532" i="1"/>
  <c r="K532" i="1"/>
  <c r="N532" i="1"/>
  <c r="O532" i="1"/>
  <c r="V532" i="1"/>
  <c r="W532" i="1"/>
  <c r="AD532" i="1"/>
  <c r="AE532" i="1"/>
  <c r="AN532" i="1"/>
  <c r="AO532" i="1"/>
  <c r="AP532" i="1"/>
  <c r="AQ532" i="1"/>
  <c r="AR532" i="1"/>
  <c r="AT532" i="1"/>
  <c r="AV532" i="1"/>
  <c r="AW532" i="1"/>
  <c r="AY532" i="1"/>
  <c r="BA532" i="1"/>
  <c r="BB532" i="1"/>
  <c r="BC532" i="1"/>
  <c r="BC542" i="1"/>
  <c r="BD542" i="1"/>
  <c r="BE542" i="1"/>
  <c r="AE529" i="1" l="1"/>
  <c r="V529" i="1"/>
  <c r="BC513" i="1"/>
  <c r="AG513" i="1"/>
  <c r="W513" i="1"/>
  <c r="AY496" i="1"/>
  <c r="J496" i="1"/>
  <c r="AT529" i="1"/>
  <c r="AT528" i="1" s="1"/>
  <c r="AO529" i="1"/>
  <c r="AO528" i="1" s="1"/>
  <c r="AD529" i="1"/>
  <c r="K529" i="1"/>
  <c r="BB513" i="1"/>
  <c r="AE513" i="1"/>
  <c r="V513" i="1"/>
  <c r="M513" i="1"/>
  <c r="AW496" i="1"/>
  <c r="AQ496" i="1"/>
  <c r="AY529" i="1"/>
  <c r="AY528" i="1" s="1"/>
  <c r="J529" i="1"/>
  <c r="BA513" i="1"/>
  <c r="AT513" i="1"/>
  <c r="AT512" i="1" s="1"/>
  <c r="AD513" i="1"/>
  <c r="K513" i="1"/>
  <c r="BB496" i="1"/>
  <c r="V496" i="1"/>
  <c r="AW529" i="1"/>
  <c r="AW528" i="1" s="1"/>
  <c r="AQ529" i="1"/>
  <c r="W529" i="1"/>
  <c r="BE513" i="1"/>
  <c r="AY513" i="1"/>
  <c r="AY512" i="1" s="1"/>
  <c r="Y513" i="1"/>
  <c r="O513" i="1"/>
  <c r="J513" i="1"/>
  <c r="BA496" i="1"/>
  <c r="AT496" i="1"/>
  <c r="AO496" i="1"/>
  <c r="AO495" i="1" s="1"/>
  <c r="AD496" i="1"/>
  <c r="AV513" i="1"/>
  <c r="AR513" i="1"/>
  <c r="AR512" i="1" s="1"/>
  <c r="AP513" i="1"/>
  <c r="AP512" i="1" s="1"/>
  <c r="AV529" i="1"/>
  <c r="AR529" i="1"/>
  <c r="AR528" i="1" s="1"/>
  <c r="AP529" i="1"/>
  <c r="AP528" i="1" s="1"/>
  <c r="AN529" i="1"/>
  <c r="AN528" i="1" s="1"/>
  <c r="O529" i="1"/>
  <c r="AW513" i="1"/>
  <c r="AW512" i="1" s="1"/>
  <c r="AQ513" i="1"/>
  <c r="AO513" i="1"/>
  <c r="AO512" i="1" s="1"/>
  <c r="Q513" i="1"/>
  <c r="N513" i="1"/>
  <c r="AV496" i="1"/>
  <c r="AR496" i="1"/>
  <c r="AP496" i="1"/>
  <c r="AP495" i="1" s="1"/>
  <c r="AN496" i="1"/>
  <c r="AN495" i="1" s="1"/>
  <c r="N529" i="1"/>
  <c r="AN513" i="1"/>
  <c r="AN512" i="1" s="1"/>
  <c r="BA479" i="1"/>
  <c r="AW479" i="1"/>
  <c r="AW478" i="1" s="1"/>
  <c r="AT479" i="1"/>
  <c r="AT478" i="1" s="1"/>
  <c r="AQ479" i="1"/>
  <c r="AO479" i="1"/>
  <c r="AO478" i="1" s="1"/>
  <c r="AG479" i="1"/>
  <c r="Q479" i="1"/>
  <c r="BB479" i="1"/>
  <c r="AY479" i="1"/>
  <c r="AY478" i="1" s="1"/>
  <c r="AV479" i="1"/>
  <c r="AR479" i="1"/>
  <c r="AR478" i="1" s="1"/>
  <c r="AP479" i="1"/>
  <c r="AP478" i="1" s="1"/>
  <c r="AN479" i="1"/>
  <c r="AN478" i="1" s="1"/>
  <c r="Y479" i="1"/>
  <c r="V479" i="1"/>
  <c r="M479" i="1"/>
  <c r="J479" i="1"/>
  <c r="BE454" i="1"/>
  <c r="BC454" i="1"/>
  <c r="BA454" i="1"/>
  <c r="AY454" i="1"/>
  <c r="AW454" i="1"/>
  <c r="AT454" i="1"/>
  <c r="AQ454" i="1"/>
  <c r="AO454" i="1"/>
  <c r="AD454" i="1"/>
  <c r="V454" i="1"/>
  <c r="O454" i="1"/>
  <c r="M454" i="1"/>
  <c r="J454" i="1"/>
  <c r="BB451" i="1"/>
  <c r="AY451" i="1"/>
  <c r="AV451" i="1"/>
  <c r="AR451" i="1"/>
  <c r="AP451" i="1"/>
  <c r="AN451" i="1"/>
  <c r="J451" i="1"/>
  <c r="BB446" i="1"/>
  <c r="AV446" i="1"/>
  <c r="AR446" i="1"/>
  <c r="AP446" i="1"/>
  <c r="AN446" i="1"/>
  <c r="V446" i="1"/>
  <c r="BB444" i="1"/>
  <c r="AT444" i="1"/>
  <c r="AP444" i="1"/>
  <c r="AN444" i="1"/>
  <c r="BB454" i="1"/>
  <c r="AV454" i="1"/>
  <c r="AR454" i="1"/>
  <c r="AP454" i="1"/>
  <c r="AN454" i="1"/>
  <c r="AG454" i="1"/>
  <c r="AE454" i="1"/>
  <c r="Y454" i="1"/>
  <c r="W454" i="1"/>
  <c r="Q454" i="1"/>
  <c r="N454" i="1"/>
  <c r="K454" i="1"/>
  <c r="BA451" i="1"/>
  <c r="AW451" i="1"/>
  <c r="AT451" i="1"/>
  <c r="AQ451" i="1"/>
  <c r="AO451" i="1"/>
  <c r="V451" i="1"/>
  <c r="AT446" i="1"/>
  <c r="AD446" i="1"/>
  <c r="J446" i="1"/>
  <c r="AR444" i="1"/>
  <c r="BE446" i="1"/>
  <c r="BA446" i="1"/>
  <c r="AY446" i="1"/>
  <c r="AW446" i="1"/>
  <c r="AQ446" i="1"/>
  <c r="AO446" i="1"/>
  <c r="AG446" i="1"/>
  <c r="Y446" i="1"/>
  <c r="Q446" i="1"/>
  <c r="M446" i="1"/>
  <c r="BA444" i="1"/>
  <c r="AY444" i="1"/>
  <c r="AW444" i="1"/>
  <c r="AO444" i="1"/>
  <c r="BA443" i="1"/>
  <c r="AY443" i="1"/>
  <c r="AW443" i="1"/>
  <c r="AQ443" i="1"/>
  <c r="AO443" i="1"/>
  <c r="AG443" i="1"/>
  <c r="Y443" i="1"/>
  <c r="Q443" i="1"/>
  <c r="BC442" i="1"/>
  <c r="BA442" i="1"/>
  <c r="AY442" i="1"/>
  <c r="AW442" i="1"/>
  <c r="AQ442" i="1"/>
  <c r="AO442" i="1"/>
  <c r="AE442" i="1"/>
  <c r="W442" i="1"/>
  <c r="O442" i="1"/>
  <c r="K442" i="1"/>
  <c r="BA460" i="1"/>
  <c r="AY460" i="1"/>
  <c r="AO460" i="1"/>
  <c r="AO459" i="1" s="1"/>
  <c r="AD444" i="1"/>
  <c r="V444" i="1"/>
  <c r="BB443" i="1"/>
  <c r="AV443" i="1"/>
  <c r="AT443" i="1"/>
  <c r="AR443" i="1"/>
  <c r="AP443" i="1"/>
  <c r="AN443" i="1"/>
  <c r="J443" i="1"/>
  <c r="BB442" i="1"/>
  <c r="AV442" i="1"/>
  <c r="AT442" i="1"/>
  <c r="AR442" i="1"/>
  <c r="AP442" i="1"/>
  <c r="AN442" i="1"/>
  <c r="AD442" i="1"/>
  <c r="V442" i="1"/>
  <c r="N442" i="1"/>
  <c r="J442" i="1"/>
  <c r="BB460" i="1"/>
  <c r="AT460" i="1"/>
  <c r="AR460" i="1"/>
  <c r="AP460" i="1"/>
  <c r="AP459" i="1" s="1"/>
  <c r="AN460" i="1"/>
  <c r="AN459" i="1" s="1"/>
  <c r="AO440" i="1" l="1"/>
  <c r="AO441" i="1" s="1"/>
  <c r="BA440" i="1"/>
  <c r="AP440" i="1"/>
  <c r="AP441" i="1" s="1"/>
  <c r="AT440" i="1"/>
  <c r="BB440" i="1"/>
  <c r="AN440" i="1"/>
  <c r="AN441" i="1" s="1"/>
  <c r="AR440" i="1"/>
  <c r="AY440" i="1"/>
  <c r="AF6" i="1" l="1"/>
  <c r="AF61" i="1"/>
  <c r="AM17" i="1" l="1"/>
  <c r="AM27" i="1"/>
  <c r="AM30" i="1"/>
  <c r="AM34" i="1"/>
  <c r="AM38" i="1"/>
  <c r="AM475" i="1" s="1"/>
  <c r="AM456" i="1" s="1"/>
  <c r="AM42" i="1"/>
  <c r="AM44" i="1"/>
  <c r="AM46" i="1"/>
  <c r="AM58" i="1"/>
  <c r="AM61" i="1"/>
  <c r="AM64" i="1"/>
  <c r="AM67" i="1"/>
  <c r="AM472" i="1" s="1"/>
  <c r="AM453" i="1" s="1"/>
  <c r="AM72" i="1"/>
  <c r="AM125" i="1"/>
  <c r="AM146" i="1"/>
  <c r="AM149" i="1"/>
  <c r="AL150" i="1"/>
  <c r="AM150" i="1"/>
  <c r="AL151" i="1"/>
  <c r="AM151" i="1"/>
  <c r="AL152" i="1"/>
  <c r="AM152" i="1"/>
  <c r="AL153" i="1"/>
  <c r="AM153" i="1"/>
  <c r="AL161" i="1"/>
  <c r="AM161" i="1"/>
  <c r="AM182" i="1"/>
  <c r="AM188" i="1"/>
  <c r="AM191" i="1"/>
  <c r="AM211" i="1"/>
  <c r="AM246" i="1"/>
  <c r="AM285" i="1"/>
  <c r="AM288" i="1"/>
  <c r="AM297" i="1"/>
  <c r="AM310" i="1"/>
  <c r="AM390" i="1"/>
  <c r="AM436" i="1" s="1"/>
  <c r="AM391" i="1"/>
  <c r="AM392" i="1"/>
  <c r="AM393" i="1"/>
  <c r="AM511" i="1" s="1"/>
  <c r="AM457" i="1" s="1"/>
  <c r="AM403" i="1"/>
  <c r="AM526" i="1" s="1"/>
  <c r="AF52" i="1" l="1"/>
  <c r="AM52" i="1" s="1"/>
  <c r="AF21" i="1"/>
  <c r="AD14" i="1"/>
  <c r="AD462" i="1" s="1"/>
  <c r="AD443" i="1" l="1"/>
  <c r="AM21" i="1"/>
  <c r="AD373" i="2"/>
  <c r="AE373" i="2"/>
  <c r="AG373" i="2"/>
  <c r="AG124" i="3"/>
  <c r="AG123" i="3" s="1"/>
  <c r="AG122" i="3" s="1"/>
  <c r="AE124" i="3"/>
  <c r="AE123" i="3" s="1"/>
  <c r="AE122" i="3" s="1"/>
  <c r="AD124" i="3"/>
  <c r="AD123" i="3" s="1"/>
  <c r="AD122" i="3" s="1"/>
  <c r="AC124" i="3"/>
  <c r="AB124" i="3"/>
  <c r="AB123" i="3" s="1"/>
  <c r="AB122" i="3" s="1"/>
  <c r="AA124" i="3"/>
  <c r="AA123" i="3" s="1"/>
  <c r="AA122" i="3" s="1"/>
  <c r="Z124" i="3"/>
  <c r="Z123" i="3" s="1"/>
  <c r="Z122" i="3" s="1"/>
  <c r="AC123" i="3"/>
  <c r="AC122" i="3" s="1"/>
  <c r="AK91" i="1"/>
  <c r="AK124" i="3" s="1"/>
  <c r="AK123" i="3" s="1"/>
  <c r="AK122" i="3" s="1"/>
  <c r="AI91" i="1"/>
  <c r="AI90" i="1" s="1"/>
  <c r="AI89" i="1" s="1"/>
  <c r="AH91" i="1"/>
  <c r="AF91" i="1"/>
  <c r="AF373" i="2" s="1"/>
  <c r="AG90" i="1"/>
  <c r="AK90" i="1" s="1"/>
  <c r="AE90" i="1"/>
  <c r="AE89" i="1" s="1"/>
  <c r="AD90" i="1"/>
  <c r="AG89" i="1" l="1"/>
  <c r="AK89" i="1" s="1"/>
  <c r="AJ91" i="1"/>
  <c r="AF124" i="3"/>
  <c r="AF123" i="3" s="1"/>
  <c r="AF122" i="3" s="1"/>
  <c r="AD89" i="1"/>
  <c r="AF90" i="1"/>
  <c r="AF89" i="1" s="1"/>
  <c r="AM91" i="1"/>
  <c r="AH90" i="1"/>
  <c r="AL91" i="1"/>
  <c r="AI124" i="3"/>
  <c r="AI123" i="3" s="1"/>
  <c r="AI122" i="3" s="1"/>
  <c r="AJ124" i="3"/>
  <c r="AJ123" i="3" s="1"/>
  <c r="AJ122" i="3" s="1"/>
  <c r="AH124" i="3"/>
  <c r="AH123" i="3" s="1"/>
  <c r="AH122" i="3" s="1"/>
  <c r="AM89" i="1" l="1"/>
  <c r="AH89" i="1"/>
  <c r="AJ90" i="1"/>
  <c r="AJ89" i="1" s="1"/>
  <c r="AM90" i="1"/>
  <c r="AL90" i="1" l="1"/>
  <c r="AL89" i="1"/>
  <c r="AF397" i="2" l="1"/>
  <c r="AF396" i="2" s="1"/>
  <c r="AF395" i="2" s="1"/>
  <c r="AE397" i="2"/>
  <c r="AE396" i="2" s="1"/>
  <c r="AE395" i="2" s="1"/>
  <c r="AD397" i="2"/>
  <c r="AD396" i="2"/>
  <c r="AD395" i="2" s="1"/>
  <c r="AG394" i="2"/>
  <c r="AG393" i="2" s="1"/>
  <c r="AG392" i="2" s="1"/>
  <c r="AE394" i="2"/>
  <c r="AD394" i="2"/>
  <c r="AD393" i="2" s="1"/>
  <c r="AD392" i="2" s="1"/>
  <c r="AE393" i="2"/>
  <c r="AE392" i="2" s="1"/>
  <c r="AG391" i="2"/>
  <c r="AG390" i="2" s="1"/>
  <c r="AG389" i="2" s="1"/>
  <c r="AE391" i="2"/>
  <c r="AE390" i="2" s="1"/>
  <c r="AE389" i="2" s="1"/>
  <c r="AD391" i="2"/>
  <c r="AD390" i="2" s="1"/>
  <c r="AD389" i="2" s="1"/>
  <c r="AG387" i="2"/>
  <c r="AF387" i="2"/>
  <c r="AE387" i="2"/>
  <c r="AD387" i="2"/>
  <c r="AD386" i="2" s="1"/>
  <c r="AG386" i="2"/>
  <c r="AF386" i="2"/>
  <c r="AE386" i="2"/>
  <c r="AG385" i="2"/>
  <c r="AG384" i="2" s="1"/>
  <c r="AE385" i="2"/>
  <c r="AD385" i="2"/>
  <c r="AD384" i="2" s="1"/>
  <c r="AE384" i="2"/>
  <c r="AG383" i="2"/>
  <c r="AG382" i="2" s="1"/>
  <c r="AG381" i="2" s="1"/>
  <c r="AG380" i="2" s="1"/>
  <c r="AE383" i="2"/>
  <c r="AD383" i="2"/>
  <c r="AD382" i="2" s="1"/>
  <c r="AE382" i="2"/>
  <c r="AE381" i="2" s="1"/>
  <c r="AE380" i="2" s="1"/>
  <c r="AD378" i="2"/>
  <c r="AD377" i="2"/>
  <c r="AD376" i="2" s="1"/>
  <c r="AD375" i="2" s="1"/>
  <c r="AG372" i="2"/>
  <c r="AF372" i="2"/>
  <c r="AF371" i="2" s="1"/>
  <c r="AE372" i="2"/>
  <c r="AD372" i="2"/>
  <c r="AG371" i="2"/>
  <c r="AE371" i="2"/>
  <c r="AD371" i="2"/>
  <c r="AG370" i="2"/>
  <c r="AG369" i="2" s="1"/>
  <c r="AG368" i="2" s="1"/>
  <c r="AE370" i="2"/>
  <c r="AE369" i="2" s="1"/>
  <c r="AE368" i="2" s="1"/>
  <c r="AD370" i="2"/>
  <c r="AD369" i="2" s="1"/>
  <c r="AD368" i="2" s="1"/>
  <c r="AG367" i="2"/>
  <c r="AF367" i="2"/>
  <c r="AE367" i="2"/>
  <c r="AD367" i="2"/>
  <c r="AG366" i="2"/>
  <c r="AF366" i="2"/>
  <c r="AF365" i="2" s="1"/>
  <c r="AE366" i="2"/>
  <c r="AE365" i="2" s="1"/>
  <c r="AE364" i="2" s="1"/>
  <c r="AD366" i="2"/>
  <c r="AG365" i="2"/>
  <c r="AG364" i="2" s="1"/>
  <c r="AD365" i="2"/>
  <c r="AG362" i="2"/>
  <c r="AG361" i="2" s="1"/>
  <c r="AG360" i="2" s="1"/>
  <c r="AE362" i="2"/>
  <c r="AE361" i="2" s="1"/>
  <c r="AE360" i="2" s="1"/>
  <c r="AD362" i="2"/>
  <c r="AD361" i="2" s="1"/>
  <c r="AD360" i="2" s="1"/>
  <c r="AG356" i="2"/>
  <c r="AG355" i="2" s="1"/>
  <c r="AG354" i="2" s="1"/>
  <c r="AF356" i="2"/>
  <c r="AF355" i="2" s="1"/>
  <c r="AF354" i="2" s="1"/>
  <c r="AD356" i="2"/>
  <c r="AD355" i="2" s="1"/>
  <c r="AD354" i="2" s="1"/>
  <c r="AF351" i="2"/>
  <c r="AF350" i="2" s="1"/>
  <c r="AF349" i="2" s="1"/>
  <c r="AE351" i="2"/>
  <c r="AE350" i="2" s="1"/>
  <c r="AE349" i="2" s="1"/>
  <c r="AD351" i="2"/>
  <c r="AD350" i="2" s="1"/>
  <c r="AD349" i="2" s="1"/>
  <c r="AG348" i="2"/>
  <c r="AG347" i="2" s="1"/>
  <c r="AE348" i="2"/>
  <c r="AE347" i="2" s="1"/>
  <c r="AD348" i="2"/>
  <c r="AD347" i="2" s="1"/>
  <c r="AG346" i="2"/>
  <c r="AG345" i="2" s="1"/>
  <c r="AE346" i="2"/>
  <c r="AE345" i="2" s="1"/>
  <c r="AD346" i="2"/>
  <c r="AD345" i="2" s="1"/>
  <c r="AG344" i="2"/>
  <c r="AG343" i="2" s="1"/>
  <c r="AG342" i="2" s="1"/>
  <c r="AE344" i="2"/>
  <c r="AE343" i="2" s="1"/>
  <c r="AD344" i="2"/>
  <c r="AD343" i="2" s="1"/>
  <c r="AG338" i="2"/>
  <c r="AG337" i="2" s="1"/>
  <c r="AG336" i="2" s="1"/>
  <c r="AG335" i="2" s="1"/>
  <c r="AG334" i="2" s="1"/>
  <c r="AF338" i="2"/>
  <c r="AF337" i="2" s="1"/>
  <c r="AF336" i="2" s="1"/>
  <c r="AF335" i="2" s="1"/>
  <c r="AF334" i="2" s="1"/>
  <c r="AE338" i="2"/>
  <c r="AE337" i="2" s="1"/>
  <c r="AE336" i="2" s="1"/>
  <c r="AE335" i="2" s="1"/>
  <c r="AE334" i="2" s="1"/>
  <c r="AG333" i="2"/>
  <c r="AF333" i="2"/>
  <c r="AF332" i="2" s="1"/>
  <c r="AF331" i="2" s="1"/>
  <c r="AF330" i="2" s="1"/>
  <c r="AF329" i="2" s="1"/>
  <c r="AE333" i="2"/>
  <c r="AD333" i="2"/>
  <c r="AG332" i="2"/>
  <c r="AG331" i="2" s="1"/>
  <c r="AG330" i="2" s="1"/>
  <c r="AG329" i="2" s="1"/>
  <c r="AE332" i="2"/>
  <c r="AE331" i="2" s="1"/>
  <c r="AE330" i="2" s="1"/>
  <c r="AE329" i="2" s="1"/>
  <c r="AD332" i="2"/>
  <c r="AD331" i="2"/>
  <c r="AD330" i="2" s="1"/>
  <c r="AD329" i="2" s="1"/>
  <c r="AG328" i="2"/>
  <c r="AG327" i="2" s="1"/>
  <c r="AE328" i="2"/>
  <c r="AE327" i="2" s="1"/>
  <c r="AD328" i="2"/>
  <c r="AD327" i="2" s="1"/>
  <c r="AG326" i="2"/>
  <c r="AG325" i="2" s="1"/>
  <c r="AG324" i="2" s="1"/>
  <c r="AG323" i="2" s="1"/>
  <c r="AG322" i="2" s="1"/>
  <c r="AE326" i="2"/>
  <c r="AD326" i="2"/>
  <c r="AD325" i="2" s="1"/>
  <c r="AD324" i="2" s="1"/>
  <c r="AD323" i="2" s="1"/>
  <c r="AD322" i="2" s="1"/>
  <c r="AE325" i="2"/>
  <c r="AG321" i="2"/>
  <c r="AG320" i="2" s="1"/>
  <c r="AG319" i="2" s="1"/>
  <c r="AG318" i="2" s="1"/>
  <c r="AG317" i="2" s="1"/>
  <c r="AF321" i="2"/>
  <c r="AF320" i="2" s="1"/>
  <c r="AF319" i="2" s="1"/>
  <c r="AF318" i="2" s="1"/>
  <c r="AF317" i="2" s="1"/>
  <c r="AD321" i="2"/>
  <c r="AD320" i="2" s="1"/>
  <c r="AD319" i="2" s="1"/>
  <c r="AD318" i="2" s="1"/>
  <c r="AD317" i="2" s="1"/>
  <c r="AG316" i="2"/>
  <c r="AF316" i="2"/>
  <c r="AE316" i="2"/>
  <c r="AD316" i="2"/>
  <c r="AG315" i="2"/>
  <c r="AF315" i="2"/>
  <c r="AE315" i="2"/>
  <c r="AD315" i="2"/>
  <c r="AG314" i="2"/>
  <c r="AF314" i="2"/>
  <c r="AE314" i="2"/>
  <c r="AD314" i="2"/>
  <c r="AG313" i="2"/>
  <c r="AF313" i="2"/>
  <c r="AD313" i="2"/>
  <c r="AG312" i="2"/>
  <c r="AG311" i="2" s="1"/>
  <c r="AG310" i="2" s="1"/>
  <c r="AF312" i="2"/>
  <c r="AD312" i="2"/>
  <c r="AG309" i="2"/>
  <c r="AG308" i="2" s="1"/>
  <c r="AG307" i="2" s="1"/>
  <c r="AF309" i="2"/>
  <c r="AF308" i="2" s="1"/>
  <c r="AF307" i="2" s="1"/>
  <c r="AD309" i="2"/>
  <c r="AD308" i="2" s="1"/>
  <c r="AD307" i="2" s="1"/>
  <c r="AG306" i="2"/>
  <c r="AG305" i="2" s="1"/>
  <c r="AF306" i="2"/>
  <c r="AF305" i="2" s="1"/>
  <c r="AD306" i="2"/>
  <c r="AD305" i="2" s="1"/>
  <c r="AG304" i="2"/>
  <c r="AG303" i="2" s="1"/>
  <c r="AF304" i="2"/>
  <c r="AF303" i="2" s="1"/>
  <c r="AD304" i="2"/>
  <c r="AD303" i="2" s="1"/>
  <c r="AG301" i="2"/>
  <c r="AG300" i="2" s="1"/>
  <c r="AG299" i="2" s="1"/>
  <c r="AF301" i="2"/>
  <c r="AF300" i="2" s="1"/>
  <c r="AF299" i="2" s="1"/>
  <c r="AD301" i="2"/>
  <c r="AD300" i="2" s="1"/>
  <c r="AD299" i="2" s="1"/>
  <c r="AG296" i="2"/>
  <c r="AG295" i="2" s="1"/>
  <c r="AF296" i="2"/>
  <c r="AF295" i="2" s="1"/>
  <c r="AD296" i="2"/>
  <c r="AD295" i="2" s="1"/>
  <c r="AG294" i="2"/>
  <c r="AG293" i="2" s="1"/>
  <c r="AF294" i="2"/>
  <c r="AF293" i="2" s="1"/>
  <c r="AD294" i="2"/>
  <c r="AD293" i="2" s="1"/>
  <c r="AG289" i="2"/>
  <c r="AG288" i="2" s="1"/>
  <c r="AG287" i="2" s="1"/>
  <c r="AF289" i="2"/>
  <c r="AF288" i="2" s="1"/>
  <c r="AF287" i="2" s="1"/>
  <c r="AE289" i="2"/>
  <c r="AE288" i="2"/>
  <c r="AE287" i="2" s="1"/>
  <c r="AG286" i="2"/>
  <c r="AG285" i="2" s="1"/>
  <c r="AG284" i="2" s="1"/>
  <c r="AF286" i="2"/>
  <c r="AE286" i="2"/>
  <c r="AE285" i="2" s="1"/>
  <c r="AE284" i="2" s="1"/>
  <c r="AF285" i="2"/>
  <c r="AF284" i="2" s="1"/>
  <c r="AG283" i="2"/>
  <c r="AF283" i="2"/>
  <c r="AE283" i="2"/>
  <c r="AD283" i="2"/>
  <c r="AD282" i="2" s="1"/>
  <c r="AD281" i="2" s="1"/>
  <c r="AG282" i="2"/>
  <c r="AF282" i="2"/>
  <c r="AE282" i="2"/>
  <c r="AG281" i="2"/>
  <c r="AF281" i="2"/>
  <c r="AE281" i="2"/>
  <c r="AG280" i="2"/>
  <c r="AF280" i="2"/>
  <c r="AE280" i="2"/>
  <c r="AD280" i="2"/>
  <c r="AD279" i="2" s="1"/>
  <c r="AD278" i="2" s="1"/>
  <c r="AG279" i="2"/>
  <c r="AF279" i="2"/>
  <c r="AE279" i="2"/>
  <c r="AG278" i="2"/>
  <c r="AF278" i="2"/>
  <c r="AE278" i="2"/>
  <c r="AG277" i="2"/>
  <c r="AG276" i="2" s="1"/>
  <c r="AG275" i="2" s="1"/>
  <c r="AE277" i="2"/>
  <c r="AE276" i="2" s="1"/>
  <c r="AE275" i="2" s="1"/>
  <c r="AD277" i="2"/>
  <c r="AD276" i="2"/>
  <c r="AD275" i="2" s="1"/>
  <c r="AG274" i="2"/>
  <c r="AG273" i="2" s="1"/>
  <c r="AG272" i="2" s="1"/>
  <c r="AE274" i="2"/>
  <c r="AE273" i="2" s="1"/>
  <c r="AE272" i="2" s="1"/>
  <c r="AD274" i="2"/>
  <c r="AD273" i="2" s="1"/>
  <c r="AD272" i="2" s="1"/>
  <c r="AG271" i="2"/>
  <c r="AG270" i="2" s="1"/>
  <c r="AG269" i="2" s="1"/>
  <c r="AE271" i="2"/>
  <c r="AD271" i="2"/>
  <c r="AD270" i="2" s="1"/>
  <c r="AD269" i="2" s="1"/>
  <c r="AE270" i="2"/>
  <c r="AE269" i="2" s="1"/>
  <c r="AG268" i="2"/>
  <c r="AG267" i="2" s="1"/>
  <c r="AE268" i="2"/>
  <c r="AD268" i="2"/>
  <c r="AD267" i="2" s="1"/>
  <c r="AE267" i="2"/>
  <c r="AG266" i="2"/>
  <c r="AG265" i="2" s="1"/>
  <c r="AE266" i="2"/>
  <c r="AD266" i="2"/>
  <c r="AD265" i="2" s="1"/>
  <c r="AE265" i="2"/>
  <c r="AG264" i="2"/>
  <c r="AG263" i="2" s="1"/>
  <c r="AE264" i="2"/>
  <c r="AD264" i="2"/>
  <c r="AD263" i="2" s="1"/>
  <c r="AE263" i="2"/>
  <c r="AG262" i="2"/>
  <c r="AG261" i="2" s="1"/>
  <c r="AG260" i="2" s="1"/>
  <c r="AE262" i="2"/>
  <c r="AD262" i="2"/>
  <c r="AD261" i="2" s="1"/>
  <c r="AD260" i="2" s="1"/>
  <c r="AE261" i="2"/>
  <c r="AE260" i="2" s="1"/>
  <c r="AG259" i="2"/>
  <c r="AG258" i="2" s="1"/>
  <c r="AG257" i="2" s="1"/>
  <c r="AE259" i="2"/>
  <c r="AE258" i="2" s="1"/>
  <c r="AE257" i="2" s="1"/>
  <c r="AD259" i="2"/>
  <c r="AD258" i="2" s="1"/>
  <c r="AD257" i="2" s="1"/>
  <c r="AG256" i="2"/>
  <c r="AG255" i="2" s="1"/>
  <c r="AG254" i="2" s="1"/>
  <c r="AE256" i="2"/>
  <c r="AE255" i="2" s="1"/>
  <c r="AE254" i="2" s="1"/>
  <c r="AD256" i="2"/>
  <c r="AD255" i="2" s="1"/>
  <c r="AD254" i="2" s="1"/>
  <c r="AG253" i="2"/>
  <c r="AG252" i="2" s="1"/>
  <c r="AG251" i="2" s="1"/>
  <c r="AE253" i="2"/>
  <c r="AE252" i="2" s="1"/>
  <c r="AE251" i="2" s="1"/>
  <c r="AD253" i="2"/>
  <c r="AD252" i="2" s="1"/>
  <c r="AD251" i="2" s="1"/>
  <c r="AG250" i="2"/>
  <c r="AG249" i="2" s="1"/>
  <c r="AG248" i="2" s="1"/>
  <c r="AF250" i="2"/>
  <c r="AF249" i="2" s="1"/>
  <c r="AF248" i="2" s="1"/>
  <c r="AD250" i="2"/>
  <c r="AD249" i="2" s="1"/>
  <c r="AD248" i="2" s="1"/>
  <c r="AG247" i="2"/>
  <c r="AG246" i="2" s="1"/>
  <c r="AG245" i="2" s="1"/>
  <c r="AF247" i="2"/>
  <c r="AF246" i="2" s="1"/>
  <c r="AF245" i="2" s="1"/>
  <c r="AD247" i="2"/>
  <c r="AD246" i="2" s="1"/>
  <c r="AD245" i="2" s="1"/>
  <c r="AG244" i="2"/>
  <c r="AG243" i="2" s="1"/>
  <c r="AG242" i="2" s="1"/>
  <c r="AF244" i="2"/>
  <c r="AF243" i="2" s="1"/>
  <c r="AF242" i="2" s="1"/>
  <c r="AD244" i="2"/>
  <c r="AD243" i="2" s="1"/>
  <c r="AD242" i="2" s="1"/>
  <c r="AG239" i="2"/>
  <c r="AG238" i="2" s="1"/>
  <c r="AG237" i="2" s="1"/>
  <c r="AG236" i="2" s="1"/>
  <c r="AG235" i="2" s="1"/>
  <c r="AE239" i="2"/>
  <c r="AE238" i="2" s="1"/>
  <c r="AE237" i="2" s="1"/>
  <c r="AE236" i="2" s="1"/>
  <c r="AE235" i="2" s="1"/>
  <c r="AD239" i="2"/>
  <c r="AD238" i="2" s="1"/>
  <c r="AD237" i="2" s="1"/>
  <c r="AD236" i="2" s="1"/>
  <c r="AD235" i="2" s="1"/>
  <c r="AG233" i="2"/>
  <c r="AG232" i="2" s="1"/>
  <c r="AG231" i="2" s="1"/>
  <c r="AG230" i="2" s="1"/>
  <c r="AE233" i="2"/>
  <c r="AE232" i="2" s="1"/>
  <c r="AE231" i="2" s="1"/>
  <c r="AE230" i="2" s="1"/>
  <c r="AD233" i="2"/>
  <c r="AD232" i="2" s="1"/>
  <c r="AD231" i="2" s="1"/>
  <c r="AD230" i="2" s="1"/>
  <c r="AG227" i="2"/>
  <c r="AG226" i="2" s="1"/>
  <c r="AG225" i="2" s="1"/>
  <c r="AF227" i="2"/>
  <c r="AF226" i="2" s="1"/>
  <c r="AF225" i="2" s="1"/>
  <c r="AD227" i="2"/>
  <c r="AD226" i="2" s="1"/>
  <c r="AD225" i="2" s="1"/>
  <c r="AK223" i="2"/>
  <c r="AJ223" i="2"/>
  <c r="AI223" i="2"/>
  <c r="AH223" i="2"/>
  <c r="AG223" i="2"/>
  <c r="AG222" i="2" s="1"/>
  <c r="AF223" i="2"/>
  <c r="AE223" i="2"/>
  <c r="AD223" i="2"/>
  <c r="AK222" i="2"/>
  <c r="AJ222" i="2"/>
  <c r="AI222" i="2"/>
  <c r="AH222" i="2"/>
  <c r="AF222" i="2"/>
  <c r="AE222" i="2"/>
  <c r="AD222" i="2"/>
  <c r="AG219" i="2"/>
  <c r="AG218" i="2" s="1"/>
  <c r="AG217" i="2" s="1"/>
  <c r="AG216" i="2" s="1"/>
  <c r="AG215" i="2" s="1"/>
  <c r="AE219" i="2"/>
  <c r="AE218" i="2" s="1"/>
  <c r="AE217" i="2" s="1"/>
  <c r="AE216" i="2" s="1"/>
  <c r="AE215" i="2" s="1"/>
  <c r="AD219" i="2"/>
  <c r="AD218" i="2" s="1"/>
  <c r="AD217" i="2" s="1"/>
  <c r="AD216" i="2" s="1"/>
  <c r="AD215" i="2" s="1"/>
  <c r="AF213" i="2"/>
  <c r="AF212" i="2" s="1"/>
  <c r="AE213" i="2"/>
  <c r="AE212" i="2" s="1"/>
  <c r="AD213" i="2"/>
  <c r="AD212" i="2" s="1"/>
  <c r="AF211" i="2"/>
  <c r="AF210" i="2" s="1"/>
  <c r="AE211" i="2"/>
  <c r="AE210" i="2" s="1"/>
  <c r="AD211" i="2"/>
  <c r="AD210" i="2" s="1"/>
  <c r="AG208" i="2"/>
  <c r="AG207" i="2" s="1"/>
  <c r="AG206" i="2" s="1"/>
  <c r="AE208" i="2"/>
  <c r="AE207" i="2" s="1"/>
  <c r="AE206" i="2" s="1"/>
  <c r="AD208" i="2"/>
  <c r="AD207" i="2" s="1"/>
  <c r="AD206" i="2" s="1"/>
  <c r="AG205" i="2"/>
  <c r="AG204" i="2" s="1"/>
  <c r="AE205" i="2"/>
  <c r="AE204" i="2" s="1"/>
  <c r="AD205" i="2"/>
  <c r="AD204" i="2" s="1"/>
  <c r="AG203" i="2"/>
  <c r="AG202" i="2" s="1"/>
  <c r="AE203" i="2"/>
  <c r="AE202" i="2" s="1"/>
  <c r="AD203" i="2"/>
  <c r="AD202" i="2" s="1"/>
  <c r="AG200" i="2"/>
  <c r="AG199" i="2" s="1"/>
  <c r="AE200" i="2"/>
  <c r="AE199" i="2" s="1"/>
  <c r="AD200" i="2"/>
  <c r="AD199" i="2" s="1"/>
  <c r="AG198" i="2"/>
  <c r="AG197" i="2" s="1"/>
  <c r="AE198" i="2"/>
  <c r="AD198" i="2"/>
  <c r="AD197" i="2" s="1"/>
  <c r="AD196" i="2" s="1"/>
  <c r="AE197" i="2"/>
  <c r="AG192" i="2"/>
  <c r="AG191" i="2" s="1"/>
  <c r="AG190" i="2" s="1"/>
  <c r="AG189" i="2" s="1"/>
  <c r="AE192" i="2"/>
  <c r="AE191" i="2" s="1"/>
  <c r="AE190" i="2" s="1"/>
  <c r="AE189" i="2" s="1"/>
  <c r="AD192" i="2"/>
  <c r="AD191" i="2" s="1"/>
  <c r="AD190" i="2" s="1"/>
  <c r="AD189" i="2" s="1"/>
  <c r="AG186" i="2"/>
  <c r="AF186" i="2"/>
  <c r="AF185" i="2" s="1"/>
  <c r="AF184" i="2" s="1"/>
  <c r="AE186" i="2"/>
  <c r="AD186" i="2"/>
  <c r="AG185" i="2"/>
  <c r="AE185" i="2"/>
  <c r="AE184" i="2" s="1"/>
  <c r="AD185" i="2"/>
  <c r="AD184" i="2" s="1"/>
  <c r="AG184" i="2"/>
  <c r="AG183" i="2"/>
  <c r="AG182" i="2" s="1"/>
  <c r="AG181" i="2" s="1"/>
  <c r="AF183" i="2"/>
  <c r="AF182" i="2" s="1"/>
  <c r="AF181" i="2" s="1"/>
  <c r="AE183" i="2"/>
  <c r="AE182" i="2" s="1"/>
  <c r="AE181" i="2" s="1"/>
  <c r="AD183" i="2"/>
  <c r="AD182" i="2" s="1"/>
  <c r="AD181" i="2" s="1"/>
  <c r="AG180" i="2"/>
  <c r="AG179" i="2" s="1"/>
  <c r="AG178" i="2" s="1"/>
  <c r="AF180" i="2"/>
  <c r="AF179" i="2"/>
  <c r="AF178" i="2" s="1"/>
  <c r="AG177" i="2"/>
  <c r="AG176" i="2" s="1"/>
  <c r="AG175" i="2" s="1"/>
  <c r="AF177" i="2"/>
  <c r="AE177" i="2"/>
  <c r="AD177" i="2"/>
  <c r="AF176" i="2"/>
  <c r="AF175" i="2" s="1"/>
  <c r="AE176" i="2"/>
  <c r="AE175" i="2" s="1"/>
  <c r="AD176" i="2"/>
  <c r="AD175" i="2"/>
  <c r="AF174" i="2"/>
  <c r="AF173" i="2" s="1"/>
  <c r="AE174" i="2"/>
  <c r="AE173" i="2" s="1"/>
  <c r="AD174" i="2"/>
  <c r="AD173" i="2" s="1"/>
  <c r="AF172" i="2"/>
  <c r="AF171" i="2" s="1"/>
  <c r="AE172" i="2"/>
  <c r="AE171" i="2" s="1"/>
  <c r="AD172" i="2"/>
  <c r="AD171" i="2" s="1"/>
  <c r="AG169" i="2"/>
  <c r="AG168" i="2" s="1"/>
  <c r="AG167" i="2" s="1"/>
  <c r="AE169" i="2"/>
  <c r="AE168" i="2" s="1"/>
  <c r="AE167" i="2" s="1"/>
  <c r="AD169" i="2"/>
  <c r="AD168" i="2" s="1"/>
  <c r="AD167" i="2" s="1"/>
  <c r="AG166" i="2"/>
  <c r="AG165" i="2" s="1"/>
  <c r="AE166" i="2"/>
  <c r="AE165" i="2" s="1"/>
  <c r="AD166" i="2"/>
  <c r="AD165" i="2" s="1"/>
  <c r="AG164" i="2"/>
  <c r="AG163" i="2" s="1"/>
  <c r="AE164" i="2"/>
  <c r="AE163" i="2" s="1"/>
  <c r="AE162" i="2" s="1"/>
  <c r="AD164" i="2"/>
  <c r="AD163" i="2" s="1"/>
  <c r="AG161" i="2"/>
  <c r="AG160" i="2" s="1"/>
  <c r="AG159" i="2" s="1"/>
  <c r="AE161" i="2"/>
  <c r="AE160" i="2" s="1"/>
  <c r="AE159" i="2" s="1"/>
  <c r="AD161" i="2"/>
  <c r="AD160" i="2" s="1"/>
  <c r="AD159" i="2" s="1"/>
  <c r="AG158" i="2"/>
  <c r="AG157" i="2" s="1"/>
  <c r="AE158" i="2"/>
  <c r="AE157" i="2" s="1"/>
  <c r="AD158" i="2"/>
  <c r="AD157" i="2" s="1"/>
  <c r="AK156" i="2"/>
  <c r="AJ156" i="2"/>
  <c r="AI156" i="2"/>
  <c r="AH156" i="2"/>
  <c r="AG156" i="2"/>
  <c r="AF156" i="2"/>
  <c r="AE156" i="2"/>
  <c r="AD156" i="2"/>
  <c r="AK155" i="2"/>
  <c r="AJ155" i="2"/>
  <c r="AI155" i="2"/>
  <c r="AH155" i="2"/>
  <c r="AG155" i="2"/>
  <c r="AF155" i="2"/>
  <c r="AE155" i="2"/>
  <c r="AD155" i="2"/>
  <c r="AG153" i="2"/>
  <c r="AG152" i="2" s="1"/>
  <c r="AG151" i="2" s="1"/>
  <c r="AF153" i="2"/>
  <c r="AF152" i="2" s="1"/>
  <c r="AF151" i="2" s="1"/>
  <c r="AD153" i="2"/>
  <c r="AD152" i="2" s="1"/>
  <c r="AD151" i="2" s="1"/>
  <c r="AG147" i="2"/>
  <c r="AG146" i="2" s="1"/>
  <c r="AG145" i="2" s="1"/>
  <c r="AG144" i="2" s="1"/>
  <c r="AE147" i="2"/>
  <c r="AE146" i="2" s="1"/>
  <c r="AE145" i="2" s="1"/>
  <c r="AE144" i="2" s="1"/>
  <c r="AD147" i="2"/>
  <c r="AD146" i="2" s="1"/>
  <c r="AD145" i="2" s="1"/>
  <c r="AD144" i="2" s="1"/>
  <c r="AG141" i="2"/>
  <c r="AG140" i="2" s="1"/>
  <c r="AG139" i="2" s="1"/>
  <c r="AG138" i="2" s="1"/>
  <c r="AG137" i="2" s="1"/>
  <c r="AE141" i="2"/>
  <c r="AE140" i="2" s="1"/>
  <c r="AE139" i="2" s="1"/>
  <c r="AE138" i="2" s="1"/>
  <c r="AE137" i="2" s="1"/>
  <c r="AD141" i="2"/>
  <c r="AD140" i="2" s="1"/>
  <c r="AD139" i="2" s="1"/>
  <c r="AD138" i="2" s="1"/>
  <c r="AD137" i="2" s="1"/>
  <c r="AG136" i="2"/>
  <c r="AG135" i="2" s="1"/>
  <c r="AG134" i="2" s="1"/>
  <c r="AE136" i="2"/>
  <c r="AE135" i="2" s="1"/>
  <c r="AE134" i="2" s="1"/>
  <c r="AD136" i="2"/>
  <c r="AD135" i="2"/>
  <c r="AD134" i="2" s="1"/>
  <c r="AG133" i="2"/>
  <c r="AG132" i="2" s="1"/>
  <c r="AG131" i="2" s="1"/>
  <c r="AE133" i="2"/>
  <c r="AE132" i="2" s="1"/>
  <c r="AE131" i="2" s="1"/>
  <c r="AD133" i="2"/>
  <c r="AD132" i="2" s="1"/>
  <c r="AD131" i="2" s="1"/>
  <c r="AG130" i="2"/>
  <c r="AG129" i="2" s="1"/>
  <c r="AG128" i="2" s="1"/>
  <c r="AE130" i="2"/>
  <c r="AE129" i="2" s="1"/>
  <c r="AE128" i="2" s="1"/>
  <c r="AD130" i="2"/>
  <c r="AD129" i="2" s="1"/>
  <c r="AD128" i="2" s="1"/>
  <c r="AG127" i="2"/>
  <c r="AG126" i="2" s="1"/>
  <c r="AG125" i="2" s="1"/>
  <c r="AG124" i="2" s="1"/>
  <c r="AE127" i="2"/>
  <c r="AE126" i="2" s="1"/>
  <c r="AE125" i="2" s="1"/>
  <c r="AE124" i="2" s="1"/>
  <c r="AD127" i="2"/>
  <c r="AD126" i="2"/>
  <c r="AD125" i="2" s="1"/>
  <c r="AG121" i="2"/>
  <c r="AF121" i="2"/>
  <c r="AE121" i="2"/>
  <c r="AD121" i="2"/>
  <c r="AG120" i="2"/>
  <c r="AF120" i="2"/>
  <c r="AE120" i="2"/>
  <c r="AD120" i="2"/>
  <c r="AG119" i="2"/>
  <c r="AF119" i="2"/>
  <c r="AE119" i="2"/>
  <c r="AD119" i="2"/>
  <c r="AD118" i="2" s="1"/>
  <c r="AD117" i="2" s="1"/>
  <c r="AG118" i="2"/>
  <c r="AF118" i="2"/>
  <c r="AF117" i="2" s="1"/>
  <c r="AE118" i="2"/>
  <c r="AG117" i="2"/>
  <c r="AE117" i="2"/>
  <c r="AG113" i="2"/>
  <c r="AF113" i="2"/>
  <c r="AE113" i="2"/>
  <c r="AD113" i="2"/>
  <c r="AD112" i="2" s="1"/>
  <c r="AD111" i="2" s="1"/>
  <c r="AG112" i="2"/>
  <c r="AG111" i="2" s="1"/>
  <c r="AF112" i="2"/>
  <c r="AE112" i="2"/>
  <c r="AF111" i="2"/>
  <c r="AE111" i="2"/>
  <c r="AG110" i="2"/>
  <c r="AF110" i="2"/>
  <c r="AE110" i="2"/>
  <c r="AD110" i="2"/>
  <c r="AD109" i="2" s="1"/>
  <c r="AD108" i="2" s="1"/>
  <c r="AG109" i="2"/>
  <c r="AF109" i="2"/>
  <c r="AF108" i="2" s="1"/>
  <c r="AE109" i="2"/>
  <c r="AE108" i="2" s="1"/>
  <c r="AG108" i="2"/>
  <c r="AG107" i="2"/>
  <c r="AG106" i="2" s="1"/>
  <c r="AG105" i="2" s="1"/>
  <c r="AE107" i="2"/>
  <c r="AE106" i="2" s="1"/>
  <c r="AE105" i="2" s="1"/>
  <c r="AD107" i="2"/>
  <c r="AD106" i="2"/>
  <c r="AD105" i="2" s="1"/>
  <c r="AG104" i="2"/>
  <c r="AG103" i="2" s="1"/>
  <c r="AG102" i="2" s="1"/>
  <c r="AE104" i="2"/>
  <c r="AD104" i="2"/>
  <c r="AD103" i="2" s="1"/>
  <c r="AD102" i="2" s="1"/>
  <c r="AE103" i="2"/>
  <c r="AE102" i="2" s="1"/>
  <c r="AG101" i="2"/>
  <c r="AE101" i="2"/>
  <c r="AE100" i="2" s="1"/>
  <c r="AE99" i="2" s="1"/>
  <c r="AD101" i="2"/>
  <c r="AG100" i="2"/>
  <c r="AG99" i="2" s="1"/>
  <c r="AD100" i="2"/>
  <c r="AD99" i="2" s="1"/>
  <c r="AG98" i="2"/>
  <c r="AG97" i="2" s="1"/>
  <c r="AG96" i="2" s="1"/>
  <c r="AE98" i="2"/>
  <c r="AD98" i="2"/>
  <c r="AD97" i="2" s="1"/>
  <c r="AD96" i="2" s="1"/>
  <c r="AE97" i="2"/>
  <c r="AE96" i="2" s="1"/>
  <c r="AG95" i="2"/>
  <c r="AG94" i="2" s="1"/>
  <c r="AG93" i="2" s="1"/>
  <c r="AE95" i="2"/>
  <c r="AE94" i="2" s="1"/>
  <c r="AE93" i="2" s="1"/>
  <c r="AD95" i="2"/>
  <c r="AD94" i="2" s="1"/>
  <c r="AD93" i="2" s="1"/>
  <c r="AG90" i="2"/>
  <c r="AG89" i="2" s="1"/>
  <c r="AG88" i="2" s="1"/>
  <c r="AG87" i="2" s="1"/>
  <c r="AG86" i="2" s="1"/>
  <c r="AF90" i="2"/>
  <c r="AD90" i="2"/>
  <c r="AD89" i="2" s="1"/>
  <c r="AD88" i="2" s="1"/>
  <c r="AD87" i="2" s="1"/>
  <c r="AD86" i="2" s="1"/>
  <c r="AF89" i="2"/>
  <c r="AF88" i="2" s="1"/>
  <c r="AF87" i="2" s="1"/>
  <c r="AF86" i="2" s="1"/>
  <c r="AG85" i="2"/>
  <c r="AG84" i="2" s="1"/>
  <c r="AF85" i="2"/>
  <c r="AF84" i="2" s="1"/>
  <c r="AD85" i="2"/>
  <c r="AD84" i="2" s="1"/>
  <c r="AF83" i="2"/>
  <c r="AF82" i="2" s="1"/>
  <c r="AE83" i="2"/>
  <c r="AE82" i="2" s="1"/>
  <c r="AD83" i="2"/>
  <c r="AD82" i="2"/>
  <c r="AG81" i="2"/>
  <c r="AF81" i="2"/>
  <c r="AE81" i="2"/>
  <c r="AD81" i="2"/>
  <c r="AG80" i="2"/>
  <c r="AF80" i="2"/>
  <c r="AE80" i="2"/>
  <c r="AD80" i="2"/>
  <c r="AG76" i="2"/>
  <c r="AF76" i="2"/>
  <c r="AE76" i="2"/>
  <c r="AD76" i="2"/>
  <c r="AD75" i="2" s="1"/>
  <c r="AD74" i="2" s="1"/>
  <c r="AD70" i="2" s="1"/>
  <c r="AD69" i="2" s="1"/>
  <c r="AG75" i="2"/>
  <c r="AF75" i="2"/>
  <c r="AE75" i="2"/>
  <c r="AG74" i="2"/>
  <c r="AG70" i="2" s="1"/>
  <c r="AG69" i="2" s="1"/>
  <c r="AF74" i="2"/>
  <c r="AE74" i="2"/>
  <c r="AG73" i="2"/>
  <c r="AF73" i="2"/>
  <c r="AE73" i="2"/>
  <c r="AD73" i="2"/>
  <c r="AD72" i="2" s="1"/>
  <c r="AD71" i="2" s="1"/>
  <c r="AG72" i="2"/>
  <c r="AF72" i="2"/>
  <c r="AE72" i="2"/>
  <c r="AG71" i="2"/>
  <c r="AF71" i="2"/>
  <c r="AE71" i="2"/>
  <c r="AF70" i="2"/>
  <c r="AF69" i="2" s="1"/>
  <c r="AE70" i="2"/>
  <c r="AE69" i="2" s="1"/>
  <c r="AG68" i="2"/>
  <c r="AG67" i="2" s="1"/>
  <c r="AG66" i="2" s="1"/>
  <c r="AE68" i="2"/>
  <c r="AE67" i="2" s="1"/>
  <c r="AE66" i="2" s="1"/>
  <c r="AD68" i="2"/>
  <c r="AD67" i="2" s="1"/>
  <c r="AD66" i="2" s="1"/>
  <c r="AG65" i="2"/>
  <c r="AG64" i="2" s="1"/>
  <c r="AE65" i="2"/>
  <c r="AD65" i="2"/>
  <c r="AD64" i="2" s="1"/>
  <c r="AE64" i="2"/>
  <c r="AG63" i="2"/>
  <c r="AG62" i="2" s="1"/>
  <c r="AE63" i="2"/>
  <c r="AE62" i="2" s="1"/>
  <c r="AD63" i="2"/>
  <c r="AD62" i="2" s="1"/>
  <c r="AG61" i="2"/>
  <c r="AG60" i="2" s="1"/>
  <c r="AE61" i="2"/>
  <c r="AE60" i="2" s="1"/>
  <c r="AE59" i="2" s="1"/>
  <c r="AD61" i="2"/>
  <c r="AD60" i="2" s="1"/>
  <c r="AG56" i="2"/>
  <c r="AF56" i="2"/>
  <c r="AE56" i="2"/>
  <c r="AE55" i="2" s="1"/>
  <c r="AE54" i="2" s="1"/>
  <c r="AD56" i="2"/>
  <c r="AG55" i="2"/>
  <c r="AG54" i="2" s="1"/>
  <c r="AF55" i="2"/>
  <c r="AD55" i="2"/>
  <c r="AD54" i="2" s="1"/>
  <c r="AF54" i="2"/>
  <c r="AG50" i="2"/>
  <c r="AF50" i="2"/>
  <c r="AE50" i="2"/>
  <c r="AD50" i="2"/>
  <c r="AD49" i="2" s="1"/>
  <c r="AD48" i="2" s="1"/>
  <c r="AG49" i="2"/>
  <c r="AF49" i="2"/>
  <c r="AF48" i="2" s="1"/>
  <c r="AE49" i="2"/>
  <c r="AE48" i="2" s="1"/>
  <c r="AG48" i="2"/>
  <c r="AG47" i="2"/>
  <c r="AF47" i="2"/>
  <c r="AE47" i="2"/>
  <c r="AE46" i="2" s="1"/>
  <c r="AE45" i="2" s="1"/>
  <c r="AD47" i="2"/>
  <c r="AG46" i="2"/>
  <c r="AF46" i="2"/>
  <c r="AD46" i="2"/>
  <c r="AD45" i="2" s="1"/>
  <c r="AG45" i="2"/>
  <c r="AF45" i="2"/>
  <c r="AG44" i="2"/>
  <c r="AG43" i="2" s="1"/>
  <c r="AG42" i="2" s="1"/>
  <c r="AE44" i="2"/>
  <c r="AE43" i="2" s="1"/>
  <c r="AE42" i="2" s="1"/>
  <c r="AD44" i="2"/>
  <c r="AD43" i="2" s="1"/>
  <c r="AD42" i="2" s="1"/>
  <c r="AG41" i="2"/>
  <c r="AF41" i="2"/>
  <c r="AE41" i="2"/>
  <c r="AD41" i="2"/>
  <c r="AD40" i="2" s="1"/>
  <c r="AD39" i="2" s="1"/>
  <c r="AG40" i="2"/>
  <c r="AF40" i="2"/>
  <c r="AE40" i="2"/>
  <c r="AG39" i="2"/>
  <c r="AF39" i="2"/>
  <c r="AE39" i="2"/>
  <c r="AG38" i="2"/>
  <c r="AG37" i="2" s="1"/>
  <c r="AG36" i="2" s="1"/>
  <c r="AE38" i="2"/>
  <c r="AD38" i="2"/>
  <c r="AD37" i="2" s="1"/>
  <c r="AD36" i="2" s="1"/>
  <c r="AE37" i="2"/>
  <c r="AE36" i="2" s="1"/>
  <c r="AG35" i="2"/>
  <c r="AG34" i="2" s="1"/>
  <c r="AG33" i="2" s="1"/>
  <c r="AE35" i="2"/>
  <c r="AE34" i="2" s="1"/>
  <c r="AE33" i="2" s="1"/>
  <c r="AD35" i="2"/>
  <c r="AD34" i="2" s="1"/>
  <c r="AD33" i="2" s="1"/>
  <c r="AG32" i="2"/>
  <c r="AG31" i="2" s="1"/>
  <c r="AF32" i="2"/>
  <c r="AE32" i="2"/>
  <c r="AD32" i="2"/>
  <c r="AF31" i="2"/>
  <c r="AE31" i="2"/>
  <c r="AD31" i="2"/>
  <c r="AG30" i="2"/>
  <c r="AG29" i="2" s="1"/>
  <c r="AE30" i="2"/>
  <c r="AD30" i="2"/>
  <c r="AD29" i="2" s="1"/>
  <c r="AE29" i="2"/>
  <c r="AG28" i="2"/>
  <c r="AG27" i="2" s="1"/>
  <c r="AF28" i="2"/>
  <c r="AE28" i="2"/>
  <c r="AD28" i="2"/>
  <c r="AF27" i="2"/>
  <c r="AE27" i="2"/>
  <c r="AD27" i="2"/>
  <c r="AG25" i="2"/>
  <c r="AG24" i="2" s="1"/>
  <c r="AG23" i="2" s="1"/>
  <c r="AE25" i="2"/>
  <c r="AE24" i="2" s="1"/>
  <c r="AE23" i="2" s="1"/>
  <c r="AD25" i="2"/>
  <c r="AD24" i="2" s="1"/>
  <c r="AD23" i="2" s="1"/>
  <c r="AG22" i="2"/>
  <c r="AG21" i="2" s="1"/>
  <c r="AF22" i="2"/>
  <c r="AF21" i="2" s="1"/>
  <c r="AD22" i="2"/>
  <c r="AD21" i="2" s="1"/>
  <c r="AG20" i="2"/>
  <c r="AG19" i="2" s="1"/>
  <c r="AF20" i="2"/>
  <c r="AF19" i="2" s="1"/>
  <c r="AF18" i="2" s="1"/>
  <c r="AD20" i="2"/>
  <c r="AD19" i="2" s="1"/>
  <c r="AD18" i="2" s="1"/>
  <c r="AG17" i="2"/>
  <c r="AF17" i="2"/>
  <c r="AF16" i="2" s="1"/>
  <c r="AE17" i="2"/>
  <c r="AD17" i="2"/>
  <c r="AG16" i="2"/>
  <c r="AE16" i="2"/>
  <c r="AD16" i="2"/>
  <c r="AG15" i="2"/>
  <c r="AG14" i="2" s="1"/>
  <c r="AF15" i="2"/>
  <c r="AF14" i="2" s="1"/>
  <c r="AD15" i="2"/>
  <c r="AD14" i="2" s="1"/>
  <c r="AG13" i="2"/>
  <c r="AG12" i="2" s="1"/>
  <c r="AF13" i="2"/>
  <c r="AF12" i="2" s="1"/>
  <c r="AD13" i="2"/>
  <c r="AD12" i="2" s="1"/>
  <c r="AG399" i="3"/>
  <c r="AF399" i="3"/>
  <c r="AE399" i="3"/>
  <c r="AD399" i="3"/>
  <c r="AG398" i="3"/>
  <c r="AF398" i="3"/>
  <c r="AE398" i="3"/>
  <c r="AD398" i="3"/>
  <c r="AG397" i="3"/>
  <c r="AF397" i="3"/>
  <c r="AE397" i="3"/>
  <c r="AD397" i="3"/>
  <c r="AG396" i="3"/>
  <c r="AG395" i="3" s="1"/>
  <c r="AG394" i="3" s="1"/>
  <c r="AG393" i="3" s="1"/>
  <c r="AE396" i="3"/>
  <c r="AE395" i="3" s="1"/>
  <c r="AE394" i="3" s="1"/>
  <c r="AE393" i="3" s="1"/>
  <c r="AD396" i="3"/>
  <c r="AD395" i="3"/>
  <c r="AD394" i="3" s="1"/>
  <c r="AD393" i="3" s="1"/>
  <c r="AG392" i="3"/>
  <c r="AG391" i="3" s="1"/>
  <c r="AG390" i="3" s="1"/>
  <c r="AG389" i="3" s="1"/>
  <c r="AF392" i="3"/>
  <c r="AF391" i="3" s="1"/>
  <c r="AF390" i="3" s="1"/>
  <c r="AF389" i="3" s="1"/>
  <c r="AD392" i="3"/>
  <c r="AD391" i="3"/>
  <c r="AD390" i="3" s="1"/>
  <c r="AD389" i="3" s="1"/>
  <c r="AF387" i="3"/>
  <c r="AF386" i="3" s="1"/>
  <c r="AE387" i="3"/>
  <c r="AE386" i="3" s="1"/>
  <c r="AD387" i="3"/>
  <c r="AD386" i="3" s="1"/>
  <c r="AF385" i="3"/>
  <c r="AF384" i="3" s="1"/>
  <c r="AE385" i="3"/>
  <c r="AE384" i="3" s="1"/>
  <c r="AD385" i="3"/>
  <c r="AD384" i="3"/>
  <c r="AG382" i="3"/>
  <c r="AG381" i="3" s="1"/>
  <c r="AG380" i="3" s="1"/>
  <c r="AE382" i="3"/>
  <c r="AD382" i="3"/>
  <c r="AD381" i="3" s="1"/>
  <c r="AD380" i="3" s="1"/>
  <c r="AE381" i="3"/>
  <c r="AE380" i="3" s="1"/>
  <c r="AG379" i="3"/>
  <c r="AG378" i="3" s="1"/>
  <c r="AE379" i="3"/>
  <c r="AE378" i="3" s="1"/>
  <c r="AD379" i="3"/>
  <c r="AD378" i="3" s="1"/>
  <c r="AG377" i="3"/>
  <c r="AG376" i="3" s="1"/>
  <c r="AE377" i="3"/>
  <c r="AE376" i="3" s="1"/>
  <c r="AD377" i="3"/>
  <c r="AD376" i="3" s="1"/>
  <c r="AG374" i="3"/>
  <c r="AG373" i="3" s="1"/>
  <c r="AE374" i="3"/>
  <c r="AE373" i="3" s="1"/>
  <c r="AD374" i="3"/>
  <c r="AD373" i="3" s="1"/>
  <c r="AG372" i="3"/>
  <c r="AG371" i="3" s="1"/>
  <c r="AG370" i="3" s="1"/>
  <c r="AE372" i="3"/>
  <c r="AE371" i="3" s="1"/>
  <c r="AD372" i="3"/>
  <c r="AD371" i="3" s="1"/>
  <c r="AD370" i="3" s="1"/>
  <c r="AG367" i="3"/>
  <c r="AG366" i="3" s="1"/>
  <c r="AG365" i="3" s="1"/>
  <c r="AF367" i="3"/>
  <c r="AF366" i="3" s="1"/>
  <c r="AF365" i="3" s="1"/>
  <c r="AD367" i="3"/>
  <c r="AD366" i="3" s="1"/>
  <c r="AD365" i="3" s="1"/>
  <c r="AG364" i="3"/>
  <c r="AG363" i="3" s="1"/>
  <c r="AF364" i="3"/>
  <c r="AF363" i="3" s="1"/>
  <c r="AD364" i="3"/>
  <c r="AD363" i="3" s="1"/>
  <c r="AG362" i="3"/>
  <c r="AG361" i="3" s="1"/>
  <c r="AF362" i="3"/>
  <c r="AF361" i="3" s="1"/>
  <c r="AF360" i="3" s="1"/>
  <c r="AD362" i="3"/>
  <c r="AD361" i="3" s="1"/>
  <c r="AG359" i="3"/>
  <c r="AG358" i="3" s="1"/>
  <c r="AF359" i="3"/>
  <c r="AF358" i="3" s="1"/>
  <c r="AD359" i="3"/>
  <c r="AD358" i="3" s="1"/>
  <c r="AG357" i="3"/>
  <c r="AG356" i="3" s="1"/>
  <c r="AG355" i="3" s="1"/>
  <c r="AF357" i="3"/>
  <c r="AF356" i="3" s="1"/>
  <c r="AD357" i="3"/>
  <c r="AD356" i="3"/>
  <c r="AG353" i="3"/>
  <c r="AG352" i="3" s="1"/>
  <c r="AG351" i="3" s="1"/>
  <c r="AF353" i="3"/>
  <c r="AD353" i="3"/>
  <c r="AD352" i="3" s="1"/>
  <c r="AD351" i="3" s="1"/>
  <c r="AF352" i="3"/>
  <c r="AF351" i="3" s="1"/>
  <c r="AG350" i="3"/>
  <c r="AF350" i="3"/>
  <c r="AD350" i="3"/>
  <c r="AG349" i="3"/>
  <c r="AF349" i="3"/>
  <c r="AF348" i="3" s="1"/>
  <c r="AF347" i="3" s="1"/>
  <c r="AD349" i="3"/>
  <c r="AG346" i="3"/>
  <c r="AF346" i="3"/>
  <c r="AF345" i="3" s="1"/>
  <c r="AF344" i="3" s="1"/>
  <c r="AD346" i="3"/>
  <c r="AD345" i="3" s="1"/>
  <c r="AD344" i="3" s="1"/>
  <c r="AG345" i="3"/>
  <c r="AG344" i="3" s="1"/>
  <c r="AG343" i="3"/>
  <c r="AG342" i="3" s="1"/>
  <c r="AG341" i="3" s="1"/>
  <c r="AF343" i="3"/>
  <c r="AF342" i="3" s="1"/>
  <c r="AF341" i="3" s="1"/>
  <c r="AD343" i="3"/>
  <c r="AD342" i="3" s="1"/>
  <c r="AD341" i="3" s="1"/>
  <c r="AG340" i="3"/>
  <c r="AG339" i="3" s="1"/>
  <c r="AG338" i="3" s="1"/>
  <c r="AF340" i="3"/>
  <c r="AE340" i="3"/>
  <c r="AD340" i="3"/>
  <c r="AF339" i="3"/>
  <c r="AE339" i="3"/>
  <c r="AD339" i="3"/>
  <c r="AF338" i="3"/>
  <c r="AE338" i="3"/>
  <c r="AD338" i="3"/>
  <c r="AG336" i="3"/>
  <c r="AG335" i="3" s="1"/>
  <c r="AG334" i="3" s="1"/>
  <c r="AE336" i="3"/>
  <c r="AE335" i="3" s="1"/>
  <c r="AE334" i="3" s="1"/>
  <c r="AD336" i="3"/>
  <c r="AD335" i="3" s="1"/>
  <c r="AD334" i="3" s="1"/>
  <c r="AG333" i="3"/>
  <c r="AG332" i="3" s="1"/>
  <c r="AG331" i="3" s="1"/>
  <c r="AF333" i="3"/>
  <c r="AD333" i="3"/>
  <c r="AD332" i="3" s="1"/>
  <c r="AD331" i="3" s="1"/>
  <c r="AF332" i="3"/>
  <c r="AF331" i="3" s="1"/>
  <c r="AG330" i="3"/>
  <c r="AG329" i="3" s="1"/>
  <c r="AE330" i="3"/>
  <c r="AE329" i="3" s="1"/>
  <c r="AE328" i="3" s="1"/>
  <c r="AD330" i="3"/>
  <c r="AD329" i="3" s="1"/>
  <c r="AD328" i="3" s="1"/>
  <c r="AG328" i="3"/>
  <c r="AG326" i="3"/>
  <c r="AG325" i="3" s="1"/>
  <c r="AG324" i="3" s="1"/>
  <c r="AG323" i="3" s="1"/>
  <c r="AE326" i="3"/>
  <c r="AE325" i="3" s="1"/>
  <c r="AE324" i="3" s="1"/>
  <c r="AE323" i="3" s="1"/>
  <c r="AD326" i="3"/>
  <c r="AD325" i="3" s="1"/>
  <c r="AD324" i="3" s="1"/>
  <c r="AD323" i="3" s="1"/>
  <c r="AG320" i="3"/>
  <c r="AG319" i="3" s="1"/>
  <c r="AG318" i="3" s="1"/>
  <c r="AG317" i="3" s="1"/>
  <c r="AE320" i="3"/>
  <c r="AD320" i="3"/>
  <c r="AD319" i="3" s="1"/>
  <c r="AD318" i="3" s="1"/>
  <c r="AD317" i="3" s="1"/>
  <c r="AE319" i="3"/>
  <c r="AE318" i="3" s="1"/>
  <c r="AE317" i="3" s="1"/>
  <c r="AG316" i="3"/>
  <c r="AF316" i="3"/>
  <c r="AE316" i="3"/>
  <c r="AD316" i="3"/>
  <c r="AG315" i="3"/>
  <c r="AF315" i="3"/>
  <c r="AE315" i="3"/>
  <c r="AD315" i="3"/>
  <c r="AG314" i="3"/>
  <c r="AF314" i="3"/>
  <c r="AE314" i="3"/>
  <c r="AD314" i="3"/>
  <c r="AG313" i="3"/>
  <c r="AF313" i="3"/>
  <c r="AF312" i="3" s="1"/>
  <c r="AF311" i="3" s="1"/>
  <c r="AE313" i="3"/>
  <c r="AD313" i="3"/>
  <c r="AD312" i="3" s="1"/>
  <c r="AD311" i="3" s="1"/>
  <c r="AG312" i="3"/>
  <c r="AG311" i="3" s="1"/>
  <c r="AE312" i="3"/>
  <c r="AE311" i="3" s="1"/>
  <c r="AG310" i="3"/>
  <c r="AG309" i="3" s="1"/>
  <c r="AG308" i="3" s="1"/>
  <c r="AF310" i="3"/>
  <c r="AF309" i="3" s="1"/>
  <c r="AF308" i="3" s="1"/>
  <c r="AG307" i="3"/>
  <c r="AF307" i="3"/>
  <c r="AE307" i="3"/>
  <c r="AD307" i="3"/>
  <c r="AG306" i="3"/>
  <c r="AF306" i="3"/>
  <c r="AE306" i="3"/>
  <c r="AD306" i="3"/>
  <c r="AG305" i="3"/>
  <c r="AF305" i="3"/>
  <c r="AE305" i="3"/>
  <c r="AD305" i="3"/>
  <c r="AF304" i="3"/>
  <c r="AF303" i="3" s="1"/>
  <c r="AE304" i="3"/>
  <c r="AD304" i="3"/>
  <c r="AD303" i="3" s="1"/>
  <c r="AE303" i="3"/>
  <c r="AF302" i="3"/>
  <c r="AF301" i="3" s="1"/>
  <c r="AF300" i="3" s="1"/>
  <c r="AE302" i="3"/>
  <c r="AE301" i="3" s="1"/>
  <c r="AD302" i="3"/>
  <c r="AD301" i="3"/>
  <c r="AD300" i="3" s="1"/>
  <c r="AG299" i="3"/>
  <c r="AG298" i="3" s="1"/>
  <c r="AG297" i="3" s="1"/>
  <c r="AE299" i="3"/>
  <c r="AD299" i="3"/>
  <c r="AD298" i="3" s="1"/>
  <c r="AD297" i="3" s="1"/>
  <c r="AE298" i="3"/>
  <c r="AE297" i="3" s="1"/>
  <c r="AG296" i="3"/>
  <c r="AG295" i="3" s="1"/>
  <c r="AE296" i="3"/>
  <c r="AE295" i="3" s="1"/>
  <c r="AD296" i="3"/>
  <c r="AD295" i="3" s="1"/>
  <c r="AG294" i="3"/>
  <c r="AG293" i="3" s="1"/>
  <c r="AG292" i="3" s="1"/>
  <c r="AE294" i="3"/>
  <c r="AE293" i="3" s="1"/>
  <c r="AD294" i="3"/>
  <c r="AD293" i="3" s="1"/>
  <c r="AG291" i="3"/>
  <c r="AG290" i="3" s="1"/>
  <c r="AG289" i="3" s="1"/>
  <c r="AE291" i="3"/>
  <c r="AE290" i="3" s="1"/>
  <c r="AE289" i="3" s="1"/>
  <c r="AD291" i="3"/>
  <c r="AD290" i="3" s="1"/>
  <c r="AD289" i="3" s="1"/>
  <c r="AG288" i="3"/>
  <c r="AG287" i="3" s="1"/>
  <c r="AE288" i="3"/>
  <c r="AE287" i="3" s="1"/>
  <c r="AD288" i="3"/>
  <c r="AD287" i="3" s="1"/>
  <c r="AK286" i="3"/>
  <c r="AJ286" i="3"/>
  <c r="AI286" i="3"/>
  <c r="AH286" i="3"/>
  <c r="AG286" i="3"/>
  <c r="AF286" i="3"/>
  <c r="AE286" i="3"/>
  <c r="AD286" i="3"/>
  <c r="AK285" i="3"/>
  <c r="AJ285" i="3"/>
  <c r="AI285" i="3"/>
  <c r="AH285" i="3"/>
  <c r="AG285" i="3"/>
  <c r="AF285" i="3"/>
  <c r="AE285" i="3"/>
  <c r="AD285" i="3"/>
  <c r="AG283" i="3"/>
  <c r="AG282" i="3" s="1"/>
  <c r="AG281" i="3" s="1"/>
  <c r="AF283" i="3"/>
  <c r="AD283" i="3"/>
  <c r="AD282" i="3" s="1"/>
  <c r="AD281" i="3" s="1"/>
  <c r="AF282" i="3"/>
  <c r="AF281" i="3" s="1"/>
  <c r="AG278" i="3"/>
  <c r="AG277" i="3" s="1"/>
  <c r="AG276" i="3" s="1"/>
  <c r="AF278" i="3"/>
  <c r="AF277" i="3" s="1"/>
  <c r="AF276" i="3" s="1"/>
  <c r="AD278" i="3"/>
  <c r="AD277" i="3" s="1"/>
  <c r="AD276" i="3" s="1"/>
  <c r="AG275" i="3"/>
  <c r="AG274" i="3" s="1"/>
  <c r="AE275" i="3"/>
  <c r="AE274" i="3" s="1"/>
  <c r="AD275" i="3"/>
  <c r="AD274" i="3" s="1"/>
  <c r="AG273" i="3"/>
  <c r="AG272" i="3" s="1"/>
  <c r="AE273" i="3"/>
  <c r="AD273" i="3"/>
  <c r="AD272" i="3" s="1"/>
  <c r="AE272" i="3"/>
  <c r="AG271" i="3"/>
  <c r="AG270" i="3" s="1"/>
  <c r="AE271" i="3"/>
  <c r="AD271" i="3"/>
  <c r="AD270" i="3" s="1"/>
  <c r="AE270" i="3"/>
  <c r="AG269" i="3"/>
  <c r="AG268" i="3" s="1"/>
  <c r="AG267" i="3" s="1"/>
  <c r="AE269" i="3"/>
  <c r="AD269" i="3"/>
  <c r="AD268" i="3" s="1"/>
  <c r="AD267" i="3" s="1"/>
  <c r="AE268" i="3"/>
  <c r="AG266" i="3"/>
  <c r="AG265" i="3" s="1"/>
  <c r="AG264" i="3" s="1"/>
  <c r="AE266" i="3"/>
  <c r="AE265" i="3" s="1"/>
  <c r="AE264" i="3" s="1"/>
  <c r="AD266" i="3"/>
  <c r="AD265" i="3" s="1"/>
  <c r="AD264" i="3" s="1"/>
  <c r="AG262" i="3"/>
  <c r="AG261" i="3" s="1"/>
  <c r="AE262" i="3"/>
  <c r="AE261" i="3" s="1"/>
  <c r="AD262" i="3"/>
  <c r="AD261" i="3" s="1"/>
  <c r="AG260" i="3"/>
  <c r="AG259" i="3" s="1"/>
  <c r="AE260" i="3"/>
  <c r="AE259" i="3" s="1"/>
  <c r="AD260" i="3"/>
  <c r="AD259" i="3" s="1"/>
  <c r="AG256" i="3"/>
  <c r="AG255" i="3" s="1"/>
  <c r="AG254" i="3" s="1"/>
  <c r="AF256" i="3"/>
  <c r="AF255" i="3" s="1"/>
  <c r="AF254" i="3" s="1"/>
  <c r="AD256" i="3"/>
  <c r="AD255" i="3" s="1"/>
  <c r="AD254" i="3" s="1"/>
  <c r="AG253" i="3"/>
  <c r="AG252" i="3" s="1"/>
  <c r="AG251" i="3" s="1"/>
  <c r="AF253" i="3"/>
  <c r="AF252" i="3" s="1"/>
  <c r="AF251" i="3" s="1"/>
  <c r="AE253" i="3"/>
  <c r="AE252" i="3" s="1"/>
  <c r="AE251" i="3" s="1"/>
  <c r="AG250" i="3"/>
  <c r="AF250" i="3"/>
  <c r="AE250" i="3"/>
  <c r="AE249" i="3" s="1"/>
  <c r="AE248" i="3" s="1"/>
  <c r="AD250" i="3"/>
  <c r="AG249" i="3"/>
  <c r="AF249" i="3"/>
  <c r="AD249" i="3"/>
  <c r="AD248" i="3" s="1"/>
  <c r="AG248" i="3"/>
  <c r="AF248" i="3"/>
  <c r="AG247" i="3"/>
  <c r="AG246" i="3" s="1"/>
  <c r="AG245" i="3" s="1"/>
  <c r="AE247" i="3"/>
  <c r="AD247" i="3"/>
  <c r="AD246" i="3" s="1"/>
  <c r="AD245" i="3" s="1"/>
  <c r="AE246" i="3"/>
  <c r="AE245" i="3" s="1"/>
  <c r="AG244" i="3"/>
  <c r="AG243" i="3" s="1"/>
  <c r="AG242" i="3" s="1"/>
  <c r="AE244" i="3"/>
  <c r="AE243" i="3" s="1"/>
  <c r="AE242" i="3" s="1"/>
  <c r="AD244" i="3"/>
  <c r="AD243" i="3" s="1"/>
  <c r="AD242" i="3" s="1"/>
  <c r="AG240" i="3"/>
  <c r="AG239" i="3" s="1"/>
  <c r="AG238" i="3" s="1"/>
  <c r="AF240" i="3"/>
  <c r="AF239" i="3" s="1"/>
  <c r="AF238" i="3" s="1"/>
  <c r="AE240" i="3"/>
  <c r="AE239" i="3" s="1"/>
  <c r="AE238" i="3" s="1"/>
  <c r="AG237" i="3"/>
  <c r="AG236" i="3" s="1"/>
  <c r="AG235" i="3" s="1"/>
  <c r="AF237" i="3"/>
  <c r="AF236" i="3" s="1"/>
  <c r="AF235" i="3" s="1"/>
  <c r="AE237" i="3"/>
  <c r="AD237" i="3"/>
  <c r="AE236" i="3"/>
  <c r="AE235" i="3" s="1"/>
  <c r="AD236" i="3"/>
  <c r="AD235" i="3"/>
  <c r="AG234" i="3"/>
  <c r="AG233" i="3" s="1"/>
  <c r="AG232" i="3" s="1"/>
  <c r="AF234" i="3"/>
  <c r="AF233" i="3" s="1"/>
  <c r="AF232" i="3" s="1"/>
  <c r="AD234" i="3"/>
  <c r="AD233" i="3" s="1"/>
  <c r="AD232" i="3" s="1"/>
  <c r="AG231" i="3"/>
  <c r="AG230" i="3" s="1"/>
  <c r="AG229" i="3" s="1"/>
  <c r="AF231" i="3"/>
  <c r="AF230" i="3" s="1"/>
  <c r="AF229" i="3" s="1"/>
  <c r="AE231" i="3"/>
  <c r="AE230" i="3" s="1"/>
  <c r="AE229" i="3" s="1"/>
  <c r="AG228" i="3"/>
  <c r="AF228" i="3"/>
  <c r="AF227" i="3" s="1"/>
  <c r="AF226" i="3" s="1"/>
  <c r="AE228" i="3"/>
  <c r="AD228" i="3"/>
  <c r="AG227" i="3"/>
  <c r="AE227" i="3"/>
  <c r="AD227" i="3"/>
  <c r="AG226" i="3"/>
  <c r="AE226" i="3"/>
  <c r="AD226" i="3"/>
  <c r="AG225" i="3"/>
  <c r="AF225" i="3"/>
  <c r="AF224" i="3" s="1"/>
  <c r="AF223" i="3" s="1"/>
  <c r="AE225" i="3"/>
  <c r="AD225" i="3"/>
  <c r="AG224" i="3"/>
  <c r="AG223" i="3" s="1"/>
  <c r="AE224" i="3"/>
  <c r="AE223" i="3" s="1"/>
  <c r="AD224" i="3"/>
  <c r="AD223" i="3" s="1"/>
  <c r="AG222" i="3"/>
  <c r="AG221" i="3" s="1"/>
  <c r="AG220" i="3" s="1"/>
  <c r="AE222" i="3"/>
  <c r="AE221" i="3" s="1"/>
  <c r="AE220" i="3" s="1"/>
  <c r="AD222" i="3"/>
  <c r="AD221" i="3" s="1"/>
  <c r="AD220" i="3" s="1"/>
  <c r="AG219" i="3"/>
  <c r="AG218" i="3" s="1"/>
  <c r="AG217" i="3" s="1"/>
  <c r="AE219" i="3"/>
  <c r="AE218" i="3" s="1"/>
  <c r="AE217" i="3" s="1"/>
  <c r="AD219" i="3"/>
  <c r="AD218" i="3" s="1"/>
  <c r="AD217" i="3" s="1"/>
  <c r="AG216" i="3"/>
  <c r="AE216" i="3"/>
  <c r="AE215" i="3" s="1"/>
  <c r="AE214" i="3" s="1"/>
  <c r="AD216" i="3"/>
  <c r="AD215" i="3" s="1"/>
  <c r="AD214" i="3" s="1"/>
  <c r="AG215" i="3"/>
  <c r="AG214" i="3" s="1"/>
  <c r="AG213" i="3"/>
  <c r="AG212" i="3" s="1"/>
  <c r="AG211" i="3" s="1"/>
  <c r="AE213" i="3"/>
  <c r="AE212" i="3" s="1"/>
  <c r="AE211" i="3" s="1"/>
  <c r="AD213" i="3"/>
  <c r="AD212" i="3" s="1"/>
  <c r="AD211" i="3" s="1"/>
  <c r="AG210" i="3"/>
  <c r="AG209" i="3" s="1"/>
  <c r="AG208" i="3" s="1"/>
  <c r="AF210" i="3"/>
  <c r="AF209" i="3" s="1"/>
  <c r="AF208" i="3" s="1"/>
  <c r="AD210" i="3"/>
  <c r="AD209" i="3" s="1"/>
  <c r="AD208" i="3" s="1"/>
  <c r="AG206" i="3"/>
  <c r="AG205" i="3" s="1"/>
  <c r="AG204" i="3" s="1"/>
  <c r="AF206" i="3"/>
  <c r="AF205" i="3" s="1"/>
  <c r="AF204" i="3" s="1"/>
  <c r="AD206" i="3"/>
  <c r="AD205" i="3" s="1"/>
  <c r="AD204" i="3" s="1"/>
  <c r="AG203" i="3"/>
  <c r="AG202" i="3" s="1"/>
  <c r="AG201" i="3" s="1"/>
  <c r="AE203" i="3"/>
  <c r="AE202" i="3" s="1"/>
  <c r="AE201" i="3" s="1"/>
  <c r="AD203" i="3"/>
  <c r="AD202" i="3" s="1"/>
  <c r="AD201" i="3" s="1"/>
  <c r="AG200" i="3"/>
  <c r="AG199" i="3" s="1"/>
  <c r="AG198" i="3" s="1"/>
  <c r="AE200" i="3"/>
  <c r="AE199" i="3" s="1"/>
  <c r="AE198" i="3" s="1"/>
  <c r="AD200" i="3"/>
  <c r="AD199" i="3" s="1"/>
  <c r="AD198" i="3" s="1"/>
  <c r="AG197" i="3"/>
  <c r="AG196" i="3" s="1"/>
  <c r="AG195" i="3" s="1"/>
  <c r="AE197" i="3"/>
  <c r="AE196" i="3" s="1"/>
  <c r="AE195" i="3" s="1"/>
  <c r="AD197" i="3"/>
  <c r="AD196" i="3" s="1"/>
  <c r="AD195" i="3" s="1"/>
  <c r="AG194" i="3"/>
  <c r="AG193" i="3" s="1"/>
  <c r="AG192" i="3" s="1"/>
  <c r="AE194" i="3"/>
  <c r="AE193" i="3" s="1"/>
  <c r="AE192" i="3" s="1"/>
  <c r="AD194" i="3"/>
  <c r="AD193" i="3" s="1"/>
  <c r="AD192" i="3" s="1"/>
  <c r="AG191" i="3"/>
  <c r="AG190" i="3" s="1"/>
  <c r="AG189" i="3" s="1"/>
  <c r="AF191" i="3"/>
  <c r="AF190" i="3" s="1"/>
  <c r="AF189" i="3" s="1"/>
  <c r="AD191" i="3"/>
  <c r="AD190" i="3" s="1"/>
  <c r="AD189" i="3" s="1"/>
  <c r="AG182" i="3"/>
  <c r="AF182" i="3"/>
  <c r="AF181" i="3" s="1"/>
  <c r="AF180" i="3" s="1"/>
  <c r="AE182" i="3"/>
  <c r="AD182" i="3"/>
  <c r="AG181" i="3"/>
  <c r="AG180" i="3" s="1"/>
  <c r="AE181" i="3"/>
  <c r="AE180" i="3" s="1"/>
  <c r="AD181" i="3"/>
  <c r="AD180" i="3" s="1"/>
  <c r="AG179" i="3"/>
  <c r="AF179" i="3"/>
  <c r="AF178" i="3" s="1"/>
  <c r="AF177" i="3" s="1"/>
  <c r="AE179" i="3"/>
  <c r="AD179" i="3"/>
  <c r="AG178" i="3"/>
  <c r="AG177" i="3" s="1"/>
  <c r="AE178" i="3"/>
  <c r="AE177" i="3" s="1"/>
  <c r="AD178" i="3"/>
  <c r="AD177" i="3"/>
  <c r="AG176" i="3"/>
  <c r="AG175" i="3" s="1"/>
  <c r="AG174" i="3" s="1"/>
  <c r="AE176" i="3"/>
  <c r="AE175" i="3" s="1"/>
  <c r="AE174" i="3" s="1"/>
  <c r="AD176" i="3"/>
  <c r="AD175" i="3" s="1"/>
  <c r="AD174" i="3" s="1"/>
  <c r="AG173" i="3"/>
  <c r="AG172" i="3" s="1"/>
  <c r="AG171" i="3" s="1"/>
  <c r="AE173" i="3"/>
  <c r="AE172" i="3" s="1"/>
  <c r="AE171" i="3" s="1"/>
  <c r="AD173" i="3"/>
  <c r="AD172" i="3" s="1"/>
  <c r="AD171" i="3" s="1"/>
  <c r="AG170" i="3"/>
  <c r="AG169" i="3" s="1"/>
  <c r="AG168" i="3" s="1"/>
  <c r="AE170" i="3"/>
  <c r="AE169" i="3" s="1"/>
  <c r="AE168" i="3" s="1"/>
  <c r="AD170" i="3"/>
  <c r="AD169" i="3" s="1"/>
  <c r="AD168" i="3" s="1"/>
  <c r="AG166" i="3"/>
  <c r="AG165" i="3" s="1"/>
  <c r="AG164" i="3" s="1"/>
  <c r="AE166" i="3"/>
  <c r="AD166" i="3"/>
  <c r="AD165" i="3" s="1"/>
  <c r="AD164" i="3" s="1"/>
  <c r="AE165" i="3"/>
  <c r="AE164" i="3" s="1"/>
  <c r="AG163" i="3"/>
  <c r="AG162" i="3" s="1"/>
  <c r="AG161" i="3" s="1"/>
  <c r="AG160" i="3" s="1"/>
  <c r="AE163" i="3"/>
  <c r="AE162" i="3" s="1"/>
  <c r="AE161" i="3" s="1"/>
  <c r="AE160" i="3" s="1"/>
  <c r="AD163" i="3"/>
  <c r="AD162" i="3" s="1"/>
  <c r="AD161" i="3" s="1"/>
  <c r="AD160" i="3" s="1"/>
  <c r="AG158" i="3"/>
  <c r="AF158" i="3"/>
  <c r="AE158" i="3"/>
  <c r="AE157" i="3" s="1"/>
  <c r="AE156" i="3" s="1"/>
  <c r="AD158" i="3"/>
  <c r="AD157" i="3" s="1"/>
  <c r="AD156" i="3" s="1"/>
  <c r="AG157" i="3"/>
  <c r="AG156" i="3" s="1"/>
  <c r="AF157" i="3"/>
  <c r="AF156" i="3" s="1"/>
  <c r="AG155" i="3"/>
  <c r="AG154" i="3" s="1"/>
  <c r="AF155" i="3"/>
  <c r="AF154" i="3" s="1"/>
  <c r="AD155" i="3"/>
  <c r="AD154" i="3" s="1"/>
  <c r="AG153" i="3"/>
  <c r="AG152" i="3" s="1"/>
  <c r="AG151" i="3" s="1"/>
  <c r="AF153" i="3"/>
  <c r="AF152" i="3" s="1"/>
  <c r="AD153" i="3"/>
  <c r="AD152" i="3" s="1"/>
  <c r="AD151" i="3" s="1"/>
  <c r="AG149" i="3"/>
  <c r="AG148" i="3" s="1"/>
  <c r="AG147" i="3" s="1"/>
  <c r="AG146" i="3" s="1"/>
  <c r="AE149" i="3"/>
  <c r="AE148" i="3" s="1"/>
  <c r="AE147" i="3" s="1"/>
  <c r="AE146" i="3" s="1"/>
  <c r="AD149" i="3"/>
  <c r="AD148" i="3" s="1"/>
  <c r="AD147" i="3" s="1"/>
  <c r="AD146" i="3" s="1"/>
  <c r="AG145" i="3"/>
  <c r="AG144" i="3" s="1"/>
  <c r="AG143" i="3" s="1"/>
  <c r="AE145" i="3"/>
  <c r="AE144" i="3" s="1"/>
  <c r="AE143" i="3" s="1"/>
  <c r="AD145" i="3"/>
  <c r="AD144" i="3" s="1"/>
  <c r="AD143" i="3" s="1"/>
  <c r="AG142" i="3"/>
  <c r="AG141" i="3" s="1"/>
  <c r="AG140" i="3" s="1"/>
  <c r="AE142" i="3"/>
  <c r="AE141" i="3" s="1"/>
  <c r="AE140" i="3" s="1"/>
  <c r="AD142" i="3"/>
  <c r="AD141" i="3" s="1"/>
  <c r="AD140" i="3" s="1"/>
  <c r="AG139" i="3"/>
  <c r="AG138" i="3" s="1"/>
  <c r="AG137" i="3" s="1"/>
  <c r="AE139" i="3"/>
  <c r="AE138" i="3" s="1"/>
  <c r="AE137" i="3" s="1"/>
  <c r="AD139" i="3"/>
  <c r="AD138" i="3" s="1"/>
  <c r="AD137" i="3" s="1"/>
  <c r="AG136" i="3"/>
  <c r="AG135" i="3" s="1"/>
  <c r="AG134" i="3" s="1"/>
  <c r="AE136" i="3"/>
  <c r="AE135" i="3" s="1"/>
  <c r="AE134" i="3" s="1"/>
  <c r="AD136" i="3"/>
  <c r="AD135" i="3" s="1"/>
  <c r="AD134" i="3" s="1"/>
  <c r="AG132" i="3"/>
  <c r="AG131" i="3" s="1"/>
  <c r="AG130" i="3" s="1"/>
  <c r="AE132" i="3"/>
  <c r="AE131" i="3" s="1"/>
  <c r="AE130" i="3" s="1"/>
  <c r="AD132" i="3"/>
  <c r="AD131" i="3" s="1"/>
  <c r="AD130" i="3" s="1"/>
  <c r="AG129" i="3"/>
  <c r="AG128" i="3" s="1"/>
  <c r="AG127" i="3" s="1"/>
  <c r="AF129" i="3"/>
  <c r="AF128" i="3" s="1"/>
  <c r="AF127" i="3" s="1"/>
  <c r="AD129" i="3"/>
  <c r="AD128" i="3" s="1"/>
  <c r="AD127" i="3" s="1"/>
  <c r="AG121" i="3"/>
  <c r="AG120" i="3" s="1"/>
  <c r="AG119" i="3" s="1"/>
  <c r="AE121" i="3"/>
  <c r="AE120" i="3" s="1"/>
  <c r="AE119" i="3" s="1"/>
  <c r="AD121" i="3"/>
  <c r="AD120" i="3" s="1"/>
  <c r="AD119" i="3" s="1"/>
  <c r="AG118" i="3"/>
  <c r="AG117" i="3" s="1"/>
  <c r="AE118" i="3"/>
  <c r="AE117" i="3" s="1"/>
  <c r="AD118" i="3"/>
  <c r="AD117" i="3"/>
  <c r="AG116" i="3"/>
  <c r="AG115" i="3" s="1"/>
  <c r="AE116" i="3"/>
  <c r="AE115" i="3" s="1"/>
  <c r="AD116" i="3"/>
  <c r="AD115" i="3" s="1"/>
  <c r="AG114" i="3"/>
  <c r="AG113" i="3" s="1"/>
  <c r="AE114" i="3"/>
  <c r="AE113" i="3" s="1"/>
  <c r="AD114" i="3"/>
  <c r="AD113" i="3" s="1"/>
  <c r="AG109" i="3"/>
  <c r="AG108" i="3" s="1"/>
  <c r="AF109" i="3"/>
  <c r="AF108" i="3" s="1"/>
  <c r="AD109" i="3"/>
  <c r="AD108" i="3" s="1"/>
  <c r="AF107" i="3"/>
  <c r="AF106" i="3" s="1"/>
  <c r="AE107" i="3"/>
  <c r="AE106" i="3" s="1"/>
  <c r="AD107" i="3"/>
  <c r="AD106" i="3" s="1"/>
  <c r="AG105" i="3"/>
  <c r="AG104" i="3" s="1"/>
  <c r="AF105" i="3"/>
  <c r="AF104" i="3" s="1"/>
  <c r="AE105" i="3"/>
  <c r="AE104" i="3" s="1"/>
  <c r="AD105" i="3"/>
  <c r="AD104" i="3" s="1"/>
  <c r="AG100" i="3"/>
  <c r="AG99" i="3" s="1"/>
  <c r="AG98" i="3" s="1"/>
  <c r="AF100" i="3"/>
  <c r="AF99" i="3" s="1"/>
  <c r="AF98" i="3" s="1"/>
  <c r="AE100" i="3"/>
  <c r="AE99" i="3" s="1"/>
  <c r="AE98" i="3" s="1"/>
  <c r="AD100" i="3"/>
  <c r="AD99" i="3"/>
  <c r="AD98" i="3" s="1"/>
  <c r="AG97" i="3"/>
  <c r="AF97" i="3"/>
  <c r="AE97" i="3"/>
  <c r="AD97" i="3"/>
  <c r="AD96" i="3" s="1"/>
  <c r="AD95" i="3" s="1"/>
  <c r="AG96" i="3"/>
  <c r="AG95" i="3" s="1"/>
  <c r="AF96" i="3"/>
  <c r="AE96" i="3"/>
  <c r="AE95" i="3" s="1"/>
  <c r="AF95" i="3"/>
  <c r="AG94" i="3"/>
  <c r="AF94" i="3"/>
  <c r="AE94" i="3"/>
  <c r="AD94" i="3"/>
  <c r="AG93" i="3"/>
  <c r="AG92" i="3" s="1"/>
  <c r="AF93" i="3"/>
  <c r="AE93" i="3"/>
  <c r="AD93" i="3"/>
  <c r="AD92" i="3" s="1"/>
  <c r="AF92" i="3"/>
  <c r="AE92" i="3"/>
  <c r="AG91" i="3"/>
  <c r="AF91" i="3"/>
  <c r="AF90" i="3" s="1"/>
  <c r="AF89" i="3" s="1"/>
  <c r="AE91" i="3"/>
  <c r="AD91" i="3"/>
  <c r="AD90" i="3" s="1"/>
  <c r="AD89" i="3" s="1"/>
  <c r="AG90" i="3"/>
  <c r="AG89" i="3" s="1"/>
  <c r="AE90" i="3"/>
  <c r="AE89" i="3" s="1"/>
  <c r="AG88" i="3"/>
  <c r="AF88" i="3"/>
  <c r="AF87" i="3" s="1"/>
  <c r="AF86" i="3" s="1"/>
  <c r="AE88" i="3"/>
  <c r="AD88" i="3"/>
  <c r="AD87" i="3" s="1"/>
  <c r="AD86" i="3" s="1"/>
  <c r="AG87" i="3"/>
  <c r="AG86" i="3" s="1"/>
  <c r="AE87" i="3"/>
  <c r="AE86" i="3" s="1"/>
  <c r="AG85" i="3"/>
  <c r="AG84" i="3" s="1"/>
  <c r="AG83" i="3" s="1"/>
  <c r="AE85" i="3"/>
  <c r="AE84" i="3" s="1"/>
  <c r="AE83" i="3" s="1"/>
  <c r="AD85" i="3"/>
  <c r="AD84" i="3" s="1"/>
  <c r="AD83" i="3" s="1"/>
  <c r="AG82" i="3"/>
  <c r="AF82" i="3"/>
  <c r="AF81" i="3" s="1"/>
  <c r="AF80" i="3" s="1"/>
  <c r="AE82" i="3"/>
  <c r="AE81" i="3" s="1"/>
  <c r="AE80" i="3" s="1"/>
  <c r="AD82" i="3"/>
  <c r="AD81" i="3" s="1"/>
  <c r="AD80" i="3" s="1"/>
  <c r="AG81" i="3"/>
  <c r="AG80" i="3" s="1"/>
  <c r="AG79" i="3"/>
  <c r="AG78" i="3" s="1"/>
  <c r="AG77" i="3" s="1"/>
  <c r="AE79" i="3"/>
  <c r="AE78" i="3" s="1"/>
  <c r="AE77" i="3" s="1"/>
  <c r="AD79" i="3"/>
  <c r="AD78" i="3" s="1"/>
  <c r="AD77" i="3" s="1"/>
  <c r="AG76" i="3"/>
  <c r="AF76" i="3"/>
  <c r="AF75" i="3" s="1"/>
  <c r="AE76" i="3"/>
  <c r="AD76" i="3"/>
  <c r="AD75" i="3" s="1"/>
  <c r="AG75" i="3"/>
  <c r="AE75" i="3"/>
  <c r="AG74" i="3"/>
  <c r="AF74" i="3"/>
  <c r="AE74" i="3"/>
  <c r="AE73" i="3" s="1"/>
  <c r="AD74" i="3"/>
  <c r="AD73" i="3" s="1"/>
  <c r="AG73" i="3"/>
  <c r="AF73" i="3"/>
  <c r="AG72" i="3"/>
  <c r="AF72" i="3"/>
  <c r="AF71" i="3" s="1"/>
  <c r="AE72" i="3"/>
  <c r="AE71" i="3" s="1"/>
  <c r="AD72" i="3"/>
  <c r="AD71" i="3" s="1"/>
  <c r="AG71" i="3"/>
  <c r="AG68" i="3"/>
  <c r="AG67" i="3" s="1"/>
  <c r="AG66" i="3" s="1"/>
  <c r="AG65" i="3" s="1"/>
  <c r="AE68" i="3"/>
  <c r="AE67" i="3" s="1"/>
  <c r="AE66" i="3" s="1"/>
  <c r="AE65" i="3" s="1"/>
  <c r="AD68" i="3"/>
  <c r="AD67" i="3" s="1"/>
  <c r="AD66" i="3" s="1"/>
  <c r="AD65" i="3" s="1"/>
  <c r="AG64" i="3"/>
  <c r="AF64" i="3"/>
  <c r="AE64" i="3"/>
  <c r="AD64" i="3"/>
  <c r="AG63" i="3"/>
  <c r="AF63" i="3"/>
  <c r="AF62" i="3" s="1"/>
  <c r="AF61" i="3" s="1"/>
  <c r="AE63" i="3"/>
  <c r="AE62" i="3" s="1"/>
  <c r="AE61" i="3" s="1"/>
  <c r="AD63" i="3"/>
  <c r="AD62" i="3" s="1"/>
  <c r="AD61" i="3" s="1"/>
  <c r="AG62" i="3"/>
  <c r="AG61" i="3" s="1"/>
  <c r="AF60" i="3"/>
  <c r="AF59" i="3" s="1"/>
  <c r="AF58" i="3" s="1"/>
  <c r="AE60" i="3"/>
  <c r="AE59" i="3" s="1"/>
  <c r="AE58" i="3" s="1"/>
  <c r="AD60" i="3"/>
  <c r="AD59" i="3" s="1"/>
  <c r="AD58" i="3" s="1"/>
  <c r="AG57" i="3"/>
  <c r="AG56" i="3" s="1"/>
  <c r="AG55" i="3" s="1"/>
  <c r="AE57" i="3"/>
  <c r="AE56" i="3" s="1"/>
  <c r="AE55" i="3" s="1"/>
  <c r="AD57" i="3"/>
  <c r="AD56" i="3" s="1"/>
  <c r="AD55" i="3" s="1"/>
  <c r="AG54" i="3"/>
  <c r="AG53" i="3" s="1"/>
  <c r="AG52" i="3" s="1"/>
  <c r="AE54" i="3"/>
  <c r="AE53" i="3" s="1"/>
  <c r="AE52" i="3" s="1"/>
  <c r="AD54" i="3"/>
  <c r="AD53" i="3" s="1"/>
  <c r="AD52" i="3" s="1"/>
  <c r="AF51" i="3"/>
  <c r="AF50" i="3" s="1"/>
  <c r="AF49" i="3" s="1"/>
  <c r="AE51" i="3"/>
  <c r="AE50" i="3" s="1"/>
  <c r="AE49" i="3" s="1"/>
  <c r="AD51" i="3"/>
  <c r="AD50" i="3" s="1"/>
  <c r="AD49" i="3" s="1"/>
  <c r="AG48" i="3"/>
  <c r="AG47" i="3" s="1"/>
  <c r="AE48" i="3"/>
  <c r="AE47" i="3" s="1"/>
  <c r="AD48" i="3"/>
  <c r="AD47" i="3" s="1"/>
  <c r="AG46" i="3"/>
  <c r="AG45" i="3" s="1"/>
  <c r="AE46" i="3"/>
  <c r="AE45" i="3" s="1"/>
  <c r="AD46" i="3"/>
  <c r="AD45" i="3" s="1"/>
  <c r="AG44" i="3"/>
  <c r="AG43" i="3" s="1"/>
  <c r="AE44" i="3"/>
  <c r="AE43" i="3" s="1"/>
  <c r="AD44" i="3"/>
  <c r="AD43" i="3" s="1"/>
  <c r="AG40" i="3"/>
  <c r="AF40" i="3"/>
  <c r="AE40" i="3"/>
  <c r="AD40" i="3"/>
  <c r="AD39" i="3" s="1"/>
  <c r="AD38" i="3" s="1"/>
  <c r="AD37" i="3" s="1"/>
  <c r="AG39" i="3"/>
  <c r="AG38" i="3" s="1"/>
  <c r="AG37" i="3" s="1"/>
  <c r="AF39" i="3"/>
  <c r="AF38" i="3" s="1"/>
  <c r="AF37" i="3" s="1"/>
  <c r="AE39" i="3"/>
  <c r="AE38" i="3"/>
  <c r="AE37" i="3" s="1"/>
  <c r="AG36" i="3"/>
  <c r="AF36" i="3"/>
  <c r="AF35" i="3" s="1"/>
  <c r="AF34" i="3" s="1"/>
  <c r="AE36" i="3"/>
  <c r="AE35" i="3" s="1"/>
  <c r="AE34" i="3" s="1"/>
  <c r="AD36" i="3"/>
  <c r="AD35" i="3" s="1"/>
  <c r="AD34" i="3" s="1"/>
  <c r="AG35" i="3"/>
  <c r="AG34" i="3" s="1"/>
  <c r="AG33" i="3"/>
  <c r="AF33" i="3"/>
  <c r="AF32" i="3" s="1"/>
  <c r="AF31" i="3" s="1"/>
  <c r="AE33" i="3"/>
  <c r="AE32" i="3" s="1"/>
  <c r="AE31" i="3" s="1"/>
  <c r="AD33" i="3"/>
  <c r="AD32" i="3" s="1"/>
  <c r="AD31" i="3" s="1"/>
  <c r="AG32" i="3"/>
  <c r="AG31" i="3" s="1"/>
  <c r="AG30" i="3"/>
  <c r="AG29" i="3" s="1"/>
  <c r="AG28" i="3" s="1"/>
  <c r="AE30" i="3"/>
  <c r="AE29" i="3" s="1"/>
  <c r="AE28" i="3" s="1"/>
  <c r="AD30" i="3"/>
  <c r="AD29" i="3" s="1"/>
  <c r="AD28" i="3" s="1"/>
  <c r="AG27" i="3"/>
  <c r="AF27" i="3"/>
  <c r="AF26" i="3" s="1"/>
  <c r="AE27" i="3"/>
  <c r="AE26" i="3" s="1"/>
  <c r="AD27" i="3"/>
  <c r="AD26" i="3" s="1"/>
  <c r="AG26" i="3"/>
  <c r="AG25" i="3"/>
  <c r="AG24" i="3" s="1"/>
  <c r="AE25" i="3"/>
  <c r="AE24" i="3" s="1"/>
  <c r="AD25" i="3"/>
  <c r="AD24" i="3" s="1"/>
  <c r="AG23" i="3"/>
  <c r="AG22" i="3" s="1"/>
  <c r="AF23" i="3"/>
  <c r="AF22" i="3" s="1"/>
  <c r="AE23" i="3"/>
  <c r="AE22" i="3" s="1"/>
  <c r="AD23" i="3"/>
  <c r="AD22" i="3" s="1"/>
  <c r="AG20" i="3"/>
  <c r="AG19" i="3" s="1"/>
  <c r="AG18" i="3" s="1"/>
  <c r="AE20" i="3"/>
  <c r="AE19" i="3" s="1"/>
  <c r="AE18" i="3" s="1"/>
  <c r="AD20" i="3"/>
  <c r="AD19" i="3" s="1"/>
  <c r="AD18" i="3" s="1"/>
  <c r="AG16" i="3"/>
  <c r="AF16" i="3"/>
  <c r="AE16" i="3"/>
  <c r="AE15" i="3" s="1"/>
  <c r="AD16" i="3"/>
  <c r="AD15" i="3" s="1"/>
  <c r="AG15" i="3"/>
  <c r="AF15" i="3"/>
  <c r="AG14" i="3"/>
  <c r="AG13" i="3" s="1"/>
  <c r="AE14" i="3"/>
  <c r="AE13" i="3" s="1"/>
  <c r="AD14" i="3"/>
  <c r="AD13" i="3" s="1"/>
  <c r="AG12" i="3"/>
  <c r="AG11" i="3" s="1"/>
  <c r="AE12" i="3"/>
  <c r="AE11" i="3" s="1"/>
  <c r="AD12" i="3"/>
  <c r="AD11" i="3" s="1"/>
  <c r="AE51" i="1"/>
  <c r="AE50" i="1" s="1"/>
  <c r="AF51" i="1"/>
  <c r="AF50" i="1" s="1"/>
  <c r="AG51" i="1"/>
  <c r="AG50" i="1" s="1"/>
  <c r="AD51" i="1"/>
  <c r="AF14" i="1"/>
  <c r="AF462" i="1" s="1"/>
  <c r="AD313" i="1"/>
  <c r="AD291" i="1"/>
  <c r="AF355" i="3" l="1"/>
  <c r="AD360" i="3"/>
  <c r="AG360" i="3"/>
  <c r="AD79" i="2"/>
  <c r="AD78" i="2" s="1"/>
  <c r="AD77" i="2" s="1"/>
  <c r="AF151" i="3"/>
  <c r="AG150" i="3"/>
  <c r="AG18" i="2"/>
  <c r="AE324" i="2"/>
  <c r="AE323" i="2" s="1"/>
  <c r="AE322" i="2" s="1"/>
  <c r="AE267" i="3"/>
  <c r="AD342" i="2"/>
  <c r="AE342" i="2"/>
  <c r="AE341" i="2" s="1"/>
  <c r="AE340" i="2" s="1"/>
  <c r="AE370" i="3"/>
  <c r="AE300" i="3"/>
  <c r="AF221" i="2"/>
  <c r="AF220" i="2" s="1"/>
  <c r="AD374" i="2"/>
  <c r="AD489" i="1"/>
  <c r="AD479" i="1" s="1"/>
  <c r="AG221" i="2"/>
  <c r="AG220" i="2" s="1"/>
  <c r="AD353" i="2"/>
  <c r="AD352" i="2" s="1"/>
  <c r="AD92" i="2"/>
  <c r="AD91" i="2" s="1"/>
  <c r="AG196" i="2"/>
  <c r="AG10" i="3"/>
  <c r="AG9" i="3" s="1"/>
  <c r="AE196" i="2"/>
  <c r="AE195" i="2" s="1"/>
  <c r="AD221" i="2"/>
  <c r="AD220" i="2" s="1"/>
  <c r="AD214" i="2" s="1"/>
  <c r="AF302" i="2"/>
  <c r="AG353" i="2"/>
  <c r="AG352" i="2" s="1"/>
  <c r="AD381" i="2"/>
  <c r="AD380" i="2" s="1"/>
  <c r="AD292" i="2"/>
  <c r="AD291" i="2" s="1"/>
  <c r="AD290" i="2" s="1"/>
  <c r="AF70" i="3"/>
  <c r="AE133" i="3"/>
  <c r="AE258" i="3"/>
  <c r="AE257" i="3" s="1"/>
  <c r="AE209" i="2"/>
  <c r="AF311" i="2"/>
  <c r="AF310" i="2" s="1"/>
  <c r="AF298" i="2" s="1"/>
  <c r="AF297" i="2" s="1"/>
  <c r="AD311" i="2"/>
  <c r="AD310" i="2" s="1"/>
  <c r="AD383" i="3"/>
  <c r="AE21" i="3"/>
  <c r="AD103" i="3"/>
  <c r="AD102" i="3" s="1"/>
  <c r="AD101" i="3" s="1"/>
  <c r="AF150" i="3"/>
  <c r="AD284" i="3"/>
  <c r="AE292" i="3"/>
  <c r="AD348" i="3"/>
  <c r="AD347" i="3" s="1"/>
  <c r="AG348" i="3"/>
  <c r="AG347" i="3" s="1"/>
  <c r="AD375" i="3"/>
  <c r="AD369" i="3" s="1"/>
  <c r="AD368" i="3" s="1"/>
  <c r="AF11" i="2"/>
  <c r="AE170" i="2"/>
  <c r="AE201" i="2"/>
  <c r="AD302" i="2"/>
  <c r="AD298" i="2" s="1"/>
  <c r="AD297" i="2" s="1"/>
  <c r="AG388" i="3"/>
  <c r="AG302" i="2"/>
  <c r="AG298" i="2" s="1"/>
  <c r="AG297" i="2" s="1"/>
  <c r="AD388" i="3"/>
  <c r="AD341" i="2"/>
  <c r="AD340" i="2" s="1"/>
  <c r="AD339" i="2" s="1"/>
  <c r="AE42" i="3"/>
  <c r="AG42" i="3"/>
  <c r="AE70" i="3"/>
  <c r="AG70" i="3"/>
  <c r="AD150" i="3"/>
  <c r="AE167" i="3"/>
  <c r="AE159" i="3" s="1"/>
  <c r="AG284" i="3"/>
  <c r="AF383" i="3"/>
  <c r="AD154" i="2"/>
  <c r="AG214" i="2"/>
  <c r="AG292" i="2"/>
  <c r="AG291" i="2" s="1"/>
  <c r="AG290" i="2" s="1"/>
  <c r="AG263" i="3"/>
  <c r="AD337" i="3"/>
  <c r="AG337" i="3"/>
  <c r="AG354" i="3"/>
  <c r="AF354" i="3"/>
  <c r="AG375" i="3"/>
  <c r="AG154" i="2"/>
  <c r="AF292" i="2"/>
  <c r="AF291" i="2" s="1"/>
  <c r="AF290" i="2" s="1"/>
  <c r="AM291" i="1"/>
  <c r="AD286" i="2"/>
  <c r="AD285" i="2" s="1"/>
  <c r="AD284" i="2" s="1"/>
  <c r="AM313" i="1"/>
  <c r="AD289" i="2"/>
  <c r="AD288" i="2" s="1"/>
  <c r="AD287" i="2" s="1"/>
  <c r="AG69" i="3"/>
  <c r="AF103" i="3"/>
  <c r="AF102" i="3" s="1"/>
  <c r="AF101" i="3" s="1"/>
  <c r="AG133" i="3"/>
  <c r="AE10" i="3"/>
  <c r="AE9" i="3" s="1"/>
  <c r="AG21" i="3"/>
  <c r="AE112" i="3"/>
  <c r="AE111" i="3" s="1"/>
  <c r="AE110" i="3" s="1"/>
  <c r="AD231" i="3"/>
  <c r="AD230" i="3" s="1"/>
  <c r="AD229" i="3" s="1"/>
  <c r="AD258" i="3"/>
  <c r="AD257" i="3" s="1"/>
  <c r="AD263" i="3"/>
  <c r="AE284" i="3"/>
  <c r="AG188" i="3"/>
  <c r="AG241" i="3"/>
  <c r="AD253" i="3"/>
  <c r="AD252" i="3" s="1"/>
  <c r="AD251" i="3" s="1"/>
  <c r="AD241" i="3" s="1"/>
  <c r="AG258" i="3"/>
  <c r="AG257" i="3" s="1"/>
  <c r="AD292" i="3"/>
  <c r="AG327" i="3"/>
  <c r="AG322" i="3" s="1"/>
  <c r="AD327" i="3"/>
  <c r="AF337" i="3"/>
  <c r="AD355" i="3"/>
  <c r="AD354" i="3" s="1"/>
  <c r="AD11" i="2"/>
  <c r="AE26" i="2"/>
  <c r="AD26" i="2"/>
  <c r="AG26" i="2"/>
  <c r="AE154" i="2"/>
  <c r="AD162" i="2"/>
  <c r="AD170" i="2"/>
  <c r="AD201" i="2"/>
  <c r="AD209" i="2"/>
  <c r="AD364" i="2"/>
  <c r="AG11" i="2"/>
  <c r="AG10" i="2" s="1"/>
  <c r="AG9" i="2" s="1"/>
  <c r="AF79" i="2"/>
  <c r="AF78" i="2" s="1"/>
  <c r="AF77" i="2" s="1"/>
  <c r="AG162" i="2"/>
  <c r="AF170" i="2"/>
  <c r="AG201" i="2"/>
  <c r="AF209" i="2"/>
  <c r="AD70" i="3"/>
  <c r="AD126" i="3"/>
  <c r="AD133" i="3"/>
  <c r="AD167" i="3"/>
  <c r="AD159" i="3" s="1"/>
  <c r="AG167" i="3"/>
  <c r="AG159" i="3" s="1"/>
  <c r="AD188" i="3"/>
  <c r="AG207" i="3"/>
  <c r="AD124" i="2"/>
  <c r="AD123" i="2"/>
  <c r="AD122" i="2" s="1"/>
  <c r="AG187" i="2"/>
  <c r="AG188" i="2"/>
  <c r="AE188" i="2"/>
  <c r="AE187" i="2"/>
  <c r="AG228" i="2"/>
  <c r="AG229" i="2"/>
  <c r="AE229" i="2"/>
  <c r="AE228" i="2"/>
  <c r="AD21" i="3"/>
  <c r="AG126" i="3"/>
  <c r="AG125" i="3" s="1"/>
  <c r="AD42" i="3"/>
  <c r="AD41" i="3" s="1"/>
  <c r="AE69" i="3"/>
  <c r="AE375" i="3"/>
  <c r="AE383" i="3"/>
  <c r="AG92" i="2"/>
  <c r="AG91" i="2" s="1"/>
  <c r="AE92" i="2"/>
  <c r="AE91" i="2" s="1"/>
  <c r="AE388" i="2"/>
  <c r="AE363" i="2" s="1"/>
  <c r="AD187" i="2"/>
  <c r="AD188" i="2"/>
  <c r="AD228" i="2"/>
  <c r="AD229" i="2"/>
  <c r="AG112" i="3"/>
  <c r="AG111" i="3" s="1"/>
  <c r="AG110" i="3" s="1"/>
  <c r="AG59" i="2"/>
  <c r="AG58" i="2" s="1"/>
  <c r="AG57" i="2" s="1"/>
  <c r="AG123" i="2"/>
  <c r="AG122" i="2" s="1"/>
  <c r="AE58" i="2"/>
  <c r="AE57" i="2" s="1"/>
  <c r="AE123" i="2"/>
  <c r="AE122" i="2" s="1"/>
  <c r="AD241" i="2"/>
  <c r="AD240" i="2" s="1"/>
  <c r="AG241" i="2"/>
  <c r="AG240" i="2" s="1"/>
  <c r="AD388" i="2"/>
  <c r="AD363" i="2" s="1"/>
  <c r="AD142" i="2"/>
  <c r="AD143" i="2"/>
  <c r="AG142" i="2"/>
  <c r="AG143" i="2"/>
  <c r="AE142" i="2"/>
  <c r="AE143" i="2"/>
  <c r="AE41" i="3"/>
  <c r="AD112" i="3"/>
  <c r="AF20" i="3"/>
  <c r="AF19" i="3" s="1"/>
  <c r="AF18" i="3" s="1"/>
  <c r="AM14" i="1"/>
  <c r="AD50" i="1"/>
  <c r="AM50" i="1" s="1"/>
  <c r="AM51" i="1"/>
  <c r="AD59" i="2"/>
  <c r="AD58" i="2" s="1"/>
  <c r="AD57" i="2" s="1"/>
  <c r="AD10" i="2"/>
  <c r="AD9" i="2" s="1"/>
  <c r="AF25" i="2"/>
  <c r="AF24" i="2" s="1"/>
  <c r="AF23" i="2" s="1"/>
  <c r="AD111" i="3"/>
  <c r="AD110" i="3" s="1"/>
  <c r="AD10" i="3"/>
  <c r="AD9" i="3" s="1"/>
  <c r="AE17" i="3"/>
  <c r="AG17" i="3"/>
  <c r="AD17" i="3"/>
  <c r="AD69" i="3"/>
  <c r="AD300" i="1"/>
  <c r="AD322" i="3" l="1"/>
  <c r="AD439" i="3"/>
  <c r="AG187" i="3"/>
  <c r="AD195" i="2"/>
  <c r="AD193" i="2" s="1"/>
  <c r="AD125" i="3"/>
  <c r="AG234" i="2"/>
  <c r="AE369" i="3"/>
  <c r="AE368" i="3" s="1"/>
  <c r="AM300" i="1"/>
  <c r="AD338" i="2"/>
  <c r="AD337" i="2" s="1"/>
  <c r="AD336" i="2" s="1"/>
  <c r="AD335" i="2" s="1"/>
  <c r="AD334" i="2" s="1"/>
  <c r="AD234" i="2" s="1"/>
  <c r="AD240" i="3"/>
  <c r="AD239" i="3" s="1"/>
  <c r="AD238" i="3" s="1"/>
  <c r="AD207" i="3" s="1"/>
  <c r="AD187" i="3" s="1"/>
  <c r="AE8" i="3"/>
  <c r="AE194" i="2"/>
  <c r="AE193" i="2"/>
  <c r="AD8" i="3"/>
  <c r="W233" i="2"/>
  <c r="Y233" i="2"/>
  <c r="V233" i="2"/>
  <c r="AD194" i="2" l="1"/>
  <c r="AQ233" i="2"/>
  <c r="AS233" i="2" s="1"/>
  <c r="AU233" i="2" s="1"/>
  <c r="AV233" i="2"/>
  <c r="AX233" i="2" s="1"/>
  <c r="AZ233" i="2" s="1"/>
  <c r="BB233" i="2"/>
  <c r="BC233" i="2"/>
  <c r="BD233" i="2"/>
  <c r="BF233" i="2"/>
  <c r="K233" i="2"/>
  <c r="M233" i="2"/>
  <c r="N233" i="2"/>
  <c r="O233" i="2"/>
  <c r="Q233" i="2"/>
  <c r="J233" i="2"/>
  <c r="AR8" i="3" l="1"/>
  <c r="AV68" i="3"/>
  <c r="AV67" i="3" s="1"/>
  <c r="AV66" i="3" s="1"/>
  <c r="AV65" i="3" s="1"/>
  <c r="AW68" i="3"/>
  <c r="AW67" i="3" s="1"/>
  <c r="AW66" i="3" s="1"/>
  <c r="AW65" i="3" s="1"/>
  <c r="AW8" i="3" s="1"/>
  <c r="AY68" i="3"/>
  <c r="AY67" i="3" s="1"/>
  <c r="AY66" i="3" s="1"/>
  <c r="AY65" i="3" s="1"/>
  <c r="AY8" i="3" s="1"/>
  <c r="AT68" i="3"/>
  <c r="AT67" i="3" s="1"/>
  <c r="AT66" i="3" s="1"/>
  <c r="AT65" i="3" s="1"/>
  <c r="AT8" i="3" s="1"/>
  <c r="AV400" i="3"/>
  <c r="AV399" i="3" s="1"/>
  <c r="AV398" i="3" s="1"/>
  <c r="AV397" i="3" s="1"/>
  <c r="AW400" i="3"/>
  <c r="AW399" i="3" s="1"/>
  <c r="AW398" i="3" s="1"/>
  <c r="AW397" i="3" s="1"/>
  <c r="AY400" i="3"/>
  <c r="AY399" i="3" s="1"/>
  <c r="AY398" i="3" s="1"/>
  <c r="AY397" i="3" s="1"/>
  <c r="AT400" i="3"/>
  <c r="AT399" i="3" s="1"/>
  <c r="AT398" i="3" s="1"/>
  <c r="AT397" i="3" s="1"/>
  <c r="AR364" i="1"/>
  <c r="AR495" i="1" s="1"/>
  <c r="AV116" i="2"/>
  <c r="AV115" i="2" s="1"/>
  <c r="AV114" i="2" s="1"/>
  <c r="AW116" i="2"/>
  <c r="AW115" i="2" s="1"/>
  <c r="AW114" i="2" s="1"/>
  <c r="AX116" i="2"/>
  <c r="AX115" i="2" s="1"/>
  <c r="AX114" i="2" s="1"/>
  <c r="AS115" i="2"/>
  <c r="AS114" i="2"/>
  <c r="AY113" i="2"/>
  <c r="AY112" i="2" s="1"/>
  <c r="AY111" i="2" s="1"/>
  <c r="AY110" i="2"/>
  <c r="AY109" i="2" s="1"/>
  <c r="AY108" i="2" s="1"/>
  <c r="AT113" i="2"/>
  <c r="AT112" i="2" s="1"/>
  <c r="AT111" i="2" s="1"/>
  <c r="AT110" i="2"/>
  <c r="AT109" i="2" s="1"/>
  <c r="AT108" i="2" s="1"/>
  <c r="AV186" i="3"/>
  <c r="AV185" i="3" s="1"/>
  <c r="AV184" i="3" s="1"/>
  <c r="AV183" i="3" s="1"/>
  <c r="AW186" i="3"/>
  <c r="AW185" i="3" s="1"/>
  <c r="AW184" i="3" s="1"/>
  <c r="AW183" i="3" s="1"/>
  <c r="AX186" i="3"/>
  <c r="AX185" i="3" s="1"/>
  <c r="AX184" i="3" s="1"/>
  <c r="AX183" i="3" s="1"/>
  <c r="AS185" i="3"/>
  <c r="AS184" i="3" s="1"/>
  <c r="AS183" i="3" s="1"/>
  <c r="AT439" i="3"/>
  <c r="AT231" i="3"/>
  <c r="AT230" i="3" s="1"/>
  <c r="AT229" i="3" s="1"/>
  <c r="AU230" i="3"/>
  <c r="AU229" i="3" s="1"/>
  <c r="AU228" i="3"/>
  <c r="AU227" i="3" s="1"/>
  <c r="AU226" i="3" s="1"/>
  <c r="AT228" i="3"/>
  <c r="AT227" i="3" s="1"/>
  <c r="AT226" i="3" s="1"/>
  <c r="AT182" i="3"/>
  <c r="AT181" i="3"/>
  <c r="AT180" i="3" s="1"/>
  <c r="AT179" i="3"/>
  <c r="AT178" i="3" s="1"/>
  <c r="AT177" i="3" s="1"/>
  <c r="AT121" i="3"/>
  <c r="AT111" i="3"/>
  <c r="AY439" i="3"/>
  <c r="AZ230" i="3"/>
  <c r="AZ229" i="3" s="1"/>
  <c r="AY230" i="3"/>
  <c r="AY229" i="3" s="1"/>
  <c r="AZ227" i="3"/>
  <c r="AZ226" i="3" s="1"/>
  <c r="AY227" i="3"/>
  <c r="AY226" i="3" s="1"/>
  <c r="AY182" i="3"/>
  <c r="AY181" i="3" s="1"/>
  <c r="AY180" i="3" s="1"/>
  <c r="AY179" i="3"/>
  <c r="AY178" i="3" s="1"/>
  <c r="AY177" i="3" s="1"/>
  <c r="AY121" i="3"/>
  <c r="AY111" i="3"/>
  <c r="AT167" i="3" l="1"/>
  <c r="AT207" i="3"/>
  <c r="AY167" i="3"/>
  <c r="AW365" i="1"/>
  <c r="AY153" i="1"/>
  <c r="AZ153" i="1" s="1"/>
  <c r="AV152" i="1"/>
  <c r="AV151" i="1" s="1"/>
  <c r="AV150" i="1" s="1"/>
  <c r="AW152" i="1"/>
  <c r="AW151" i="1" s="1"/>
  <c r="AW150" i="1" s="1"/>
  <c r="AX152" i="1"/>
  <c r="AX151" i="1" s="1"/>
  <c r="AX150" i="1" s="1"/>
  <c r="AY152" i="1"/>
  <c r="AY151" i="1" s="1"/>
  <c r="AY150" i="1" s="1"/>
  <c r="AS152" i="1"/>
  <c r="AS151" i="1" s="1"/>
  <c r="AS150" i="1" s="1"/>
  <c r="AT153" i="1"/>
  <c r="AW364" i="1" l="1"/>
  <c r="AW495" i="1" s="1"/>
  <c r="AW426" i="1"/>
  <c r="AT116" i="2"/>
  <c r="AT115" i="2" s="1"/>
  <c r="AT114" i="2" s="1"/>
  <c r="AT92" i="2" s="1"/>
  <c r="AT91" i="2" s="1"/>
  <c r="AT8" i="2" s="1"/>
  <c r="AT398" i="2" s="1"/>
  <c r="AT186" i="3"/>
  <c r="AT185" i="3" s="1"/>
  <c r="AT184" i="3" s="1"/>
  <c r="AT183" i="3" s="1"/>
  <c r="AU153" i="1"/>
  <c r="AU116" i="2" s="1"/>
  <c r="AU115" i="2" s="1"/>
  <c r="AU114" i="2" s="1"/>
  <c r="AT152" i="1"/>
  <c r="AT151" i="1" s="1"/>
  <c r="AT150" i="1" s="1"/>
  <c r="AY116" i="2"/>
  <c r="AY115" i="2" s="1"/>
  <c r="AY114" i="2" s="1"/>
  <c r="AY92" i="2" s="1"/>
  <c r="AY91" i="2" s="1"/>
  <c r="AY8" i="2" s="1"/>
  <c r="AY398" i="2" s="1"/>
  <c r="AY186" i="3"/>
  <c r="AY185" i="3" s="1"/>
  <c r="AY184" i="3" s="1"/>
  <c r="AY183" i="3" s="1"/>
  <c r="AY159" i="3" s="1"/>
  <c r="AY401" i="3" s="1"/>
  <c r="AY402" i="2" s="1"/>
  <c r="AT159" i="3"/>
  <c r="AT401" i="3" s="1"/>
  <c r="AT402" i="2" s="1"/>
  <c r="AU152" i="1"/>
  <c r="AU151" i="1" s="1"/>
  <c r="AU150" i="1" s="1"/>
  <c r="AZ152" i="1"/>
  <c r="AZ151" i="1" s="1"/>
  <c r="AZ150" i="1" s="1"/>
  <c r="AZ186" i="3"/>
  <c r="AZ185" i="3" s="1"/>
  <c r="AZ184" i="3" s="1"/>
  <c r="AZ183" i="3" s="1"/>
  <c r="AZ116" i="2"/>
  <c r="AZ115" i="2" s="1"/>
  <c r="AZ114" i="2" s="1"/>
  <c r="AT508" i="3"/>
  <c r="AY421" i="1"/>
  <c r="AT403" i="2" l="1"/>
  <c r="AY420" i="1"/>
  <c r="AU186" i="3"/>
  <c r="AU185" i="3" s="1"/>
  <c r="AU184" i="3" s="1"/>
  <c r="AU183" i="3" s="1"/>
  <c r="AY403" i="2"/>
  <c r="AY508" i="3" l="1"/>
  <c r="AY379" i="1" l="1"/>
  <c r="AY378" i="1" s="1"/>
  <c r="AY377" i="1" s="1"/>
  <c r="AY365" i="1" s="1"/>
  <c r="AY426" i="1" s="1"/>
  <c r="AY392" i="1"/>
  <c r="AY391" i="1" s="1"/>
  <c r="AY390" i="1" s="1"/>
  <c r="AY436" i="1" s="1"/>
  <c r="AT392" i="1"/>
  <c r="AT391" i="1" s="1"/>
  <c r="AT390" i="1" s="1"/>
  <c r="AU290" i="1"/>
  <c r="AU289" i="1" s="1"/>
  <c r="AT290" i="1"/>
  <c r="AT289" i="1" s="1"/>
  <c r="AU287" i="1"/>
  <c r="AU286" i="1" s="1"/>
  <c r="AT287" i="1"/>
  <c r="AT286" i="1" s="1"/>
  <c r="AT148" i="1"/>
  <c r="AT147" i="1" s="1"/>
  <c r="AT134" i="1" s="1"/>
  <c r="AT126" i="1" s="1"/>
  <c r="AT430" i="1" s="1"/>
  <c r="AT97" i="1"/>
  <c r="AZ290" i="1"/>
  <c r="AZ289" i="1" s="1"/>
  <c r="AY290" i="1"/>
  <c r="AY289" i="1" s="1"/>
  <c r="AZ287" i="1"/>
  <c r="AZ286" i="1" s="1"/>
  <c r="AY287" i="1"/>
  <c r="AY286" i="1" s="1"/>
  <c r="AY145" i="1"/>
  <c r="AY144" i="1" s="1"/>
  <c r="AY134" i="1" s="1"/>
  <c r="AY126" i="1" s="1"/>
  <c r="AY430" i="1" s="1"/>
  <c r="AY97" i="1"/>
  <c r="AT364" i="1" l="1"/>
  <c r="AT495" i="1" s="1"/>
  <c r="AT436" i="1"/>
  <c r="AY364" i="1"/>
  <c r="AY495" i="1" s="1"/>
  <c r="AT267" i="1"/>
  <c r="AT9" i="1"/>
  <c r="AT459" i="1" s="1"/>
  <c r="AY267" i="1"/>
  <c r="AY9" i="1"/>
  <c r="AY459" i="1" s="1"/>
  <c r="AT416" i="1" l="1"/>
  <c r="AY416" i="1"/>
  <c r="AY438" i="1" l="1"/>
  <c r="AY424" i="1"/>
  <c r="AY441" i="1"/>
  <c r="AT438" i="1"/>
  <c r="AT441" i="1"/>
  <c r="AY403" i="3"/>
  <c r="AY420" i="3" s="1"/>
  <c r="AY400" i="2"/>
  <c r="AT400" i="2"/>
  <c r="AT403" i="3"/>
  <c r="AT420" i="3" s="1"/>
  <c r="AY399" i="2" l="1"/>
  <c r="AY401" i="2"/>
  <c r="AT401" i="2"/>
  <c r="AT399" i="2"/>
  <c r="AK300" i="1" l="1"/>
  <c r="AI300" i="1"/>
  <c r="AD185" i="1"/>
  <c r="AD470" i="1" s="1"/>
  <c r="W44" i="1"/>
  <c r="W42" i="1"/>
  <c r="X14" i="1"/>
  <c r="AG415" i="1"/>
  <c r="AF414" i="1"/>
  <c r="AE414" i="1"/>
  <c r="AE413" i="1" s="1"/>
  <c r="AD414" i="1"/>
  <c r="AF413" i="1"/>
  <c r="AF412" i="1"/>
  <c r="AF531" i="1" s="1"/>
  <c r="AG411" i="1"/>
  <c r="AG410" i="1" s="1"/>
  <c r="AE411" i="1"/>
  <c r="AE410" i="1" s="1"/>
  <c r="AD411" i="1"/>
  <c r="AD410" i="1" s="1"/>
  <c r="AF409" i="1"/>
  <c r="AF532" i="1" s="1"/>
  <c r="AG408" i="1"/>
  <c r="AG407" i="1" s="1"/>
  <c r="AE408" i="1"/>
  <c r="AD408" i="1"/>
  <c r="AE407" i="1"/>
  <c r="AG402" i="1"/>
  <c r="AF402" i="1"/>
  <c r="AE402" i="1"/>
  <c r="AD402" i="1"/>
  <c r="AF401" i="1"/>
  <c r="AF516" i="1" s="1"/>
  <c r="AG400" i="1"/>
  <c r="AE400" i="1"/>
  <c r="AD400" i="1"/>
  <c r="AF399" i="1"/>
  <c r="AF515" i="1" s="1"/>
  <c r="AF513" i="1" s="1"/>
  <c r="AG398" i="1"/>
  <c r="AE398" i="1"/>
  <c r="AE397" i="1" s="1"/>
  <c r="AE396" i="1" s="1"/>
  <c r="AE395" i="1" s="1"/>
  <c r="AE394" i="1" s="1"/>
  <c r="AE512" i="1" s="1"/>
  <c r="AD398" i="1"/>
  <c r="AF389" i="1"/>
  <c r="AF503" i="1" s="1"/>
  <c r="AF448" i="1" s="1"/>
  <c r="AG388" i="1"/>
  <c r="AG387" i="1" s="1"/>
  <c r="AG386" i="1" s="1"/>
  <c r="AE388" i="1"/>
  <c r="AE387" i="1" s="1"/>
  <c r="AE386" i="1" s="1"/>
  <c r="AD388" i="1"/>
  <c r="AE385" i="1"/>
  <c r="AG384" i="1"/>
  <c r="AG383" i="1" s="1"/>
  <c r="AG382" i="1" s="1"/>
  <c r="AF384" i="1"/>
  <c r="AF383" i="1" s="1"/>
  <c r="AF382" i="1" s="1"/>
  <c r="AD384" i="1"/>
  <c r="AD383" i="1" s="1"/>
  <c r="AD382" i="1" s="1"/>
  <c r="AF380" i="1"/>
  <c r="AG379" i="1"/>
  <c r="AG378" i="1" s="1"/>
  <c r="AG377" i="1" s="1"/>
  <c r="AE379" i="1"/>
  <c r="AE378" i="1" s="1"/>
  <c r="AE377" i="1" s="1"/>
  <c r="AD379" i="1"/>
  <c r="AG376" i="1"/>
  <c r="AG499" i="1" s="1"/>
  <c r="AG496" i="1" s="1"/>
  <c r="AF375" i="1"/>
  <c r="AF374" i="1" s="1"/>
  <c r="AE375" i="1"/>
  <c r="AE374" i="1" s="1"/>
  <c r="AD375" i="1"/>
  <c r="AF373" i="1"/>
  <c r="AF509" i="1" s="1"/>
  <c r="AG372" i="1"/>
  <c r="AE372" i="1"/>
  <c r="AD372" i="1"/>
  <c r="AF371" i="1"/>
  <c r="AF499" i="1" s="1"/>
  <c r="AG370" i="1"/>
  <c r="AF370" i="1"/>
  <c r="AE370" i="1"/>
  <c r="AD370" i="1"/>
  <c r="AF369" i="1"/>
  <c r="AF498" i="1" s="1"/>
  <c r="AG368" i="1"/>
  <c r="AG367" i="1" s="1"/>
  <c r="AE368" i="1"/>
  <c r="AD368" i="1"/>
  <c r="AE363" i="1"/>
  <c r="AE362" i="1" s="1"/>
  <c r="AE361" i="1" s="1"/>
  <c r="AG362" i="1"/>
  <c r="AF362" i="1"/>
  <c r="AF361" i="1" s="1"/>
  <c r="AD362" i="1"/>
  <c r="AG361" i="1"/>
  <c r="AD361" i="1"/>
  <c r="AE360" i="1"/>
  <c r="AE482" i="1" s="1"/>
  <c r="AG359" i="1"/>
  <c r="AF359" i="1"/>
  <c r="AD359" i="1"/>
  <c r="AE358" i="1"/>
  <c r="AE481" i="1" s="1"/>
  <c r="AG357" i="1"/>
  <c r="AG356" i="1" s="1"/>
  <c r="AF357" i="1"/>
  <c r="AD357" i="1"/>
  <c r="AF356" i="1"/>
  <c r="AE354" i="1"/>
  <c r="AG353" i="1"/>
  <c r="AG352" i="1" s="1"/>
  <c r="AF353" i="1"/>
  <c r="AF352" i="1" s="1"/>
  <c r="AD353" i="1"/>
  <c r="AD352" i="1" s="1"/>
  <c r="AE351" i="1"/>
  <c r="AE350" i="1"/>
  <c r="AE483" i="1" s="1"/>
  <c r="AE445" i="1" s="1"/>
  <c r="AG349" i="1"/>
  <c r="AG348" i="1" s="1"/>
  <c r="AF349" i="1"/>
  <c r="AF348" i="1" s="1"/>
  <c r="AD349" i="1"/>
  <c r="AD348" i="1"/>
  <c r="AE347" i="1"/>
  <c r="AE346" i="1" s="1"/>
  <c r="AE345" i="1" s="1"/>
  <c r="AG346" i="1"/>
  <c r="AF346" i="1"/>
  <c r="AF345" i="1" s="1"/>
  <c r="AD346" i="1"/>
  <c r="AG345" i="1"/>
  <c r="AD345" i="1"/>
  <c r="AE343" i="1"/>
  <c r="AG342" i="1"/>
  <c r="AG341" i="1" s="1"/>
  <c r="AG340" i="1" s="1"/>
  <c r="AF342" i="1"/>
  <c r="AD342" i="1"/>
  <c r="AF341" i="1"/>
  <c r="AF340" i="1" s="1"/>
  <c r="AE338" i="1"/>
  <c r="AG337" i="1"/>
  <c r="AG336" i="1" s="1"/>
  <c r="AF337" i="1"/>
  <c r="AF336" i="1" s="1"/>
  <c r="AD337" i="1"/>
  <c r="AF335" i="1"/>
  <c r="AF492" i="1" s="1"/>
  <c r="AG334" i="1"/>
  <c r="AF334" i="1"/>
  <c r="AE334" i="1"/>
  <c r="AD334" i="1"/>
  <c r="AF333" i="1"/>
  <c r="AF484" i="1" s="1"/>
  <c r="AG332" i="1"/>
  <c r="AE332" i="1"/>
  <c r="AD332" i="1"/>
  <c r="AF331" i="1"/>
  <c r="AG330" i="1"/>
  <c r="AE330" i="1"/>
  <c r="AD330" i="1"/>
  <c r="AF329" i="1"/>
  <c r="AG328" i="1"/>
  <c r="AE328" i="1"/>
  <c r="AD328" i="1"/>
  <c r="AF326" i="1"/>
  <c r="AF481" i="1" s="1"/>
  <c r="AF443" i="1" s="1"/>
  <c r="AG325" i="1"/>
  <c r="AE325" i="1"/>
  <c r="AE324" i="1" s="1"/>
  <c r="AD325" i="1"/>
  <c r="AG324" i="1"/>
  <c r="AF322" i="1"/>
  <c r="AF482" i="1" s="1"/>
  <c r="AG321" i="1"/>
  <c r="AE321" i="1"/>
  <c r="AD321" i="1"/>
  <c r="AF320" i="1"/>
  <c r="AF480" i="1" s="1"/>
  <c r="AG319" i="1"/>
  <c r="AE319" i="1"/>
  <c r="AE318" i="1" s="1"/>
  <c r="AE317" i="1" s="1"/>
  <c r="AD319" i="1"/>
  <c r="AE316" i="1"/>
  <c r="AE315" i="1" s="1"/>
  <c r="AE314" i="1" s="1"/>
  <c r="AG315" i="1"/>
  <c r="AG314" i="1" s="1"/>
  <c r="AF315" i="1"/>
  <c r="AF314" i="1" s="1"/>
  <c r="AD315" i="1"/>
  <c r="AG312" i="1"/>
  <c r="AG311" i="1" s="1"/>
  <c r="AF312" i="1"/>
  <c r="AF311" i="1" s="1"/>
  <c r="AE312" i="1"/>
  <c r="AE311" i="1" s="1"/>
  <c r="AD312" i="1"/>
  <c r="AG309" i="1"/>
  <c r="AF309" i="1"/>
  <c r="AE309" i="1"/>
  <c r="AD309" i="1"/>
  <c r="AD308" i="1" s="1"/>
  <c r="AG308" i="1"/>
  <c r="AF308" i="1"/>
  <c r="AE308" i="1"/>
  <c r="AF307" i="1"/>
  <c r="AG306" i="1"/>
  <c r="AG305" i="1" s="1"/>
  <c r="AE306" i="1"/>
  <c r="AE305" i="1" s="1"/>
  <c r="AD306" i="1"/>
  <c r="AF304" i="1"/>
  <c r="AG303" i="1"/>
  <c r="AG302" i="1" s="1"/>
  <c r="AE303" i="1"/>
  <c r="AE302" i="1" s="1"/>
  <c r="AD303" i="1"/>
  <c r="AD302" i="1"/>
  <c r="AF299" i="1"/>
  <c r="AF298" i="1" s="1"/>
  <c r="AK299" i="1"/>
  <c r="AK298" i="1" s="1"/>
  <c r="AI299" i="1"/>
  <c r="AI298" i="1" s="1"/>
  <c r="AG299" i="1"/>
  <c r="AE299" i="1"/>
  <c r="AE298" i="1" s="1"/>
  <c r="AD299" i="1"/>
  <c r="AG298" i="1"/>
  <c r="AG296" i="1"/>
  <c r="AG295" i="1" s="1"/>
  <c r="AF296" i="1"/>
  <c r="AE296" i="1"/>
  <c r="AD296" i="1"/>
  <c r="AF295" i="1"/>
  <c r="AE295" i="1"/>
  <c r="AD295" i="1"/>
  <c r="AE294" i="1"/>
  <c r="AE293" i="1" s="1"/>
  <c r="AE292" i="1" s="1"/>
  <c r="AG293" i="1"/>
  <c r="AG292" i="1" s="1"/>
  <c r="AF293" i="1"/>
  <c r="AF292" i="1" s="1"/>
  <c r="AD293" i="1"/>
  <c r="AG290" i="1"/>
  <c r="AG289" i="1" s="1"/>
  <c r="AE290" i="1"/>
  <c r="AE289" i="1" s="1"/>
  <c r="AG287" i="1"/>
  <c r="AF287" i="1"/>
  <c r="AE287" i="1"/>
  <c r="AD287" i="1"/>
  <c r="AG286" i="1"/>
  <c r="AF286" i="1"/>
  <c r="AE286" i="1"/>
  <c r="AD286" i="1"/>
  <c r="AG284" i="1"/>
  <c r="AF284" i="1"/>
  <c r="AE284" i="1"/>
  <c r="AD284" i="1"/>
  <c r="AG283" i="1"/>
  <c r="AF283" i="1"/>
  <c r="AE283" i="1"/>
  <c r="AD283" i="1"/>
  <c r="AF282" i="1"/>
  <c r="AG281" i="1"/>
  <c r="AG280" i="1" s="1"/>
  <c r="AE281" i="1"/>
  <c r="AE280" i="1" s="1"/>
  <c r="AD281" i="1"/>
  <c r="AF279" i="1"/>
  <c r="AG278" i="1"/>
  <c r="AG277" i="1" s="1"/>
  <c r="AE278" i="1"/>
  <c r="AD278" i="1"/>
  <c r="AE277" i="1"/>
  <c r="AF276" i="1"/>
  <c r="AG275" i="1"/>
  <c r="AG274" i="1" s="1"/>
  <c r="AE275" i="1"/>
  <c r="AD275" i="1"/>
  <c r="AE274" i="1"/>
  <c r="AF273" i="1"/>
  <c r="AF272" i="1" s="1"/>
  <c r="AF271" i="1" s="1"/>
  <c r="AG272" i="1"/>
  <c r="AG271" i="1" s="1"/>
  <c r="AE272" i="1"/>
  <c r="AE271" i="1" s="1"/>
  <c r="AD272" i="1"/>
  <c r="AD271" i="1"/>
  <c r="AE270" i="1"/>
  <c r="AE269" i="1" s="1"/>
  <c r="AE268" i="1" s="1"/>
  <c r="AG269" i="1"/>
  <c r="AG268" i="1" s="1"/>
  <c r="AF269" i="1"/>
  <c r="AF268" i="1" s="1"/>
  <c r="AD269" i="1"/>
  <c r="AE266" i="1"/>
  <c r="AG265" i="1"/>
  <c r="AG264" i="1" s="1"/>
  <c r="AF265" i="1"/>
  <c r="AD265" i="1"/>
  <c r="AD264" i="1" s="1"/>
  <c r="AF264" i="1"/>
  <c r="AF263" i="1"/>
  <c r="AG262" i="1"/>
  <c r="AG261" i="1" s="1"/>
  <c r="AE262" i="1"/>
  <c r="AE261" i="1" s="1"/>
  <c r="AD262" i="1"/>
  <c r="AF260" i="1"/>
  <c r="AG259" i="1"/>
  <c r="AG258" i="1" s="1"/>
  <c r="AF259" i="1"/>
  <c r="AF258" i="1" s="1"/>
  <c r="AE259" i="1"/>
  <c r="AE258" i="1" s="1"/>
  <c r="AD259" i="1"/>
  <c r="AF257" i="1"/>
  <c r="AF256" i="1" s="1"/>
  <c r="AF255" i="1" s="1"/>
  <c r="AG256" i="1"/>
  <c r="AG255" i="1" s="1"/>
  <c r="AE256" i="1"/>
  <c r="AE255" i="1" s="1"/>
  <c r="AD256" i="1"/>
  <c r="AF254" i="1"/>
  <c r="AG253" i="1"/>
  <c r="AG252" i="1" s="1"/>
  <c r="AE253" i="1"/>
  <c r="AE252" i="1" s="1"/>
  <c r="AD253" i="1"/>
  <c r="AD252" i="1" s="1"/>
  <c r="AE251" i="1"/>
  <c r="AG250" i="1"/>
  <c r="AG249" i="1" s="1"/>
  <c r="AF250" i="1"/>
  <c r="AF249" i="1" s="1"/>
  <c r="AD250" i="1"/>
  <c r="AG245" i="1"/>
  <c r="AF245" i="1"/>
  <c r="AE245" i="1"/>
  <c r="AD245" i="1"/>
  <c r="AG244" i="1"/>
  <c r="AF244" i="1"/>
  <c r="AE244" i="1"/>
  <c r="AD244" i="1"/>
  <c r="AG243" i="1"/>
  <c r="AF243" i="1"/>
  <c r="AE243" i="1"/>
  <c r="AD243" i="1"/>
  <c r="AG242" i="1"/>
  <c r="AF242" i="1"/>
  <c r="AE242" i="1"/>
  <c r="AD242" i="1"/>
  <c r="AG240" i="1"/>
  <c r="AF239" i="1"/>
  <c r="AE239" i="1"/>
  <c r="AD239" i="1"/>
  <c r="AG238" i="1"/>
  <c r="AF237" i="1"/>
  <c r="AE237" i="1"/>
  <c r="AD237" i="1"/>
  <c r="AF235" i="1"/>
  <c r="AF234" i="1" s="1"/>
  <c r="AF233" i="1" s="1"/>
  <c r="AG234" i="1"/>
  <c r="AG233" i="1" s="1"/>
  <c r="AE234" i="1"/>
  <c r="AD234" i="1"/>
  <c r="AD233" i="1" s="1"/>
  <c r="AE233" i="1"/>
  <c r="AF232" i="1"/>
  <c r="AG231" i="1"/>
  <c r="AE231" i="1"/>
  <c r="AD231" i="1"/>
  <c r="AF230" i="1"/>
  <c r="AG229" i="1"/>
  <c r="AE229" i="1"/>
  <c r="AD229" i="1"/>
  <c r="AE228" i="1"/>
  <c r="AF227" i="1"/>
  <c r="AF226" i="1" s="1"/>
  <c r="AG226" i="1"/>
  <c r="AE226" i="1"/>
  <c r="AD226" i="1"/>
  <c r="AF225" i="1"/>
  <c r="AG224" i="1"/>
  <c r="AF224" i="1"/>
  <c r="AE224" i="1"/>
  <c r="AD224" i="1"/>
  <c r="AE220" i="1"/>
  <c r="AG219" i="1"/>
  <c r="AF219" i="1"/>
  <c r="AD219" i="1"/>
  <c r="AE218" i="1"/>
  <c r="AG217" i="1"/>
  <c r="AF217" i="1"/>
  <c r="AD217" i="1"/>
  <c r="AF216" i="1"/>
  <c r="AF215" i="1" s="1"/>
  <c r="AE214" i="1"/>
  <c r="AE466" i="1" s="1"/>
  <c r="AE447" i="1" s="1"/>
  <c r="AG213" i="1"/>
  <c r="AG212" i="1" s="1"/>
  <c r="AF213" i="1"/>
  <c r="AF212" i="1" s="1"/>
  <c r="AE213" i="1"/>
  <c r="AE212" i="1" s="1"/>
  <c r="AD213" i="1"/>
  <c r="AF210" i="1"/>
  <c r="AF209" i="1" s="1"/>
  <c r="AG210" i="1"/>
  <c r="AG209" i="1" s="1"/>
  <c r="AE210" i="1"/>
  <c r="AE209" i="1" s="1"/>
  <c r="AD210" i="1"/>
  <c r="AF207" i="1"/>
  <c r="AG206" i="1"/>
  <c r="AG205" i="1" s="1"/>
  <c r="AE206" i="1"/>
  <c r="AD206" i="1"/>
  <c r="AE205" i="1"/>
  <c r="AD205" i="1"/>
  <c r="AF204" i="1"/>
  <c r="AG203" i="1"/>
  <c r="AG202" i="1" s="1"/>
  <c r="AE203" i="1"/>
  <c r="AD203" i="1"/>
  <c r="AE202" i="1"/>
  <c r="AE201" i="1" s="1"/>
  <c r="AF200" i="1"/>
  <c r="AG199" i="1"/>
  <c r="AG198" i="1" s="1"/>
  <c r="AG197" i="1" s="1"/>
  <c r="AE199" i="1"/>
  <c r="AE198" i="1" s="1"/>
  <c r="AE197" i="1" s="1"/>
  <c r="AD199" i="1"/>
  <c r="AF195" i="1"/>
  <c r="AG194" i="1"/>
  <c r="AG193" i="1" s="1"/>
  <c r="AG192" i="1" s="1"/>
  <c r="AF194" i="1"/>
  <c r="AF193" i="1" s="1"/>
  <c r="AF192" i="1" s="1"/>
  <c r="AE194" i="1"/>
  <c r="AE193" i="1" s="1"/>
  <c r="AE192" i="1" s="1"/>
  <c r="AD194" i="1"/>
  <c r="AG190" i="1"/>
  <c r="AF190" i="1"/>
  <c r="AF189" i="1" s="1"/>
  <c r="AE190" i="1"/>
  <c r="AE189" i="1" s="1"/>
  <c r="AD190" i="1"/>
  <c r="AG189" i="1"/>
  <c r="AG187" i="1"/>
  <c r="AF187" i="1"/>
  <c r="AE187" i="1"/>
  <c r="AE186" i="1" s="1"/>
  <c r="AD187" i="1"/>
  <c r="AD186" i="1" s="1"/>
  <c r="AG186" i="1"/>
  <c r="AF186" i="1"/>
  <c r="AF184" i="1"/>
  <c r="AF183" i="1" s="1"/>
  <c r="AG184" i="1"/>
  <c r="AG183" i="1" s="1"/>
  <c r="AD184" i="1"/>
  <c r="AG181" i="1"/>
  <c r="AF181" i="1"/>
  <c r="AE181" i="1"/>
  <c r="AD181" i="1"/>
  <c r="AG180" i="1"/>
  <c r="AF180" i="1"/>
  <c r="AE180" i="1"/>
  <c r="AD180" i="1"/>
  <c r="AG179" i="1"/>
  <c r="AG470" i="1" s="1"/>
  <c r="AG451" i="1" s="1"/>
  <c r="AF178" i="1"/>
  <c r="AE178" i="1"/>
  <c r="AD178" i="1"/>
  <c r="AG177" i="1"/>
  <c r="AG176" i="1" s="1"/>
  <c r="AF176" i="1"/>
  <c r="AF175" i="1" s="1"/>
  <c r="AE176" i="1"/>
  <c r="AD176" i="1"/>
  <c r="AF174" i="1"/>
  <c r="AF173" i="1" s="1"/>
  <c r="AF172" i="1" s="1"/>
  <c r="AG173" i="1"/>
  <c r="AG172" i="1" s="1"/>
  <c r="AE173" i="1"/>
  <c r="AE172" i="1" s="1"/>
  <c r="AD173" i="1"/>
  <c r="AD172" i="1" s="1"/>
  <c r="AF171" i="1"/>
  <c r="AG170" i="1"/>
  <c r="AE170" i="1"/>
  <c r="AD170" i="1"/>
  <c r="AF169" i="1"/>
  <c r="AG168" i="1"/>
  <c r="AE168" i="1"/>
  <c r="AE167" i="1" s="1"/>
  <c r="AD168" i="1"/>
  <c r="AD167" i="1" s="1"/>
  <c r="AF166" i="1"/>
  <c r="AG165" i="1"/>
  <c r="AG164" i="1" s="1"/>
  <c r="AE165" i="1"/>
  <c r="AE164" i="1" s="1"/>
  <c r="AD165" i="1"/>
  <c r="AF163" i="1"/>
  <c r="AF162" i="1" s="1"/>
  <c r="AG162" i="1"/>
  <c r="AE162" i="1"/>
  <c r="AD162" i="1"/>
  <c r="AK160" i="1"/>
  <c r="AJ160" i="1"/>
  <c r="AI160" i="1"/>
  <c r="AH160" i="1"/>
  <c r="AG160" i="1"/>
  <c r="AF160" i="1"/>
  <c r="AE160" i="1"/>
  <c r="AE159" i="1" s="1"/>
  <c r="AD160" i="1"/>
  <c r="AG159" i="1"/>
  <c r="AE158" i="1"/>
  <c r="AE157" i="1" s="1"/>
  <c r="AE156" i="1" s="1"/>
  <c r="AG157" i="1"/>
  <c r="AG156" i="1" s="1"/>
  <c r="AF157" i="1"/>
  <c r="AF156" i="1" s="1"/>
  <c r="AD157" i="1"/>
  <c r="AG148" i="1"/>
  <c r="AG147" i="1" s="1"/>
  <c r="AF148" i="1"/>
  <c r="AF147" i="1" s="1"/>
  <c r="AE148" i="1"/>
  <c r="AE147" i="1" s="1"/>
  <c r="AD148" i="1"/>
  <c r="AD147" i="1" s="1"/>
  <c r="AG145" i="1"/>
  <c r="AF145" i="1"/>
  <c r="AF144" i="1" s="1"/>
  <c r="AE145" i="1"/>
  <c r="AE144" i="1" s="1"/>
  <c r="AD145" i="1"/>
  <c r="AG144" i="1"/>
  <c r="AF143" i="1"/>
  <c r="AG142" i="1"/>
  <c r="AG141" i="1" s="1"/>
  <c r="AE142" i="1"/>
  <c r="AE141" i="1" s="1"/>
  <c r="AD142" i="1"/>
  <c r="AD141" i="1"/>
  <c r="AF140" i="1"/>
  <c r="AG139" i="1"/>
  <c r="AG138" i="1" s="1"/>
  <c r="AE139" i="1"/>
  <c r="AE138" i="1" s="1"/>
  <c r="AD139" i="1"/>
  <c r="AF137" i="1"/>
  <c r="AF466" i="1" s="1"/>
  <c r="AF447" i="1" s="1"/>
  <c r="AG136" i="1"/>
  <c r="AG135" i="1" s="1"/>
  <c r="AE136" i="1"/>
  <c r="AE135" i="1" s="1"/>
  <c r="AD136" i="1"/>
  <c r="AD135" i="1" s="1"/>
  <c r="AF133" i="1"/>
  <c r="AG132" i="1"/>
  <c r="AG131" i="1" s="1"/>
  <c r="AE132" i="1"/>
  <c r="AE131" i="1" s="1"/>
  <c r="AD132" i="1"/>
  <c r="AD131" i="1" s="1"/>
  <c r="AF130" i="1"/>
  <c r="AG129" i="1"/>
  <c r="AG128" i="1" s="1"/>
  <c r="AE129" i="1"/>
  <c r="AE128" i="1" s="1"/>
  <c r="AD129" i="1"/>
  <c r="AD128" i="1" s="1"/>
  <c r="AG124" i="1"/>
  <c r="AG123" i="1" s="1"/>
  <c r="AF124" i="1"/>
  <c r="AF123" i="1" s="1"/>
  <c r="AE124" i="1"/>
  <c r="AD124" i="1"/>
  <c r="AD123" i="1" s="1"/>
  <c r="AE123" i="1"/>
  <c r="AE122" i="1"/>
  <c r="AG121" i="1"/>
  <c r="AF121" i="1"/>
  <c r="AD121" i="1"/>
  <c r="AE120" i="1"/>
  <c r="AG119" i="1"/>
  <c r="AF119" i="1"/>
  <c r="AF118" i="1" s="1"/>
  <c r="AD119" i="1"/>
  <c r="AF116" i="1"/>
  <c r="AF469" i="1" s="1"/>
  <c r="AF450" i="1" s="1"/>
  <c r="AG115" i="1"/>
  <c r="AG114" i="1" s="1"/>
  <c r="AG113" i="1" s="1"/>
  <c r="AE115" i="1"/>
  <c r="AE114" i="1" s="1"/>
  <c r="AE113" i="1" s="1"/>
  <c r="AD115" i="1"/>
  <c r="AD114" i="1" s="1"/>
  <c r="AF112" i="1"/>
  <c r="AG111" i="1"/>
  <c r="AG110" i="1" s="1"/>
  <c r="AE111" i="1"/>
  <c r="AD111" i="1"/>
  <c r="AE110" i="1"/>
  <c r="AF109" i="1"/>
  <c r="AG108" i="1"/>
  <c r="AG107" i="1" s="1"/>
  <c r="AE108" i="1"/>
  <c r="AE107" i="1" s="1"/>
  <c r="AD108" i="1"/>
  <c r="AF106" i="1"/>
  <c r="AG105" i="1"/>
  <c r="AG104" i="1" s="1"/>
  <c r="AE105" i="1"/>
  <c r="AE104" i="1" s="1"/>
  <c r="AD105" i="1"/>
  <c r="AF103" i="1"/>
  <c r="AG102" i="1"/>
  <c r="AF102" i="1"/>
  <c r="AF101" i="1" s="1"/>
  <c r="AE102" i="1"/>
  <c r="AD102" i="1"/>
  <c r="AG101" i="1"/>
  <c r="AE101" i="1"/>
  <c r="AD101" i="1"/>
  <c r="AF99" i="1"/>
  <c r="AG98" i="1"/>
  <c r="AG97" i="1" s="1"/>
  <c r="AE98" i="1"/>
  <c r="AE97" i="1" s="1"/>
  <c r="AD98" i="1"/>
  <c r="AD97" i="1" s="1"/>
  <c r="AE96" i="1"/>
  <c r="AG95" i="1"/>
  <c r="AG94" i="1" s="1"/>
  <c r="AF95" i="1"/>
  <c r="AF94" i="1" s="1"/>
  <c r="AD95" i="1"/>
  <c r="AF88" i="1"/>
  <c r="AM88" i="1" s="1"/>
  <c r="AG87" i="1"/>
  <c r="AG86" i="1" s="1"/>
  <c r="AE87" i="1"/>
  <c r="AE86" i="1" s="1"/>
  <c r="AD87" i="1"/>
  <c r="AF85" i="1"/>
  <c r="AF84" i="1" s="1"/>
  <c r="AG84" i="1"/>
  <c r="AE84" i="1"/>
  <c r="AD84" i="1"/>
  <c r="AF83" i="1"/>
  <c r="AF82" i="1" s="1"/>
  <c r="AG82" i="1"/>
  <c r="AE82" i="1"/>
  <c r="AD82" i="1"/>
  <c r="AF81" i="1"/>
  <c r="AF461" i="1" s="1"/>
  <c r="AG80" i="1"/>
  <c r="AE80" i="1"/>
  <c r="AD80" i="1"/>
  <c r="AE76" i="1"/>
  <c r="AG75" i="1"/>
  <c r="AF75" i="1"/>
  <c r="AG74" i="1"/>
  <c r="AG463" i="1" s="1"/>
  <c r="AF73" i="1"/>
  <c r="AE73" i="1"/>
  <c r="AD73" i="1"/>
  <c r="AG71" i="1"/>
  <c r="AF71" i="1"/>
  <c r="AE71" i="1"/>
  <c r="AD71" i="1"/>
  <c r="AG66" i="1"/>
  <c r="AF66" i="1"/>
  <c r="AF65" i="1" s="1"/>
  <c r="AE66" i="1"/>
  <c r="AE65" i="1" s="1"/>
  <c r="AD66" i="1"/>
  <c r="AD65" i="1" s="1"/>
  <c r="AG65" i="1"/>
  <c r="AG63" i="1"/>
  <c r="AF63" i="1"/>
  <c r="AF62" i="1" s="1"/>
  <c r="AE63" i="1"/>
  <c r="AE62" i="1" s="1"/>
  <c r="AD63" i="1"/>
  <c r="AD62" i="1" s="1"/>
  <c r="AG62" i="1"/>
  <c r="AG60" i="1"/>
  <c r="AG59" i="1" s="1"/>
  <c r="AF60" i="1"/>
  <c r="AF59" i="1" s="1"/>
  <c r="AE60" i="1"/>
  <c r="AE59" i="1" s="1"/>
  <c r="AD60" i="1"/>
  <c r="AG57" i="1"/>
  <c r="AF57" i="1"/>
  <c r="AF56" i="1" s="1"/>
  <c r="AE57" i="1"/>
  <c r="AE56" i="1" s="1"/>
  <c r="AD57" i="1"/>
  <c r="AG56" i="1"/>
  <c r="AF55" i="1"/>
  <c r="AG54" i="1"/>
  <c r="AG53" i="1" s="1"/>
  <c r="AE54" i="1"/>
  <c r="AE53" i="1" s="1"/>
  <c r="AD54" i="1"/>
  <c r="AF49" i="1"/>
  <c r="AF48" i="1" s="1"/>
  <c r="AF47" i="1" s="1"/>
  <c r="AG48" i="1"/>
  <c r="AG47" i="1" s="1"/>
  <c r="AE48" i="1"/>
  <c r="AD48" i="1"/>
  <c r="AE47" i="1"/>
  <c r="AG45" i="1"/>
  <c r="AF45" i="1"/>
  <c r="AE45" i="1"/>
  <c r="AD45" i="1"/>
  <c r="AG43" i="1"/>
  <c r="AF43" i="1"/>
  <c r="AE43" i="1"/>
  <c r="AD43" i="1"/>
  <c r="AG41" i="1"/>
  <c r="AF41" i="1"/>
  <c r="AE41" i="1"/>
  <c r="AD41" i="1"/>
  <c r="AG40" i="1"/>
  <c r="AF40" i="1"/>
  <c r="AE40" i="1"/>
  <c r="AG37" i="1"/>
  <c r="AG36" i="1" s="1"/>
  <c r="AG35" i="1" s="1"/>
  <c r="AF37" i="1"/>
  <c r="AF36" i="1" s="1"/>
  <c r="AF35" i="1" s="1"/>
  <c r="AE37" i="1"/>
  <c r="AE36" i="1" s="1"/>
  <c r="AE35" i="1" s="1"/>
  <c r="AD37" i="1"/>
  <c r="AD36" i="1" s="1"/>
  <c r="AG33" i="1"/>
  <c r="AF33" i="1"/>
  <c r="AF32" i="1" s="1"/>
  <c r="AF31" i="1" s="1"/>
  <c r="AE33" i="1"/>
  <c r="AE32" i="1" s="1"/>
  <c r="AE31" i="1" s="1"/>
  <c r="AD33" i="1"/>
  <c r="AG32" i="1"/>
  <c r="AG31" i="1" s="1"/>
  <c r="AG29" i="1"/>
  <c r="AG28" i="1" s="1"/>
  <c r="AF29" i="1"/>
  <c r="AF28" i="1" s="1"/>
  <c r="AE29" i="1"/>
  <c r="AD29" i="1"/>
  <c r="AE28" i="1"/>
  <c r="AG26" i="1"/>
  <c r="AF26" i="1"/>
  <c r="AE26" i="1"/>
  <c r="AD26" i="1"/>
  <c r="AG25" i="1"/>
  <c r="AF25" i="1"/>
  <c r="AE25" i="1"/>
  <c r="AD25" i="1"/>
  <c r="AF24" i="1"/>
  <c r="AG23" i="1"/>
  <c r="AG22" i="1" s="1"/>
  <c r="AE23" i="1"/>
  <c r="AD23" i="1"/>
  <c r="AE22" i="1"/>
  <c r="AG20" i="1"/>
  <c r="AF20" i="1"/>
  <c r="AE20" i="1"/>
  <c r="AD20" i="1"/>
  <c r="AF19" i="1"/>
  <c r="AG18" i="1"/>
  <c r="AE18" i="1"/>
  <c r="AD18" i="1"/>
  <c r="AG16" i="1"/>
  <c r="AF16" i="1"/>
  <c r="AE16" i="1"/>
  <c r="AD16" i="1"/>
  <c r="AK14" i="1"/>
  <c r="AG13" i="1"/>
  <c r="AG12" i="1" s="1"/>
  <c r="AF13" i="1"/>
  <c r="AF12" i="1" s="1"/>
  <c r="AE13" i="1"/>
  <c r="AE12" i="1" s="1"/>
  <c r="AD13" i="1"/>
  <c r="AF388" i="1" l="1"/>
  <c r="AF387" i="1" s="1"/>
  <c r="AF386" i="1" s="1"/>
  <c r="AF159" i="1"/>
  <c r="AE489" i="1"/>
  <c r="AF325" i="1"/>
  <c r="AF324" i="1" s="1"/>
  <c r="AF332" i="1"/>
  <c r="AF136" i="1"/>
  <c r="AF135" i="1" s="1"/>
  <c r="AF510" i="1"/>
  <c r="AF455" i="1" s="1"/>
  <c r="AF377" i="2"/>
  <c r="AF376" i="2" s="1"/>
  <c r="AF375" i="2" s="1"/>
  <c r="AF374" i="2" s="1"/>
  <c r="AG381" i="1"/>
  <c r="AG435" i="1" s="1"/>
  <c r="AF372" i="1"/>
  <c r="AM370" i="1"/>
  <c r="AM286" i="1"/>
  <c r="AM29" i="1"/>
  <c r="AM283" i="1"/>
  <c r="AM284" i="1"/>
  <c r="AG93" i="1"/>
  <c r="AF442" i="1"/>
  <c r="AF199" i="1"/>
  <c r="AF198" i="1" s="1"/>
  <c r="AF197" i="1" s="1"/>
  <c r="AF465" i="1"/>
  <c r="AF446" i="1" s="1"/>
  <c r="AM84" i="1"/>
  <c r="AF463" i="1"/>
  <c r="AF444" i="1" s="1"/>
  <c r="AE463" i="1"/>
  <c r="AE444" i="1" s="1"/>
  <c r="AF471" i="1"/>
  <c r="AF452" i="1" s="1"/>
  <c r="AF470" i="1"/>
  <c r="AF489" i="1"/>
  <c r="AM332" i="1"/>
  <c r="AE327" i="1"/>
  <c r="AE484" i="1"/>
  <c r="AE446" i="1" s="1"/>
  <c r="AF496" i="1"/>
  <c r="AF529" i="1"/>
  <c r="AE75" i="1"/>
  <c r="AE468" i="1"/>
  <c r="AE449" i="1" s="1"/>
  <c r="AM85" i="1"/>
  <c r="AF473" i="1"/>
  <c r="AF454" i="1" s="1"/>
  <c r="AE119" i="1"/>
  <c r="AE462" i="1"/>
  <c r="AG237" i="1"/>
  <c r="AG461" i="1"/>
  <c r="AE384" i="1"/>
  <c r="AE383" i="1" s="1"/>
  <c r="AE382" i="1" s="1"/>
  <c r="AE503" i="1"/>
  <c r="AG414" i="1"/>
  <c r="AG413" i="1" s="1"/>
  <c r="AG532" i="1"/>
  <c r="AG529" i="1" s="1"/>
  <c r="AD451" i="1"/>
  <c r="AD440" i="1" s="1"/>
  <c r="AD460" i="1"/>
  <c r="AF479" i="1"/>
  <c r="AM48" i="1"/>
  <c r="AM62" i="1"/>
  <c r="AM25" i="1"/>
  <c r="AM26" i="1"/>
  <c r="AM37" i="1"/>
  <c r="AM123" i="1"/>
  <c r="AM136" i="1"/>
  <c r="AG223" i="1"/>
  <c r="AG355" i="1"/>
  <c r="AM75" i="1"/>
  <c r="AD327" i="1"/>
  <c r="AM333" i="1"/>
  <c r="AF266" i="2"/>
  <c r="AF265" i="2" s="1"/>
  <c r="AF273" i="3"/>
  <c r="AF272" i="3" s="1"/>
  <c r="AE337" i="1"/>
  <c r="AE336" i="1" s="1"/>
  <c r="AM338" i="1"/>
  <c r="AE296" i="2"/>
  <c r="AE295" i="2" s="1"/>
  <c r="AE278" i="3"/>
  <c r="AE277" i="3" s="1"/>
  <c r="AE276" i="3" s="1"/>
  <c r="AE263" i="3" s="1"/>
  <c r="AD341" i="1"/>
  <c r="AE349" i="1"/>
  <c r="AE348" i="1" s="1"/>
  <c r="AM348" i="1" s="1"/>
  <c r="AM350" i="1"/>
  <c r="AE312" i="2"/>
  <c r="AE349" i="3"/>
  <c r="AM360" i="1"/>
  <c r="AE306" i="2"/>
  <c r="AE305" i="2" s="1"/>
  <c r="AE364" i="3"/>
  <c r="AE363" i="3" s="1"/>
  <c r="AD367" i="1"/>
  <c r="AD366" i="1" s="1"/>
  <c r="AM371" i="1"/>
  <c r="AF346" i="2"/>
  <c r="AF345" i="2" s="1"/>
  <c r="AF46" i="3"/>
  <c r="AF45" i="3" s="1"/>
  <c r="AM376" i="1"/>
  <c r="AG351" i="2"/>
  <c r="AG350" i="2" s="1"/>
  <c r="AG349" i="2" s="1"/>
  <c r="AG341" i="2" s="1"/>
  <c r="AG340" i="2" s="1"/>
  <c r="AG339" i="2" s="1"/>
  <c r="AG51" i="3"/>
  <c r="AG50" i="3" s="1"/>
  <c r="AG49" i="3" s="1"/>
  <c r="AM380" i="1"/>
  <c r="AF68" i="3"/>
  <c r="AF67" i="3" s="1"/>
  <c r="AF66" i="3" s="1"/>
  <c r="AF65" i="3" s="1"/>
  <c r="AE70" i="1"/>
  <c r="AE69" i="1" s="1"/>
  <c r="AE68" i="1" s="1"/>
  <c r="AE427" i="1" s="1"/>
  <c r="AG127" i="1"/>
  <c r="AM135" i="1"/>
  <c r="AM345" i="1"/>
  <c r="AM329" i="1"/>
  <c r="AF262" i="2"/>
  <c r="AF261" i="2" s="1"/>
  <c r="AF269" i="3"/>
  <c r="AF268" i="3" s="1"/>
  <c r="AF330" i="1"/>
  <c r="AM330" i="1" s="1"/>
  <c r="AM331" i="1"/>
  <c r="AF264" i="2"/>
  <c r="AF263" i="2" s="1"/>
  <c r="AF271" i="3"/>
  <c r="AF270" i="3" s="1"/>
  <c r="AM335" i="1"/>
  <c r="AM492" i="1" s="1"/>
  <c r="AF268" i="2"/>
  <c r="AF267" i="2" s="1"/>
  <c r="AF275" i="3"/>
  <c r="AF274" i="3" s="1"/>
  <c r="AD336" i="1"/>
  <c r="AM336" i="1" s="1"/>
  <c r="AM337" i="1"/>
  <c r="AM343" i="1"/>
  <c r="AE301" i="2"/>
  <c r="AE300" i="2" s="1"/>
  <c r="AE299" i="2" s="1"/>
  <c r="AE333" i="3"/>
  <c r="AE332" i="3" s="1"/>
  <c r="AE331" i="3" s="1"/>
  <c r="AE327" i="3" s="1"/>
  <c r="AM347" i="1"/>
  <c r="AE250" i="2"/>
  <c r="AE249" i="2" s="1"/>
  <c r="AE248" i="2" s="1"/>
  <c r="AE346" i="3"/>
  <c r="AE345" i="3" s="1"/>
  <c r="AE344" i="3" s="1"/>
  <c r="AM351" i="1"/>
  <c r="AE313" i="2"/>
  <c r="AE350" i="3"/>
  <c r="AM354" i="1"/>
  <c r="AE321" i="2"/>
  <c r="AE320" i="2" s="1"/>
  <c r="AE319" i="2" s="1"/>
  <c r="AE318" i="2" s="1"/>
  <c r="AE317" i="2" s="1"/>
  <c r="AE353" i="3"/>
  <c r="AE352" i="3" s="1"/>
  <c r="AE351" i="3" s="1"/>
  <c r="AM358" i="1"/>
  <c r="AE304" i="2"/>
  <c r="AE303" i="2" s="1"/>
  <c r="AE302" i="2" s="1"/>
  <c r="AE362" i="3"/>
  <c r="AE361" i="3" s="1"/>
  <c r="AE360" i="3" s="1"/>
  <c r="AM363" i="1"/>
  <c r="AE309" i="2"/>
  <c r="AE308" i="2" s="1"/>
  <c r="AE307" i="2" s="1"/>
  <c r="AE367" i="3"/>
  <c r="AE366" i="3" s="1"/>
  <c r="AE365" i="3" s="1"/>
  <c r="AM369" i="1"/>
  <c r="AM498" i="1" s="1"/>
  <c r="AF344" i="2"/>
  <c r="AF343" i="2" s="1"/>
  <c r="AF44" i="3"/>
  <c r="AF43" i="3" s="1"/>
  <c r="AM373" i="1"/>
  <c r="AM509" i="1" s="1"/>
  <c r="AF348" i="2"/>
  <c r="AF347" i="2" s="1"/>
  <c r="AF48" i="3"/>
  <c r="AF47" i="3" s="1"/>
  <c r="AD374" i="1"/>
  <c r="AD378" i="1"/>
  <c r="AM385" i="1"/>
  <c r="AE356" i="2"/>
  <c r="AE355" i="2" s="1"/>
  <c r="AE354" i="2" s="1"/>
  <c r="AE353" i="2" s="1"/>
  <c r="AE352" i="2" s="1"/>
  <c r="AE339" i="2" s="1"/>
  <c r="AE392" i="3"/>
  <c r="AE391" i="3" s="1"/>
  <c r="AE390" i="3" s="1"/>
  <c r="AE389" i="3" s="1"/>
  <c r="AE388" i="3" s="1"/>
  <c r="AD387" i="1"/>
  <c r="AM388" i="1"/>
  <c r="AM389" i="1"/>
  <c r="AF362" i="2"/>
  <c r="AF361" i="2" s="1"/>
  <c r="AF360" i="2" s="1"/>
  <c r="AF353" i="2" s="1"/>
  <c r="AF352" i="2" s="1"/>
  <c r="AF396" i="3"/>
  <c r="AF395" i="3" s="1"/>
  <c r="AF394" i="3" s="1"/>
  <c r="AF393" i="3" s="1"/>
  <c r="AF388" i="3" s="1"/>
  <c r="AE185" i="1"/>
  <c r="AE470" i="1" s="1"/>
  <c r="AE451" i="1" s="1"/>
  <c r="AD180" i="2"/>
  <c r="AD179" i="2" s="1"/>
  <c r="AD178" i="2" s="1"/>
  <c r="AD150" i="2" s="1"/>
  <c r="AD310" i="3"/>
  <c r="AD309" i="3" s="1"/>
  <c r="AD308" i="3" s="1"/>
  <c r="AD280" i="3" s="1"/>
  <c r="AD279" i="3" s="1"/>
  <c r="AD401" i="3" s="1"/>
  <c r="AD402" i="2" s="1"/>
  <c r="AD28" i="1"/>
  <c r="AM28" i="1" s="1"/>
  <c r="AE15" i="1"/>
  <c r="AM20" i="1"/>
  <c r="AM43" i="1"/>
  <c r="AM45" i="1"/>
  <c r="AD47" i="1"/>
  <c r="AM71" i="1"/>
  <c r="AF70" i="1"/>
  <c r="AF69" i="1" s="1"/>
  <c r="AF68" i="1" s="1"/>
  <c r="AF427" i="1" s="1"/>
  <c r="AM82" i="1"/>
  <c r="AM101" i="1"/>
  <c r="AM102" i="1"/>
  <c r="AE134" i="1"/>
  <c r="AM145" i="1"/>
  <c r="AM147" i="1"/>
  <c r="AM148" i="1"/>
  <c r="AM162" i="1"/>
  <c r="AM180" i="1"/>
  <c r="AM181" i="1"/>
  <c r="AM190" i="1"/>
  <c r="AM233" i="1"/>
  <c r="AM234" i="1"/>
  <c r="AF236" i="1"/>
  <c r="AM242" i="1"/>
  <c r="AM243" i="1"/>
  <c r="AM244" i="1"/>
  <c r="AM245" i="1"/>
  <c r="AM272" i="1"/>
  <c r="AM295" i="1"/>
  <c r="AM296" i="1"/>
  <c r="AM334" i="1"/>
  <c r="AM346" i="1"/>
  <c r="AF344" i="1"/>
  <c r="AM349" i="1"/>
  <c r="AD356" i="1"/>
  <c r="AE359" i="1"/>
  <c r="AM359" i="1" s="1"/>
  <c r="AM361" i="1"/>
  <c r="AM362" i="1"/>
  <c r="AM372" i="1"/>
  <c r="AM382" i="1"/>
  <c r="AM383" i="1"/>
  <c r="AM384" i="1"/>
  <c r="AL160" i="1"/>
  <c r="AM124" i="1"/>
  <c r="AG406" i="1"/>
  <c r="AG405" i="1" s="1"/>
  <c r="AG404" i="1" s="1"/>
  <c r="AM409" i="1"/>
  <c r="AF391" i="2"/>
  <c r="AF390" i="2" s="1"/>
  <c r="AF389" i="2" s="1"/>
  <c r="AF54" i="3"/>
  <c r="AF53" i="3" s="1"/>
  <c r="AF52" i="3" s="1"/>
  <c r="AM399" i="1"/>
  <c r="AM515" i="1" s="1"/>
  <c r="AF12" i="3"/>
  <c r="AF11" i="3" s="1"/>
  <c r="AF383" i="2"/>
  <c r="AF382" i="2" s="1"/>
  <c r="AM401" i="1"/>
  <c r="AM516" i="1" s="1"/>
  <c r="AF14" i="3"/>
  <c r="AF13" i="3" s="1"/>
  <c r="AF385" i="2"/>
  <c r="AF384" i="2" s="1"/>
  <c r="AD407" i="1"/>
  <c r="AD413" i="1"/>
  <c r="AM413" i="1" s="1"/>
  <c r="AM414" i="1"/>
  <c r="AM415" i="1"/>
  <c r="AG397" i="2"/>
  <c r="AG396" i="2" s="1"/>
  <c r="AG395" i="2" s="1"/>
  <c r="AG388" i="2" s="1"/>
  <c r="AG363" i="2" s="1"/>
  <c r="AG60" i="3"/>
  <c r="AG59" i="3" s="1"/>
  <c r="AG58" i="3" s="1"/>
  <c r="AG41" i="3" s="1"/>
  <c r="AG8" i="3" s="1"/>
  <c r="AM402" i="1"/>
  <c r="AM412" i="1"/>
  <c r="AM531" i="1" s="1"/>
  <c r="AF394" i="2"/>
  <c r="AF393" i="2" s="1"/>
  <c r="AF392" i="2" s="1"/>
  <c r="AF57" i="3"/>
  <c r="AF56" i="3" s="1"/>
  <c r="AF55" i="3" s="1"/>
  <c r="AF398" i="1"/>
  <c r="AM398" i="1" s="1"/>
  <c r="AK25" i="2"/>
  <c r="AK24" i="2" s="1"/>
  <c r="AK23" i="2" s="1"/>
  <c r="AK20" i="3"/>
  <c r="AK19" i="3" s="1"/>
  <c r="AK18" i="3" s="1"/>
  <c r="AD22" i="1"/>
  <c r="AD32" i="1"/>
  <c r="AM33" i="1"/>
  <c r="AD35" i="1"/>
  <c r="AM35" i="1" s="1"/>
  <c r="AM36" i="1"/>
  <c r="AM49" i="1"/>
  <c r="AF38" i="2"/>
  <c r="AF37" i="2" s="1"/>
  <c r="AF36" i="2" s="1"/>
  <c r="AF79" i="3"/>
  <c r="AF78" i="3" s="1"/>
  <c r="AF77" i="3" s="1"/>
  <c r="AD104" i="1"/>
  <c r="AM130" i="1"/>
  <c r="AF101" i="2"/>
  <c r="AF100" i="2" s="1"/>
  <c r="AF99" i="2" s="1"/>
  <c r="AF163" i="3"/>
  <c r="AF162" i="3" s="1"/>
  <c r="AF161" i="3" s="1"/>
  <c r="AM140" i="1"/>
  <c r="AF98" i="2"/>
  <c r="AF97" i="2" s="1"/>
  <c r="AF96" i="2" s="1"/>
  <c r="AF173" i="3"/>
  <c r="AF172" i="3" s="1"/>
  <c r="AF171" i="3" s="1"/>
  <c r="AD144" i="1"/>
  <c r="AM144" i="1" s="1"/>
  <c r="AD164" i="1"/>
  <c r="AM169" i="1"/>
  <c r="AF164" i="2"/>
  <c r="AF163" i="2" s="1"/>
  <c r="AF294" i="3"/>
  <c r="AF293" i="3" s="1"/>
  <c r="AF170" i="1"/>
  <c r="AM171" i="1"/>
  <c r="AF166" i="2"/>
  <c r="AF165" i="2" s="1"/>
  <c r="AF296" i="3"/>
  <c r="AF295" i="3" s="1"/>
  <c r="AM173" i="1"/>
  <c r="AM174" i="1"/>
  <c r="AF169" i="2"/>
  <c r="AF168" i="2" s="1"/>
  <c r="AF167" i="2" s="1"/>
  <c r="AF299" i="3"/>
  <c r="AF298" i="3" s="1"/>
  <c r="AF297" i="3" s="1"/>
  <c r="AM218" i="1"/>
  <c r="AE13" i="2"/>
  <c r="AE12" i="2" s="1"/>
  <c r="AE357" i="3"/>
  <c r="AE356" i="3" s="1"/>
  <c r="AM220" i="1"/>
  <c r="AE15" i="2"/>
  <c r="AE14" i="2" s="1"/>
  <c r="AE359" i="3"/>
  <c r="AE358" i="3" s="1"/>
  <c r="AM230" i="1"/>
  <c r="AF203" i="2"/>
  <c r="AF202" i="2" s="1"/>
  <c r="AF377" i="3"/>
  <c r="AF376" i="3" s="1"/>
  <c r="AM232" i="1"/>
  <c r="AF205" i="2"/>
  <c r="AF204" i="2" s="1"/>
  <c r="AF379" i="3"/>
  <c r="AF378" i="3" s="1"/>
  <c r="AM237" i="1"/>
  <c r="AM238" i="1"/>
  <c r="AG211" i="2"/>
  <c r="AG210" i="2" s="1"/>
  <c r="AG385" i="3"/>
  <c r="AG384" i="3" s="1"/>
  <c r="AM240" i="1"/>
  <c r="AG213" i="2"/>
  <c r="AG212" i="2" s="1"/>
  <c r="AG387" i="3"/>
  <c r="AG386" i="3" s="1"/>
  <c r="AD261" i="1"/>
  <c r="AM273" i="1"/>
  <c r="AF256" i="2"/>
  <c r="AF255" i="2" s="1"/>
  <c r="AF254" i="2" s="1"/>
  <c r="AF213" i="3"/>
  <c r="AF212" i="3" s="1"/>
  <c r="AF211" i="3" s="1"/>
  <c r="AM279" i="1"/>
  <c r="AF219" i="3"/>
  <c r="AF218" i="3" s="1"/>
  <c r="AF217" i="3" s="1"/>
  <c r="AD292" i="1"/>
  <c r="AM292" i="1" s="1"/>
  <c r="AM293" i="1"/>
  <c r="AM294" i="1"/>
  <c r="AE234" i="3"/>
  <c r="AE233" i="3" s="1"/>
  <c r="AE232" i="3" s="1"/>
  <c r="AD298" i="1"/>
  <c r="AM298" i="1" s="1"/>
  <c r="AM299" i="1"/>
  <c r="AM304" i="1"/>
  <c r="AF259" i="2"/>
  <c r="AF258" i="2" s="1"/>
  <c r="AF257" i="2" s="1"/>
  <c r="AF244" i="3"/>
  <c r="AF243" i="3" s="1"/>
  <c r="AF242" i="3" s="1"/>
  <c r="AD311" i="1"/>
  <c r="AM311" i="1" s="1"/>
  <c r="AM312" i="1"/>
  <c r="AK338" i="2"/>
  <c r="AK337" i="2" s="1"/>
  <c r="AK336" i="2" s="1"/>
  <c r="AK335" i="2" s="1"/>
  <c r="AK334" i="2" s="1"/>
  <c r="AK240" i="3"/>
  <c r="AK239" i="3" s="1"/>
  <c r="AK238" i="3" s="1"/>
  <c r="AM16" i="1"/>
  <c r="AM19" i="1"/>
  <c r="AF30" i="2"/>
  <c r="AF29" i="2" s="1"/>
  <c r="AF26" i="2" s="1"/>
  <c r="AF25" i="3"/>
  <c r="AF24" i="3" s="1"/>
  <c r="AF21" i="3" s="1"/>
  <c r="AD40" i="1"/>
  <c r="AM40" i="1" s="1"/>
  <c r="AM41" i="1"/>
  <c r="AM47" i="1"/>
  <c r="AD56" i="1"/>
  <c r="AM56" i="1" s="1"/>
  <c r="AM57" i="1"/>
  <c r="AM96" i="1"/>
  <c r="AE90" i="2"/>
  <c r="AE89" i="2" s="1"/>
  <c r="AE88" i="2" s="1"/>
  <c r="AE87" i="2" s="1"/>
  <c r="AE86" i="2" s="1"/>
  <c r="AE129" i="3"/>
  <c r="AE128" i="3" s="1"/>
  <c r="AE127" i="3" s="1"/>
  <c r="AE126" i="3" s="1"/>
  <c r="AM99" i="1"/>
  <c r="AF147" i="2"/>
  <c r="AF146" i="2" s="1"/>
  <c r="AF145" i="2" s="1"/>
  <c r="AF144" i="2" s="1"/>
  <c r="AF132" i="3"/>
  <c r="AF131" i="3" s="1"/>
  <c r="AF130" i="3" s="1"/>
  <c r="AF126" i="3" s="1"/>
  <c r="AF108" i="1"/>
  <c r="AF107" i="1" s="1"/>
  <c r="AM109" i="1"/>
  <c r="AF133" i="2"/>
  <c r="AF132" i="2" s="1"/>
  <c r="AF131" i="2" s="1"/>
  <c r="AF142" i="3"/>
  <c r="AF141" i="3" s="1"/>
  <c r="AF140" i="3" s="1"/>
  <c r="AD159" i="1"/>
  <c r="AM159" i="1" s="1"/>
  <c r="AM160" i="1"/>
  <c r="AM163" i="1"/>
  <c r="AF158" i="2"/>
  <c r="AF157" i="2" s="1"/>
  <c r="AF154" i="2" s="1"/>
  <c r="AF288" i="3"/>
  <c r="AF287" i="3" s="1"/>
  <c r="AF284" i="3" s="1"/>
  <c r="AM170" i="1"/>
  <c r="AM172" i="1"/>
  <c r="AM176" i="1"/>
  <c r="AM177" i="1"/>
  <c r="AG172" i="2"/>
  <c r="AG171" i="2" s="1"/>
  <c r="AG302" i="3"/>
  <c r="AG301" i="3" s="1"/>
  <c r="AM179" i="1"/>
  <c r="AG174" i="2"/>
  <c r="AG173" i="2" s="1"/>
  <c r="AG304" i="3"/>
  <c r="AG303" i="3" s="1"/>
  <c r="AD193" i="1"/>
  <c r="AM194" i="1"/>
  <c r="AM195" i="1"/>
  <c r="AF192" i="2"/>
  <c r="AF191" i="2" s="1"/>
  <c r="AF190" i="2" s="1"/>
  <c r="AF189" i="2" s="1"/>
  <c r="AF320" i="3"/>
  <c r="AF319" i="3" s="1"/>
  <c r="AF318" i="3" s="1"/>
  <c r="AF317" i="3" s="1"/>
  <c r="AD202" i="1"/>
  <c r="AD209" i="1"/>
  <c r="AM209" i="1" s="1"/>
  <c r="AM210" i="1"/>
  <c r="AD249" i="1"/>
  <c r="AD258" i="1"/>
  <c r="AM258" i="1" s="1"/>
  <c r="AM259" i="1"/>
  <c r="AM260" i="1"/>
  <c r="AF274" i="2"/>
  <c r="AF273" i="2" s="1"/>
  <c r="AF272" i="2" s="1"/>
  <c r="AF200" i="3"/>
  <c r="AF199" i="3" s="1"/>
  <c r="AF198" i="3" s="1"/>
  <c r="AD268" i="1"/>
  <c r="AM268" i="1" s="1"/>
  <c r="AM269" i="1"/>
  <c r="AM270" i="1"/>
  <c r="AE244" i="2"/>
  <c r="AE243" i="2" s="1"/>
  <c r="AE242" i="2" s="1"/>
  <c r="AE210" i="3"/>
  <c r="AE209" i="3" s="1"/>
  <c r="AE208" i="3" s="1"/>
  <c r="AD277" i="1"/>
  <c r="AF281" i="1"/>
  <c r="AF280" i="1" s="1"/>
  <c r="AM282" i="1"/>
  <c r="AF222" i="3"/>
  <c r="AF221" i="3" s="1"/>
  <c r="AF220" i="3" s="1"/>
  <c r="AF54" i="1"/>
  <c r="AF53" i="1" s="1"/>
  <c r="AM55" i="1"/>
  <c r="AM66" i="1"/>
  <c r="AD70" i="1"/>
  <c r="AM74" i="1"/>
  <c r="AG83" i="2"/>
  <c r="AG82" i="2" s="1"/>
  <c r="AG79" i="2" s="1"/>
  <c r="AG78" i="2" s="1"/>
  <c r="AG77" i="2" s="1"/>
  <c r="AG107" i="3"/>
  <c r="AG106" i="3" s="1"/>
  <c r="AM76" i="1"/>
  <c r="AM468" i="1" s="1"/>
  <c r="AM449" i="1" s="1"/>
  <c r="AE85" i="2"/>
  <c r="AE84" i="2" s="1"/>
  <c r="AE79" i="2" s="1"/>
  <c r="AE78" i="2" s="1"/>
  <c r="AE77" i="2" s="1"/>
  <c r="AE109" i="3"/>
  <c r="AE108" i="3" s="1"/>
  <c r="AE103" i="3" s="1"/>
  <c r="AE102" i="3" s="1"/>
  <c r="AE101" i="3" s="1"/>
  <c r="AM81" i="1"/>
  <c r="AF61" i="2"/>
  <c r="AF60" i="2" s="1"/>
  <c r="AF114" i="3"/>
  <c r="AF113" i="3" s="1"/>
  <c r="AM103" i="1"/>
  <c r="AF127" i="2"/>
  <c r="AF126" i="2" s="1"/>
  <c r="AF125" i="2" s="1"/>
  <c r="AF136" i="3"/>
  <c r="AF135" i="3" s="1"/>
  <c r="AF134" i="3" s="1"/>
  <c r="AD107" i="1"/>
  <c r="AM112" i="1"/>
  <c r="AF136" i="2"/>
  <c r="AF135" i="2" s="1"/>
  <c r="AF134" i="2" s="1"/>
  <c r="AF145" i="3"/>
  <c r="AF144" i="3" s="1"/>
  <c r="AF143" i="3" s="1"/>
  <c r="AF115" i="1"/>
  <c r="AF114" i="1" s="1"/>
  <c r="AF113" i="1" s="1"/>
  <c r="AM116" i="1"/>
  <c r="AF141" i="2"/>
  <c r="AF140" i="2" s="1"/>
  <c r="AF139" i="2" s="1"/>
  <c r="AF138" i="2" s="1"/>
  <c r="AF137" i="2" s="1"/>
  <c r="AF149" i="3"/>
  <c r="AF148" i="3" s="1"/>
  <c r="AF147" i="3" s="1"/>
  <c r="AF146" i="3" s="1"/>
  <c r="AD127" i="1"/>
  <c r="AM137" i="1"/>
  <c r="AF95" i="2"/>
  <c r="AF94" i="2" s="1"/>
  <c r="AF93" i="2" s="1"/>
  <c r="AF170" i="3"/>
  <c r="AF169" i="3" s="1"/>
  <c r="AF168" i="3" s="1"/>
  <c r="AD183" i="1"/>
  <c r="AM186" i="1"/>
  <c r="AM187" i="1"/>
  <c r="AD189" i="1"/>
  <c r="AM189" i="1" s="1"/>
  <c r="AM207" i="1"/>
  <c r="AF370" i="2"/>
  <c r="AF369" i="2" s="1"/>
  <c r="AF368" i="2" s="1"/>
  <c r="AF364" i="2" s="1"/>
  <c r="AF336" i="3"/>
  <c r="AF335" i="3" s="1"/>
  <c r="AF334" i="3" s="1"/>
  <c r="AD223" i="1"/>
  <c r="AM224" i="1"/>
  <c r="AM225" i="1"/>
  <c r="AF198" i="2"/>
  <c r="AF197" i="2" s="1"/>
  <c r="AF372" i="3"/>
  <c r="AF371" i="3" s="1"/>
  <c r="AF253" i="1"/>
  <c r="AF252" i="1" s="1"/>
  <c r="AM252" i="1" s="1"/>
  <c r="AM254" i="1"/>
  <c r="AF253" i="2"/>
  <c r="AF252" i="2" s="1"/>
  <c r="AF251" i="2" s="1"/>
  <c r="AF194" i="3"/>
  <c r="AF193" i="3" s="1"/>
  <c r="AF192" i="3" s="1"/>
  <c r="AM266" i="1"/>
  <c r="AE206" i="3"/>
  <c r="AE205" i="3" s="1"/>
  <c r="AE204" i="3" s="1"/>
  <c r="AM271" i="1"/>
  <c r="AM276" i="1"/>
  <c r="AF216" i="3"/>
  <c r="AF215" i="3" s="1"/>
  <c r="AF214" i="3" s="1"/>
  <c r="AD280" i="1"/>
  <c r="AM287" i="1"/>
  <c r="AM307" i="1"/>
  <c r="AF247" i="3"/>
  <c r="AF246" i="3" s="1"/>
  <c r="AF245" i="3" s="1"/>
  <c r="AD314" i="1"/>
  <c r="AM314" i="1" s="1"/>
  <c r="AM315" i="1"/>
  <c r="AM316" i="1"/>
  <c r="AE294" i="2"/>
  <c r="AE293" i="2" s="1"/>
  <c r="AE292" i="2" s="1"/>
  <c r="AE291" i="2" s="1"/>
  <c r="AE290" i="2" s="1"/>
  <c r="AE256" i="3"/>
  <c r="AE255" i="3" s="1"/>
  <c r="AE254" i="3" s="1"/>
  <c r="AE241" i="3" s="1"/>
  <c r="AD324" i="1"/>
  <c r="AM324" i="1" s="1"/>
  <c r="AM325" i="1"/>
  <c r="AM326" i="1"/>
  <c r="AM481" i="1" s="1"/>
  <c r="AF239" i="2"/>
  <c r="AF238" i="2" s="1"/>
  <c r="AF237" i="2" s="1"/>
  <c r="AF236" i="2" s="1"/>
  <c r="AF235" i="2" s="1"/>
  <c r="AF266" i="3"/>
  <c r="AF265" i="3" s="1"/>
  <c r="AF264" i="3" s="1"/>
  <c r="AD12" i="1"/>
  <c r="AM12" i="1" s="1"/>
  <c r="AM13" i="1"/>
  <c r="AK13" i="1"/>
  <c r="AK12" i="1" s="1"/>
  <c r="AF23" i="1"/>
  <c r="AF22" i="1" s="1"/>
  <c r="AM24" i="1"/>
  <c r="AF35" i="2"/>
  <c r="AF34" i="2" s="1"/>
  <c r="AF33" i="2" s="1"/>
  <c r="AF30" i="3"/>
  <c r="AF29" i="3" s="1"/>
  <c r="AF28" i="3" s="1"/>
  <c r="AD53" i="1"/>
  <c r="AM53" i="1" s="1"/>
  <c r="AM54" i="1"/>
  <c r="AD59" i="1"/>
  <c r="AM59" i="1" s="1"/>
  <c r="AM60" i="1"/>
  <c r="AM63" i="1"/>
  <c r="AM65" i="1"/>
  <c r="AD79" i="1"/>
  <c r="AM83" i="1"/>
  <c r="AF63" i="2"/>
  <c r="AF62" i="2" s="1"/>
  <c r="AF116" i="3"/>
  <c r="AF115" i="3" s="1"/>
  <c r="AD86" i="1"/>
  <c r="AD94" i="1"/>
  <c r="AF98" i="1"/>
  <c r="AF97" i="1" s="1"/>
  <c r="AM97" i="1" s="1"/>
  <c r="AM106" i="1"/>
  <c r="AF130" i="2"/>
  <c r="AF129" i="2" s="1"/>
  <c r="AF128" i="2" s="1"/>
  <c r="AF139" i="3"/>
  <c r="AF138" i="3" s="1"/>
  <c r="AF137" i="3" s="1"/>
  <c r="AD113" i="1"/>
  <c r="AM113" i="1" s="1"/>
  <c r="AM119" i="1"/>
  <c r="AM120" i="1"/>
  <c r="AM462" i="1" s="1"/>
  <c r="AE20" i="2"/>
  <c r="AE19" i="2" s="1"/>
  <c r="AE153" i="3"/>
  <c r="AE152" i="3" s="1"/>
  <c r="AE121" i="1"/>
  <c r="AM121" i="1" s="1"/>
  <c r="AM122" i="1"/>
  <c r="AE22" i="2"/>
  <c r="AE21" i="2" s="1"/>
  <c r="AE155" i="3"/>
  <c r="AE154" i="3" s="1"/>
  <c r="AF132" i="1"/>
  <c r="AF131" i="1" s="1"/>
  <c r="AM131" i="1" s="1"/>
  <c r="AM133" i="1"/>
  <c r="AF107" i="2"/>
  <c r="AF106" i="2" s="1"/>
  <c r="AF105" i="2" s="1"/>
  <c r="AF166" i="3"/>
  <c r="AF165" i="3" s="1"/>
  <c r="AF164" i="3" s="1"/>
  <c r="AD138" i="1"/>
  <c r="AM143" i="1"/>
  <c r="AF104" i="2"/>
  <c r="AF103" i="2" s="1"/>
  <c r="AF102" i="2" s="1"/>
  <c r="AF176" i="3"/>
  <c r="AF175" i="3" s="1"/>
  <c r="AF174" i="3" s="1"/>
  <c r="AD156" i="1"/>
  <c r="AM156" i="1" s="1"/>
  <c r="AM157" i="1"/>
  <c r="AM158" i="1"/>
  <c r="AE153" i="2"/>
  <c r="AE152" i="2" s="1"/>
  <c r="AE151" i="2" s="1"/>
  <c r="AE283" i="3"/>
  <c r="AE282" i="3" s="1"/>
  <c r="AE281" i="3" s="1"/>
  <c r="AM166" i="1"/>
  <c r="AF161" i="2"/>
  <c r="AF160" i="2" s="1"/>
  <c r="AF159" i="2" s="1"/>
  <c r="AF291" i="3"/>
  <c r="AF290" i="3" s="1"/>
  <c r="AF289" i="3" s="1"/>
  <c r="AD198" i="1"/>
  <c r="AM199" i="1"/>
  <c r="AM200" i="1"/>
  <c r="AF219" i="2"/>
  <c r="AF218" i="2" s="1"/>
  <c r="AF217" i="2" s="1"/>
  <c r="AF216" i="2" s="1"/>
  <c r="AF215" i="2" s="1"/>
  <c r="AF214" i="2" s="1"/>
  <c r="AF326" i="3"/>
  <c r="AF325" i="3" s="1"/>
  <c r="AF324" i="3" s="1"/>
  <c r="AF323" i="3" s="1"/>
  <c r="AM204" i="1"/>
  <c r="AF233" i="2"/>
  <c r="AF232" i="2" s="1"/>
  <c r="AF231" i="2" s="1"/>
  <c r="AF230" i="2" s="1"/>
  <c r="AF330" i="3"/>
  <c r="AF329" i="3" s="1"/>
  <c r="AF328" i="3" s="1"/>
  <c r="AD212" i="1"/>
  <c r="AM212" i="1" s="1"/>
  <c r="AM213" i="1"/>
  <c r="AM214" i="1"/>
  <c r="AE227" i="2"/>
  <c r="AE226" i="2" s="1"/>
  <c r="AE225" i="2" s="1"/>
  <c r="AE221" i="2" s="1"/>
  <c r="AE220" i="2" s="1"/>
  <c r="AE214" i="2" s="1"/>
  <c r="AE343" i="3"/>
  <c r="AE342" i="3" s="1"/>
  <c r="AE341" i="3" s="1"/>
  <c r="AM226" i="1"/>
  <c r="AM227" i="1"/>
  <c r="AF200" i="2"/>
  <c r="AF199" i="2" s="1"/>
  <c r="AF374" i="3"/>
  <c r="AF373" i="3" s="1"/>
  <c r="AM235" i="1"/>
  <c r="AF208" i="2"/>
  <c r="AF207" i="2" s="1"/>
  <c r="AF206" i="2" s="1"/>
  <c r="AF382" i="3"/>
  <c r="AF381" i="3" s="1"/>
  <c r="AF380" i="3" s="1"/>
  <c r="AM251" i="1"/>
  <c r="AE247" i="2"/>
  <c r="AE246" i="2" s="1"/>
  <c r="AE245" i="2" s="1"/>
  <c r="AE191" i="3"/>
  <c r="AE190" i="3" s="1"/>
  <c r="AE189" i="3" s="1"/>
  <c r="AE188" i="3" s="1"/>
  <c r="AM253" i="1"/>
  <c r="AD255" i="1"/>
  <c r="AM255" i="1" s="1"/>
  <c r="AM256" i="1"/>
  <c r="AM257" i="1"/>
  <c r="AF271" i="2"/>
  <c r="AF270" i="2" s="1"/>
  <c r="AF269" i="2" s="1"/>
  <c r="AF197" i="3"/>
  <c r="AF196" i="3" s="1"/>
  <c r="AF195" i="3" s="1"/>
  <c r="AM263" i="1"/>
  <c r="AF277" i="2"/>
  <c r="AF276" i="2" s="1"/>
  <c r="AF275" i="2" s="1"/>
  <c r="AF203" i="3"/>
  <c r="AF202" i="3" s="1"/>
  <c r="AF201" i="3" s="1"/>
  <c r="AD274" i="1"/>
  <c r="AD305" i="1"/>
  <c r="AM308" i="1"/>
  <c r="AM309" i="1"/>
  <c r="AD318" i="1"/>
  <c r="AM320" i="1"/>
  <c r="AM480" i="1" s="1"/>
  <c r="AF326" i="2"/>
  <c r="AF325" i="2" s="1"/>
  <c r="AF260" i="3"/>
  <c r="AF259" i="3" s="1"/>
  <c r="AM322" i="1"/>
  <c r="AM482" i="1" s="1"/>
  <c r="AF328" i="2"/>
  <c r="AF327" i="2" s="1"/>
  <c r="AF262" i="3"/>
  <c r="AF261" i="3" s="1"/>
  <c r="AI338" i="2"/>
  <c r="AI337" i="2" s="1"/>
  <c r="AI336" i="2" s="1"/>
  <c r="AI335" i="2" s="1"/>
  <c r="AI334" i="2" s="1"/>
  <c r="AI240" i="3"/>
  <c r="AI239" i="3" s="1"/>
  <c r="AI238" i="3" s="1"/>
  <c r="AF121" i="3"/>
  <c r="AF120" i="3" s="1"/>
  <c r="AF119" i="3" s="1"/>
  <c r="AF68" i="2"/>
  <c r="AF67" i="2" s="1"/>
  <c r="AF66" i="2" s="1"/>
  <c r="AF65" i="2"/>
  <c r="AF64" i="2" s="1"/>
  <c r="AF59" i="2" s="1"/>
  <c r="AF118" i="3"/>
  <c r="AF117" i="3" s="1"/>
  <c r="AF112" i="3" s="1"/>
  <c r="AF85" i="3"/>
  <c r="AF84" i="3" s="1"/>
  <c r="AF83" i="3" s="1"/>
  <c r="AF69" i="3" s="1"/>
  <c r="AF44" i="2"/>
  <c r="AF43" i="2" s="1"/>
  <c r="AF42" i="2" s="1"/>
  <c r="AF10" i="2" s="1"/>
  <c r="AF9" i="2" s="1"/>
  <c r="AD248" i="1"/>
  <c r="AG39" i="1"/>
  <c r="AF411" i="1"/>
  <c r="AF410" i="1" s="1"/>
  <c r="AM410" i="1" s="1"/>
  <c r="AF117" i="1"/>
  <c r="AE100" i="1"/>
  <c r="AG267" i="1"/>
  <c r="AG15" i="1"/>
  <c r="AE39" i="1"/>
  <c r="AG79" i="1"/>
  <c r="AG100" i="1"/>
  <c r="AG118" i="1"/>
  <c r="AG117" i="1" s="1"/>
  <c r="AD134" i="1"/>
  <c r="AE175" i="1"/>
  <c r="AG201" i="1"/>
  <c r="AE323" i="1"/>
  <c r="AG327" i="1"/>
  <c r="AG323" i="1" s="1"/>
  <c r="AG216" i="1"/>
  <c r="AG215" i="1" s="1"/>
  <c r="AE223" i="1"/>
  <c r="AG228" i="1"/>
  <c r="AG344" i="1"/>
  <c r="AE79" i="1"/>
  <c r="AD100" i="1"/>
  <c r="AG134" i="1"/>
  <c r="AG126" i="1" s="1"/>
  <c r="AG430" i="1" s="1"/>
  <c r="AF223" i="1"/>
  <c r="AD236" i="1"/>
  <c r="AD301" i="1"/>
  <c r="AG318" i="1"/>
  <c r="AG317" i="1" s="1"/>
  <c r="AF355" i="1"/>
  <c r="AF339" i="1" s="1"/>
  <c r="AF381" i="1"/>
  <c r="AF435" i="1" s="1"/>
  <c r="AE381" i="1"/>
  <c r="AE435" i="1" s="1"/>
  <c r="AG397" i="1"/>
  <c r="AG396" i="1" s="1"/>
  <c r="AG395" i="1" s="1"/>
  <c r="AG394" i="1" s="1"/>
  <c r="AG512" i="1" s="1"/>
  <c r="AE127" i="1"/>
  <c r="AE126" i="1" s="1"/>
  <c r="AE430" i="1" s="1"/>
  <c r="AG167" i="1"/>
  <c r="AD175" i="1"/>
  <c r="AG208" i="1"/>
  <c r="AD228" i="1"/>
  <c r="AE236" i="1"/>
  <c r="AG248" i="1"/>
  <c r="AG301" i="1"/>
  <c r="AE301" i="1"/>
  <c r="AD344" i="1"/>
  <c r="AE367" i="1"/>
  <c r="AE406" i="1"/>
  <c r="AE405" i="1" s="1"/>
  <c r="AE404" i="1" s="1"/>
  <c r="AE528" i="1" s="1"/>
  <c r="AD290" i="1"/>
  <c r="AF290" i="1"/>
  <c r="AF289" i="1" s="1"/>
  <c r="AE267" i="1"/>
  <c r="AE208" i="1"/>
  <c r="AD15" i="1"/>
  <c r="AD11" i="1" s="1"/>
  <c r="AE118" i="1"/>
  <c r="AE117" i="1" s="1"/>
  <c r="AD118" i="1"/>
  <c r="AF208" i="1"/>
  <c r="AE217" i="1"/>
  <c r="AM217" i="1" s="1"/>
  <c r="AD216" i="1"/>
  <c r="AD323" i="1"/>
  <c r="AE357" i="1"/>
  <c r="AE356" i="1" s="1"/>
  <c r="AE355" i="1" s="1"/>
  <c r="AD355" i="1"/>
  <c r="AD406" i="1"/>
  <c r="AE11" i="1"/>
  <c r="AF39" i="1"/>
  <c r="AF18" i="1"/>
  <c r="AF15" i="1" s="1"/>
  <c r="AF11" i="1" s="1"/>
  <c r="AG11" i="1"/>
  <c r="AG10" i="1" s="1"/>
  <c r="AF87" i="1"/>
  <c r="AF86" i="1" s="1"/>
  <c r="AE95" i="1"/>
  <c r="AE94" i="1" s="1"/>
  <c r="AE93" i="1" s="1"/>
  <c r="AF105" i="1"/>
  <c r="AF104" i="1" s="1"/>
  <c r="AF139" i="1"/>
  <c r="AF138" i="1" s="1"/>
  <c r="AF165" i="1"/>
  <c r="AF164" i="1" s="1"/>
  <c r="AF206" i="1"/>
  <c r="AF205" i="1" s="1"/>
  <c r="AM205" i="1" s="1"/>
  <c r="AG339" i="1"/>
  <c r="AG73" i="1"/>
  <c r="AG70" i="1" s="1"/>
  <c r="AG69" i="1" s="1"/>
  <c r="AG68" i="1" s="1"/>
  <c r="AG427" i="1" s="1"/>
  <c r="AF80" i="1"/>
  <c r="AF79" i="1" s="1"/>
  <c r="AF111" i="1"/>
  <c r="AF110" i="1" s="1"/>
  <c r="AM110" i="1" s="1"/>
  <c r="AF129" i="1"/>
  <c r="AF128" i="1" s="1"/>
  <c r="AF127" i="1" s="1"/>
  <c r="AF142" i="1"/>
  <c r="AF141" i="1" s="1"/>
  <c r="AM141" i="1" s="1"/>
  <c r="AF168" i="1"/>
  <c r="AF167" i="1" s="1"/>
  <c r="AM167" i="1" s="1"/>
  <c r="AE219" i="1"/>
  <c r="AM219" i="1" s="1"/>
  <c r="AG196" i="1"/>
  <c r="AG178" i="1"/>
  <c r="AG175" i="1" s="1"/>
  <c r="AF203" i="1"/>
  <c r="AF202" i="1" s="1"/>
  <c r="AF229" i="1"/>
  <c r="AM229" i="1" s="1"/>
  <c r="AE250" i="1"/>
  <c r="AE249" i="1" s="1"/>
  <c r="AF262" i="1"/>
  <c r="AF261" i="1" s="1"/>
  <c r="AF248" i="1" s="1"/>
  <c r="AE265" i="1"/>
  <c r="AE264" i="1" s="1"/>
  <c r="AM264" i="1" s="1"/>
  <c r="AF275" i="1"/>
  <c r="AF274" i="1" s="1"/>
  <c r="AF303" i="1"/>
  <c r="AF302" i="1" s="1"/>
  <c r="AM302" i="1" s="1"/>
  <c r="AF319" i="1"/>
  <c r="AM319" i="1" s="1"/>
  <c r="AE366" i="1"/>
  <c r="AE365" i="1" s="1"/>
  <c r="AE364" i="1" s="1"/>
  <c r="AF379" i="1"/>
  <c r="AF378" i="1" s="1"/>
  <c r="AF377" i="1" s="1"/>
  <c r="AF231" i="1"/>
  <c r="AM231" i="1" s="1"/>
  <c r="AG239" i="1"/>
  <c r="AG236" i="1" s="1"/>
  <c r="AF278" i="1"/>
  <c r="AF277" i="1" s="1"/>
  <c r="AF306" i="1"/>
  <c r="AF305" i="1" s="1"/>
  <c r="AF321" i="1"/>
  <c r="AM321" i="1" s="1"/>
  <c r="AE353" i="1"/>
  <c r="AE352" i="1" s="1"/>
  <c r="AE344" i="1" s="1"/>
  <c r="AG375" i="1"/>
  <c r="AG374" i="1" s="1"/>
  <c r="AG366" i="1" s="1"/>
  <c r="AG365" i="1" s="1"/>
  <c r="AG364" i="1" s="1"/>
  <c r="AG495" i="1" s="1"/>
  <c r="AE342" i="1"/>
  <c r="AE341" i="1" s="1"/>
  <c r="AE340" i="1" s="1"/>
  <c r="AF368" i="1"/>
  <c r="AF367" i="1" s="1"/>
  <c r="AF366" i="1" s="1"/>
  <c r="AF365" i="1" s="1"/>
  <c r="AF364" i="1" s="1"/>
  <c r="AF328" i="1"/>
  <c r="AF327" i="1" s="1"/>
  <c r="AF323" i="1" s="1"/>
  <c r="AD397" i="1"/>
  <c r="AF400" i="1"/>
  <c r="AF397" i="1" s="1"/>
  <c r="AF396" i="1" s="1"/>
  <c r="AF395" i="1" s="1"/>
  <c r="AF394" i="1" s="1"/>
  <c r="AF512" i="1" s="1"/>
  <c r="AF408" i="1"/>
  <c r="AF407" i="1" s="1"/>
  <c r="AF406" i="1" s="1"/>
  <c r="AF405" i="1" s="1"/>
  <c r="AF404" i="1" s="1"/>
  <c r="AD39" i="1" l="1"/>
  <c r="AM108" i="1"/>
  <c r="AF93" i="1"/>
  <c r="AE479" i="1"/>
  <c r="AF495" i="1"/>
  <c r="AM499" i="1"/>
  <c r="AD78" i="1"/>
  <c r="AD77" i="1" s="1"/>
  <c r="AD428" i="1" s="1"/>
  <c r="AM503" i="1"/>
  <c r="AM448" i="1" s="1"/>
  <c r="AM510" i="1"/>
  <c r="AM455" i="1" s="1"/>
  <c r="AM377" i="2"/>
  <c r="AM376" i="2" s="1"/>
  <c r="AM375" i="2" s="1"/>
  <c r="AM374" i="2" s="1"/>
  <c r="AM363" i="2" s="1"/>
  <c r="AF451" i="1"/>
  <c r="AF440" i="1" s="1"/>
  <c r="AM355" i="1"/>
  <c r="AE222" i="1"/>
  <c r="AE221" i="1" s="1"/>
  <c r="AE434" i="1" s="1"/>
  <c r="AM465" i="1"/>
  <c r="AF111" i="3"/>
  <c r="AF110" i="3" s="1"/>
  <c r="AE207" i="3"/>
  <c r="AE187" i="3" s="1"/>
  <c r="AF375" i="3"/>
  <c r="AM513" i="1"/>
  <c r="AE11" i="2"/>
  <c r="AG222" i="1"/>
  <c r="AG221" i="1" s="1"/>
  <c r="AG434" i="1" s="1"/>
  <c r="AG155" i="1"/>
  <c r="AG154" i="1" s="1"/>
  <c r="AD208" i="1"/>
  <c r="AF327" i="3"/>
  <c r="AM443" i="1"/>
  <c r="AM115" i="1"/>
  <c r="AM280" i="1"/>
  <c r="AM489" i="1"/>
  <c r="AM466" i="1"/>
  <c r="AM447" i="1" s="1"/>
  <c r="AM469" i="1"/>
  <c r="AM450" i="1" s="1"/>
  <c r="AM107" i="1"/>
  <c r="AM461" i="1"/>
  <c r="AM471" i="1"/>
  <c r="AM452" i="1" s="1"/>
  <c r="AM532" i="1"/>
  <c r="AM529" i="1" s="1"/>
  <c r="AM483" i="1"/>
  <c r="AM445" i="1" s="1"/>
  <c r="AM473" i="1"/>
  <c r="AM454" i="1" s="1"/>
  <c r="AG444" i="1"/>
  <c r="AF460" i="1"/>
  <c r="AG321" i="3"/>
  <c r="AG433" i="1"/>
  <c r="AE448" i="1"/>
  <c r="AE496" i="1"/>
  <c r="AE495" i="1" s="1"/>
  <c r="AG442" i="1"/>
  <c r="AG460" i="1"/>
  <c r="AE443" i="1"/>
  <c r="AE440" i="1" s="1"/>
  <c r="AE460" i="1"/>
  <c r="AG426" i="1"/>
  <c r="AF322" i="3"/>
  <c r="AM463" i="1"/>
  <c r="AM444" i="1" s="1"/>
  <c r="AM496" i="1"/>
  <c r="AM484" i="1"/>
  <c r="AM446" i="1" s="1"/>
  <c r="AG528" i="1"/>
  <c r="AF528" i="1"/>
  <c r="AG383" i="3"/>
  <c r="AG369" i="3" s="1"/>
  <c r="AG368" i="3" s="1"/>
  <c r="AM366" i="1"/>
  <c r="AM185" i="1"/>
  <c r="AM470" i="1" s="1"/>
  <c r="AE180" i="2"/>
  <c r="AE179" i="2" s="1"/>
  <c r="AE178" i="2" s="1"/>
  <c r="AE310" i="3"/>
  <c r="AE309" i="3" s="1"/>
  <c r="AE308" i="3" s="1"/>
  <c r="AE280" i="3" s="1"/>
  <c r="AE279" i="3" s="1"/>
  <c r="AE184" i="1"/>
  <c r="AD340" i="1"/>
  <c r="AM340" i="1" s="1"/>
  <c r="AM341" i="1"/>
  <c r="AE92" i="1"/>
  <c r="AE429" i="1" s="1"/>
  <c r="AM344" i="1"/>
  <c r="AE150" i="2"/>
  <c r="AM281" i="1"/>
  <c r="AM356" i="1"/>
  <c r="AM379" i="1"/>
  <c r="AM375" i="1"/>
  <c r="AF42" i="3"/>
  <c r="AF267" i="3"/>
  <c r="AM353" i="1"/>
  <c r="AM368" i="1"/>
  <c r="AE311" i="2"/>
  <c r="AE310" i="2" s="1"/>
  <c r="AE298" i="2" s="1"/>
  <c r="AE297" i="2" s="1"/>
  <c r="AD148" i="2"/>
  <c r="AD8" i="2" s="1"/>
  <c r="AD398" i="2" s="1"/>
  <c r="AD403" i="2" s="1"/>
  <c r="AD149" i="2"/>
  <c r="AD386" i="1"/>
  <c r="AM387" i="1"/>
  <c r="AD377" i="1"/>
  <c r="AM377" i="1" s="1"/>
  <c r="AM378" i="1"/>
  <c r="AF10" i="1"/>
  <c r="AF426" i="1" s="1"/>
  <c r="AF263" i="3"/>
  <c r="AM374" i="1"/>
  <c r="AF342" i="2"/>
  <c r="AF341" i="2" s="1"/>
  <c r="AF340" i="2" s="1"/>
  <c r="AF339" i="2" s="1"/>
  <c r="AF260" i="2"/>
  <c r="AM357" i="1"/>
  <c r="AM352" i="1"/>
  <c r="AM367" i="1"/>
  <c r="AE348" i="3"/>
  <c r="AE347" i="3" s="1"/>
  <c r="AE337" i="3" s="1"/>
  <c r="AM342" i="1"/>
  <c r="AM328" i="1"/>
  <c r="AG170" i="2"/>
  <c r="AG150" i="2" s="1"/>
  <c r="AG148" i="2" s="1"/>
  <c r="AM400" i="1"/>
  <c r="AF10" i="3"/>
  <c r="AF9" i="3" s="1"/>
  <c r="AF439" i="3" s="1"/>
  <c r="AF41" i="3"/>
  <c r="AD396" i="1"/>
  <c r="AM397" i="1"/>
  <c r="AF388" i="2"/>
  <c r="AD405" i="1"/>
  <c r="AM406" i="1"/>
  <c r="AM411" i="1"/>
  <c r="AM408" i="1"/>
  <c r="AM407" i="1"/>
  <c r="AF381" i="2"/>
  <c r="AF380" i="2" s="1"/>
  <c r="AD117" i="1"/>
  <c r="AM118" i="1"/>
  <c r="AD289" i="1"/>
  <c r="AM290" i="1"/>
  <c r="AD126" i="1"/>
  <c r="AD430" i="1" s="1"/>
  <c r="AF258" i="3"/>
  <c r="AF257" i="3" s="1"/>
  <c r="AD317" i="1"/>
  <c r="AM305" i="1"/>
  <c r="AF229" i="2"/>
  <c r="AF228" i="2"/>
  <c r="AE151" i="3"/>
  <c r="AE150" i="3" s="1"/>
  <c r="AD93" i="1"/>
  <c r="AM93" i="1" s="1"/>
  <c r="AM94" i="1"/>
  <c r="AM73" i="1"/>
  <c r="AF241" i="2"/>
  <c r="AF240" i="2" s="1"/>
  <c r="AF196" i="2"/>
  <c r="AM178" i="1"/>
  <c r="AM277" i="1"/>
  <c r="AM239" i="1"/>
  <c r="AD192" i="1"/>
  <c r="AM192" i="1" s="1"/>
  <c r="AM193" i="1"/>
  <c r="AG300" i="3"/>
  <c r="AG280" i="3" s="1"/>
  <c r="AG279" i="3" s="1"/>
  <c r="AM114" i="1"/>
  <c r="AM98" i="1"/>
  <c r="AM327" i="1"/>
  <c r="AF207" i="3"/>
  <c r="AM262" i="1"/>
  <c r="AG209" i="2"/>
  <c r="AG195" i="2" s="1"/>
  <c r="AF201" i="2"/>
  <c r="AM22" i="1"/>
  <c r="AD215" i="1"/>
  <c r="AD155" i="1"/>
  <c r="AM175" i="1"/>
  <c r="AM208" i="1"/>
  <c r="AF324" i="2"/>
  <c r="AF323" i="2" s="1"/>
  <c r="AF322" i="2" s="1"/>
  <c r="AM275" i="1"/>
  <c r="AE18" i="2"/>
  <c r="AE10" i="2" s="1"/>
  <c r="AE9" i="2" s="1"/>
  <c r="AM87" i="1"/>
  <c r="AF167" i="3"/>
  <c r="AM128" i="1"/>
  <c r="AF133" i="3"/>
  <c r="AF125" i="3" s="1"/>
  <c r="AM95" i="1"/>
  <c r="AF188" i="2"/>
  <c r="AF187" i="2"/>
  <c r="AM139" i="1"/>
  <c r="AE125" i="3"/>
  <c r="AF241" i="3"/>
  <c r="AM261" i="1"/>
  <c r="AE355" i="3"/>
  <c r="AE354" i="3" s="1"/>
  <c r="AM203" i="1"/>
  <c r="AM142" i="1"/>
  <c r="AM132" i="1"/>
  <c r="AF267" i="1"/>
  <c r="AM323" i="1"/>
  <c r="AM39" i="1"/>
  <c r="AM236" i="1"/>
  <c r="AE78" i="1"/>
  <c r="AE77" i="1" s="1"/>
  <c r="AE428" i="1" s="1"/>
  <c r="AM274" i="1"/>
  <c r="AM206" i="1"/>
  <c r="AD197" i="1"/>
  <c r="AM197" i="1" s="1"/>
  <c r="AM198" i="1"/>
  <c r="AM86" i="1"/>
  <c r="AM80" i="1"/>
  <c r="AF92" i="2"/>
  <c r="AF91" i="2" s="1"/>
  <c r="AM127" i="1"/>
  <c r="AF124" i="2"/>
  <c r="AF123" i="2"/>
  <c r="AF122" i="2" s="1"/>
  <c r="AG103" i="3"/>
  <c r="AG102" i="3" s="1"/>
  <c r="AG101" i="3" s="1"/>
  <c r="AG439" i="3"/>
  <c r="AD69" i="1"/>
  <c r="AM70" i="1"/>
  <c r="AM18" i="1"/>
  <c r="AE241" i="2"/>
  <c r="AE240" i="2" s="1"/>
  <c r="AF188" i="3"/>
  <c r="AM168" i="1"/>
  <c r="AF143" i="2"/>
  <c r="AF142" i="2"/>
  <c r="AF17" i="3"/>
  <c r="AF292" i="3"/>
  <c r="AM165" i="1"/>
  <c r="AF160" i="3"/>
  <c r="AM105" i="1"/>
  <c r="AD31" i="1"/>
  <c r="AM31" i="1" s="1"/>
  <c r="AM32" i="1"/>
  <c r="AM11" i="1"/>
  <c r="AM15" i="1"/>
  <c r="AD222" i="1"/>
  <c r="AG78" i="1"/>
  <c r="AG77" i="1" s="1"/>
  <c r="AG428" i="1" s="1"/>
  <c r="AM306" i="1"/>
  <c r="AM265" i="1"/>
  <c r="AE148" i="2"/>
  <c r="AE149" i="2"/>
  <c r="AM138" i="1"/>
  <c r="AM111" i="1"/>
  <c r="AM79" i="1"/>
  <c r="AF234" i="2"/>
  <c r="AF370" i="3"/>
  <c r="AF369" i="3" s="1"/>
  <c r="AF368" i="3" s="1"/>
  <c r="AM223" i="1"/>
  <c r="AM303" i="1"/>
  <c r="AM278" i="1"/>
  <c r="AM249" i="1"/>
  <c r="AM202" i="1"/>
  <c r="AD201" i="1"/>
  <c r="AF280" i="3"/>
  <c r="AF279" i="3" s="1"/>
  <c r="AM129" i="1"/>
  <c r="AM250" i="1"/>
  <c r="AF162" i="2"/>
  <c r="AF150" i="2" s="1"/>
  <c r="AM164" i="1"/>
  <c r="AM104" i="1"/>
  <c r="AM23" i="1"/>
  <c r="AF58" i="2"/>
  <c r="AF57" i="2" s="1"/>
  <c r="AF78" i="1"/>
  <c r="AF77" i="1" s="1"/>
  <c r="AF428" i="1" s="1"/>
  <c r="AE10" i="1"/>
  <c r="AE426" i="1" s="1"/>
  <c r="AD10" i="1"/>
  <c r="AD339" i="1"/>
  <c r="AF318" i="1"/>
  <c r="AF317" i="1" s="1"/>
  <c r="AG247" i="1"/>
  <c r="AG431" i="1" s="1"/>
  <c r="AG92" i="1"/>
  <c r="AG429" i="1" s="1"/>
  <c r="AE216" i="1"/>
  <c r="AE215" i="1" s="1"/>
  <c r="AE196" i="1" s="1"/>
  <c r="AE339" i="1"/>
  <c r="AF228" i="1"/>
  <c r="AF222" i="1" s="1"/>
  <c r="AF221" i="1" s="1"/>
  <c r="AF434" i="1" s="1"/>
  <c r="AF301" i="1"/>
  <c r="AF155" i="1"/>
  <c r="AF154" i="1" s="1"/>
  <c r="AE248" i="1"/>
  <c r="AE247" i="1" s="1"/>
  <c r="AE431" i="1" s="1"/>
  <c r="AF134" i="1"/>
  <c r="AF126" i="1" s="1"/>
  <c r="AF430" i="1" s="1"/>
  <c r="AF201" i="1"/>
  <c r="AF196" i="1" s="1"/>
  <c r="AF433" i="1" s="1"/>
  <c r="AF100" i="1"/>
  <c r="AF92" i="1" s="1"/>
  <c r="AF429" i="1" s="1"/>
  <c r="AF363" i="2" l="1"/>
  <c r="AG149" i="2"/>
  <c r="AF8" i="3"/>
  <c r="AF159" i="3"/>
  <c r="AM451" i="1"/>
  <c r="AG440" i="1"/>
  <c r="AF247" i="1"/>
  <c r="AF431" i="1" s="1"/>
  <c r="AF187" i="3"/>
  <c r="AG401" i="3"/>
  <c r="AG402" i="2" s="1"/>
  <c r="AF432" i="1"/>
  <c r="AF437" i="1"/>
  <c r="AG432" i="1"/>
  <c r="AG437" i="1"/>
  <c r="AE433" i="1"/>
  <c r="AM479" i="1"/>
  <c r="AM442" i="1"/>
  <c r="AM460" i="1"/>
  <c r="AM78" i="1"/>
  <c r="AE322" i="3"/>
  <c r="AE401" i="3" s="1"/>
  <c r="AE402" i="2" s="1"/>
  <c r="AD365" i="1"/>
  <c r="AM386" i="1"/>
  <c r="AD381" i="1"/>
  <c r="AD435" i="1" s="1"/>
  <c r="AE183" i="1"/>
  <c r="AM184" i="1"/>
  <c r="AE321" i="3"/>
  <c r="AM339" i="1"/>
  <c r="AE234" i="2"/>
  <c r="AE8" i="2"/>
  <c r="AD404" i="1"/>
  <c r="AD528" i="1" s="1"/>
  <c r="AM405" i="1"/>
  <c r="AD395" i="1"/>
  <c r="AM396" i="1"/>
  <c r="AF149" i="2"/>
  <c r="AF148" i="2"/>
  <c r="AG9" i="1"/>
  <c r="AG459" i="1" s="1"/>
  <c r="AM201" i="1"/>
  <c r="AM77" i="1"/>
  <c r="AM428" i="1" s="1"/>
  <c r="AD221" i="1"/>
  <c r="AD434" i="1" s="1"/>
  <c r="AM222" i="1"/>
  <c r="AM301" i="1"/>
  <c r="AD196" i="1"/>
  <c r="AD433" i="1" s="1"/>
  <c r="AM215" i="1"/>
  <c r="AF195" i="2"/>
  <c r="AE439" i="3"/>
  <c r="AM289" i="1"/>
  <c r="AD267" i="1"/>
  <c r="AD154" i="1"/>
  <c r="AM318" i="1"/>
  <c r="AM134" i="1"/>
  <c r="AF321" i="3"/>
  <c r="AM10" i="1"/>
  <c r="AM228" i="1"/>
  <c r="AD68" i="1"/>
  <c r="AD427" i="1" s="1"/>
  <c r="AM69" i="1"/>
  <c r="AM100" i="1"/>
  <c r="AM216" i="1"/>
  <c r="AG194" i="2"/>
  <c r="AG193" i="2"/>
  <c r="AG8" i="2" s="1"/>
  <c r="AG398" i="2" s="1"/>
  <c r="AM317" i="1"/>
  <c r="AM126" i="1"/>
  <c r="AM430" i="1" s="1"/>
  <c r="AD92" i="1"/>
  <c r="AD429" i="1" s="1"/>
  <c r="AM117" i="1"/>
  <c r="AM248" i="1"/>
  <c r="AG241" i="1"/>
  <c r="AG478" i="1" s="1"/>
  <c r="AF9" i="1"/>
  <c r="AF459" i="1" s="1"/>
  <c r="AE241" i="1"/>
  <c r="AE478" i="1" s="1"/>
  <c r="AF401" i="3" l="1"/>
  <c r="AF402" i="2" s="1"/>
  <c r="AM440" i="1"/>
  <c r="AG403" i="2"/>
  <c r="AD426" i="1"/>
  <c r="AF241" i="1"/>
  <c r="AF478" i="1" s="1"/>
  <c r="AD437" i="1"/>
  <c r="AD432" i="1"/>
  <c r="AE398" i="2"/>
  <c r="AE403" i="2" s="1"/>
  <c r="AE155" i="1"/>
  <c r="AM183" i="1"/>
  <c r="AM381" i="1"/>
  <c r="AM435" i="1" s="1"/>
  <c r="AD364" i="1"/>
  <c r="AD495" i="1" s="1"/>
  <c r="AM365" i="1"/>
  <c r="AD394" i="1"/>
  <c r="AD512" i="1" s="1"/>
  <c r="AM395" i="1"/>
  <c r="AM404" i="1"/>
  <c r="AM528" i="1" s="1"/>
  <c r="AM92" i="1"/>
  <c r="AM429" i="1" s="1"/>
  <c r="AM221" i="1"/>
  <c r="AM434" i="1" s="1"/>
  <c r="AM68" i="1"/>
  <c r="AM427" i="1" s="1"/>
  <c r="AD9" i="1"/>
  <c r="AD459" i="1" s="1"/>
  <c r="AM196" i="1"/>
  <c r="AM433" i="1" s="1"/>
  <c r="AM267" i="1"/>
  <c r="AD247" i="1"/>
  <c r="AD431" i="1" s="1"/>
  <c r="AF194" i="2"/>
  <c r="AF193" i="2"/>
  <c r="AF8" i="2" s="1"/>
  <c r="AF398" i="2" s="1"/>
  <c r="AF403" i="2" s="1"/>
  <c r="AG416" i="1"/>
  <c r="AF416" i="1" l="1"/>
  <c r="AF400" i="2" s="1"/>
  <c r="AM426" i="1"/>
  <c r="AG438" i="1"/>
  <c r="AG441" i="1"/>
  <c r="AM364" i="1"/>
  <c r="AM495" i="1" s="1"/>
  <c r="AE154" i="1"/>
  <c r="AM155" i="1"/>
  <c r="AM394" i="1"/>
  <c r="AM512" i="1" s="1"/>
  <c r="AD241" i="1"/>
  <c r="AM247" i="1"/>
  <c r="AM431" i="1" s="1"/>
  <c r="AG403" i="3"/>
  <c r="AG420" i="3" s="1"/>
  <c r="AG400" i="2"/>
  <c r="AF438" i="1" l="1"/>
  <c r="AF403" i="3"/>
  <c r="AF420" i="3" s="1"/>
  <c r="AF441" i="1"/>
  <c r="AD416" i="1"/>
  <c r="AD403" i="3" s="1"/>
  <c r="AD420" i="3" s="1"/>
  <c r="AD478" i="1"/>
  <c r="AE432" i="1"/>
  <c r="AE437" i="1"/>
  <c r="AE9" i="1"/>
  <c r="AE459" i="1" s="1"/>
  <c r="AM154" i="1"/>
  <c r="AM241" i="1"/>
  <c r="AM478" i="1" s="1"/>
  <c r="AG401" i="2"/>
  <c r="AG399" i="2"/>
  <c r="AF401" i="2"/>
  <c r="AF399" i="2"/>
  <c r="AD400" i="2" l="1"/>
  <c r="AD401" i="2" s="1"/>
  <c r="AM432" i="1"/>
  <c r="AM437" i="1"/>
  <c r="AD438" i="1"/>
  <c r="AD441" i="1"/>
  <c r="AE416" i="1"/>
  <c r="AM9" i="1"/>
  <c r="AM459" i="1" s="1"/>
  <c r="AD399" i="2" l="1"/>
  <c r="AE438" i="1"/>
  <c r="AE441" i="1"/>
  <c r="AE400" i="2"/>
  <c r="AE403" i="3"/>
  <c r="AE420" i="3" s="1"/>
  <c r="AM416" i="1"/>
  <c r="W177" i="2"/>
  <c r="AM438" i="1" l="1"/>
  <c r="AM441" i="1"/>
  <c r="AE399" i="2"/>
  <c r="AE401" i="2"/>
  <c r="V17" i="1"/>
  <c r="X17" i="1" l="1"/>
  <c r="X462" i="1" s="1"/>
  <c r="V462" i="1"/>
  <c r="W240" i="3"/>
  <c r="W239" i="3" s="1"/>
  <c r="W238" i="3" s="1"/>
  <c r="Y240" i="3"/>
  <c r="Y239" i="3" s="1"/>
  <c r="Y238" i="3" s="1"/>
  <c r="AA240" i="3"/>
  <c r="AA239" i="3" s="1"/>
  <c r="AA238" i="3" s="1"/>
  <c r="AC240" i="3"/>
  <c r="AC239" i="3" s="1"/>
  <c r="AC238" i="3" s="1"/>
  <c r="V240" i="3"/>
  <c r="V239" i="3" s="1"/>
  <c r="V238" i="3" s="1"/>
  <c r="W340" i="3"/>
  <c r="Y340" i="3"/>
  <c r="V340" i="3"/>
  <c r="V443" i="1" l="1"/>
  <c r="V440" i="1" s="1"/>
  <c r="V460" i="1"/>
  <c r="K339" i="3"/>
  <c r="K338" i="3" s="1"/>
  <c r="L339" i="3"/>
  <c r="L338" i="3" s="1"/>
  <c r="M339" i="3"/>
  <c r="M338" i="3" s="1"/>
  <c r="N339" i="3"/>
  <c r="N338" i="3" s="1"/>
  <c r="O339" i="3"/>
  <c r="O338" i="3" s="1"/>
  <c r="P339" i="3"/>
  <c r="P338" i="3" s="1"/>
  <c r="Q339" i="3"/>
  <c r="Q338" i="3" s="1"/>
  <c r="R339" i="3"/>
  <c r="R338" i="3" s="1"/>
  <c r="S339" i="3"/>
  <c r="S338" i="3" s="1"/>
  <c r="T339" i="3"/>
  <c r="T338" i="3" s="1"/>
  <c r="U339" i="3"/>
  <c r="U338" i="3" s="1"/>
  <c r="V339" i="3"/>
  <c r="V338" i="3" s="1"/>
  <c r="W339" i="3"/>
  <c r="W338" i="3" s="1"/>
  <c r="Y339" i="3"/>
  <c r="Y338" i="3" s="1"/>
  <c r="J339" i="3"/>
  <c r="J338" i="3" s="1"/>
  <c r="AA211" i="1"/>
  <c r="AC211" i="1"/>
  <c r="AC210" i="1" s="1"/>
  <c r="AC209" i="1" s="1"/>
  <c r="Z211" i="1"/>
  <c r="X211" i="1"/>
  <c r="X340" i="3" s="1"/>
  <c r="X339" i="3" s="1"/>
  <c r="X338" i="3" s="1"/>
  <c r="W210" i="1"/>
  <c r="W209" i="1" s="1"/>
  <c r="Y210" i="1"/>
  <c r="Y209" i="1" s="1"/>
  <c r="V210" i="1"/>
  <c r="V209" i="1" s="1"/>
  <c r="W338" i="2"/>
  <c r="W337" i="2" s="1"/>
  <c r="W336" i="2" s="1"/>
  <c r="W335" i="2" s="1"/>
  <c r="W334" i="2" s="1"/>
  <c r="Y338" i="2"/>
  <c r="Y337" i="2" s="1"/>
  <c r="Y336" i="2" s="1"/>
  <c r="Y335" i="2" s="1"/>
  <c r="Y334" i="2" s="1"/>
  <c r="AA338" i="2"/>
  <c r="AA337" i="2" s="1"/>
  <c r="AA336" i="2" s="1"/>
  <c r="AA335" i="2" s="1"/>
  <c r="AA334" i="2" s="1"/>
  <c r="AC338" i="2"/>
  <c r="AC337" i="2" s="1"/>
  <c r="AC336" i="2" s="1"/>
  <c r="AC335" i="2" s="1"/>
  <c r="AC334" i="2" s="1"/>
  <c r="V338" i="2"/>
  <c r="V337" i="2" s="1"/>
  <c r="V336" i="2" s="1"/>
  <c r="V335" i="2" s="1"/>
  <c r="V334" i="2" s="1"/>
  <c r="AA299" i="1"/>
  <c r="AA298" i="1" s="1"/>
  <c r="AC299" i="1"/>
  <c r="AC298" i="1" s="1"/>
  <c r="Z300" i="1"/>
  <c r="Z299" i="1" s="1"/>
  <c r="Z298" i="1" s="1"/>
  <c r="W299" i="1"/>
  <c r="W298" i="1" s="1"/>
  <c r="Y299" i="1"/>
  <c r="Y298" i="1" s="1"/>
  <c r="X300" i="1"/>
  <c r="X240" i="3" s="1"/>
  <c r="X239" i="3" s="1"/>
  <c r="X238" i="3" s="1"/>
  <c r="V299" i="1"/>
  <c r="V298" i="1" s="1"/>
  <c r="X299" i="1" l="1"/>
  <c r="X298" i="1" s="1"/>
  <c r="X338" i="2"/>
  <c r="X337" i="2" s="1"/>
  <c r="X336" i="2" s="1"/>
  <c r="X335" i="2" s="1"/>
  <c r="X334" i="2" s="1"/>
  <c r="X210" i="1"/>
  <c r="X209" i="1" s="1"/>
  <c r="AH300" i="1"/>
  <c r="Z240" i="3"/>
  <c r="Z239" i="3" s="1"/>
  <c r="Z238" i="3" s="1"/>
  <c r="AB300" i="1"/>
  <c r="AB211" i="1"/>
  <c r="AB210" i="1" s="1"/>
  <c r="AB209" i="1" s="1"/>
  <c r="Z338" i="2"/>
  <c r="Z337" i="2" s="1"/>
  <c r="Z336" i="2" s="1"/>
  <c r="Z335" i="2" s="1"/>
  <c r="Z334" i="2" s="1"/>
  <c r="AH211" i="1"/>
  <c r="Z340" i="3"/>
  <c r="Z339" i="3" s="1"/>
  <c r="Z338" i="3" s="1"/>
  <c r="Z210" i="1"/>
  <c r="Z209" i="1" s="1"/>
  <c r="AI211" i="1"/>
  <c r="AA340" i="3"/>
  <c r="AA339" i="3" s="1"/>
  <c r="AA338" i="3" s="1"/>
  <c r="AK211" i="1"/>
  <c r="AC340" i="3"/>
  <c r="AC339" i="3" s="1"/>
  <c r="AC338" i="3" s="1"/>
  <c r="AB340" i="3"/>
  <c r="AB339" i="3" s="1"/>
  <c r="AB338" i="3" s="1"/>
  <c r="AA210" i="1"/>
  <c r="AA209" i="1" s="1"/>
  <c r="Y415" i="1"/>
  <c r="Y532" i="1" s="1"/>
  <c r="Y529" i="1" s="1"/>
  <c r="X414" i="1"/>
  <c r="X413" i="1" s="1"/>
  <c r="W414" i="1"/>
  <c r="W413" i="1" s="1"/>
  <c r="V414" i="1"/>
  <c r="V413" i="1" s="1"/>
  <c r="X412" i="1"/>
  <c r="X531" i="1" s="1"/>
  <c r="Y411" i="1"/>
  <c r="Y410" i="1" s="1"/>
  <c r="W411" i="1"/>
  <c r="W410" i="1" s="1"/>
  <c r="V411" i="1"/>
  <c r="V410" i="1" s="1"/>
  <c r="X409" i="1"/>
  <c r="X532" i="1" s="1"/>
  <c r="Y408" i="1"/>
  <c r="Y407" i="1" s="1"/>
  <c r="W408" i="1"/>
  <c r="W407" i="1" s="1"/>
  <c r="V408" i="1"/>
  <c r="V407" i="1" s="1"/>
  <c r="Y402" i="1"/>
  <c r="X402" i="1"/>
  <c r="W402" i="1"/>
  <c r="V402" i="1"/>
  <c r="X401" i="1"/>
  <c r="X516" i="1" s="1"/>
  <c r="Y400" i="1"/>
  <c r="W400" i="1"/>
  <c r="V400" i="1"/>
  <c r="X399" i="1"/>
  <c r="X515" i="1" s="1"/>
  <c r="X513" i="1" s="1"/>
  <c r="Y398" i="1"/>
  <c r="W398" i="1"/>
  <c r="V398" i="1"/>
  <c r="X389" i="1"/>
  <c r="X503" i="1" s="1"/>
  <c r="X448" i="1" s="1"/>
  <c r="Y388" i="1"/>
  <c r="Y387" i="1" s="1"/>
  <c r="Y386" i="1" s="1"/>
  <c r="W388" i="1"/>
  <c r="W387" i="1" s="1"/>
  <c r="W386" i="1" s="1"/>
  <c r="V388" i="1"/>
  <c r="V387" i="1" s="1"/>
  <c r="V386" i="1" s="1"/>
  <c r="W385" i="1"/>
  <c r="W503" i="1" s="1"/>
  <c r="Y384" i="1"/>
  <c r="X384" i="1"/>
  <c r="X383" i="1" s="1"/>
  <c r="X382" i="1" s="1"/>
  <c r="V384" i="1"/>
  <c r="V383" i="1" s="1"/>
  <c r="V382" i="1" s="1"/>
  <c r="Y383" i="1"/>
  <c r="Y382" i="1" s="1"/>
  <c r="Y379" i="1"/>
  <c r="Y378" i="1" s="1"/>
  <c r="Y377" i="1" s="1"/>
  <c r="W379" i="1"/>
  <c r="V379" i="1"/>
  <c r="V378" i="1" s="1"/>
  <c r="V377" i="1" s="1"/>
  <c r="W378" i="1"/>
  <c r="W377" i="1" s="1"/>
  <c r="Y376" i="1"/>
  <c r="Y499" i="1" s="1"/>
  <c r="Y496" i="1" s="1"/>
  <c r="X375" i="1"/>
  <c r="X374" i="1" s="1"/>
  <c r="W375" i="1"/>
  <c r="V375" i="1"/>
  <c r="V374" i="1" s="1"/>
  <c r="W374" i="1"/>
  <c r="X373" i="1"/>
  <c r="X509" i="1" s="1"/>
  <c r="Y372" i="1"/>
  <c r="W372" i="1"/>
  <c r="V372" i="1"/>
  <c r="X371" i="1"/>
  <c r="X499" i="1" s="1"/>
  <c r="Y370" i="1"/>
  <c r="W370" i="1"/>
  <c r="V370" i="1"/>
  <c r="X369" i="1"/>
  <c r="X498" i="1" s="1"/>
  <c r="Y368" i="1"/>
  <c r="W368" i="1"/>
  <c r="V368" i="1"/>
  <c r="W363" i="1"/>
  <c r="Y362" i="1"/>
  <c r="Y361" i="1" s="1"/>
  <c r="X362" i="1"/>
  <c r="X361" i="1" s="1"/>
  <c r="V362" i="1"/>
  <c r="V361" i="1" s="1"/>
  <c r="W360" i="1"/>
  <c r="W482" i="1" s="1"/>
  <c r="Y359" i="1"/>
  <c r="X359" i="1"/>
  <c r="V359" i="1"/>
  <c r="W358" i="1"/>
  <c r="W481" i="1" s="1"/>
  <c r="Y357" i="1"/>
  <c r="Y356" i="1" s="1"/>
  <c r="X357" i="1"/>
  <c r="V357" i="1"/>
  <c r="W354" i="1"/>
  <c r="W353" i="1" s="1"/>
  <c r="W352" i="1" s="1"/>
  <c r="Y353" i="1"/>
  <c r="Y352" i="1" s="1"/>
  <c r="X353" i="1"/>
  <c r="X352" i="1" s="1"/>
  <c r="V353" i="1"/>
  <c r="V352" i="1" s="1"/>
  <c r="W351" i="1"/>
  <c r="W350" i="1"/>
  <c r="Y349" i="1"/>
  <c r="Y348" i="1" s="1"/>
  <c r="X349" i="1"/>
  <c r="X348" i="1" s="1"/>
  <c r="V349" i="1"/>
  <c r="V348" i="1" s="1"/>
  <c r="W347" i="1"/>
  <c r="W346" i="1" s="1"/>
  <c r="W345" i="1" s="1"/>
  <c r="Y346" i="1"/>
  <c r="Y345" i="1" s="1"/>
  <c r="X346" i="1"/>
  <c r="X345" i="1" s="1"/>
  <c r="V346" i="1"/>
  <c r="V345" i="1" s="1"/>
  <c r="W343" i="1"/>
  <c r="W342" i="1" s="1"/>
  <c r="W341" i="1" s="1"/>
  <c r="W340" i="1" s="1"/>
  <c r="Y342" i="1"/>
  <c r="Y341" i="1" s="1"/>
  <c r="Y340" i="1" s="1"/>
  <c r="X342" i="1"/>
  <c r="X341" i="1" s="1"/>
  <c r="X340" i="1" s="1"/>
  <c r="V342" i="1"/>
  <c r="V341" i="1" s="1"/>
  <c r="V340" i="1" s="1"/>
  <c r="W338" i="1"/>
  <c r="Y337" i="1"/>
  <c r="Y336" i="1" s="1"/>
  <c r="X337" i="1"/>
  <c r="X336" i="1" s="1"/>
  <c r="V337" i="1"/>
  <c r="V336" i="1" s="1"/>
  <c r="X335" i="1"/>
  <c r="X492" i="1" s="1"/>
  <c r="Y334" i="1"/>
  <c r="W334" i="1"/>
  <c r="V334" i="1"/>
  <c r="X333" i="1"/>
  <c r="X484" i="1" s="1"/>
  <c r="Y332" i="1"/>
  <c r="X332" i="1"/>
  <c r="W332" i="1"/>
  <c r="V332" i="1"/>
  <c r="X331" i="1"/>
  <c r="Y330" i="1"/>
  <c r="X330" i="1"/>
  <c r="W330" i="1"/>
  <c r="V330" i="1"/>
  <c r="Y328" i="1"/>
  <c r="W328" i="1"/>
  <c r="X326" i="1"/>
  <c r="Y325" i="1"/>
  <c r="Y324" i="1" s="1"/>
  <c r="W325" i="1"/>
  <c r="W324" i="1" s="1"/>
  <c r="V325" i="1"/>
  <c r="V324" i="1" s="1"/>
  <c r="X322" i="1"/>
  <c r="X482" i="1" s="1"/>
  <c r="Y321" i="1"/>
  <c r="W321" i="1"/>
  <c r="V321" i="1"/>
  <c r="X320" i="1"/>
  <c r="X480" i="1" s="1"/>
  <c r="Y319" i="1"/>
  <c r="W319" i="1"/>
  <c r="V319" i="1"/>
  <c r="V318" i="1" s="1"/>
  <c r="V317" i="1" s="1"/>
  <c r="W316" i="1"/>
  <c r="Y315" i="1"/>
  <c r="Y314" i="1" s="1"/>
  <c r="X315" i="1"/>
  <c r="X314" i="1" s="1"/>
  <c r="V315" i="1"/>
  <c r="V314" i="1" s="1"/>
  <c r="X313" i="1"/>
  <c r="X312" i="1" s="1"/>
  <c r="X311" i="1" s="1"/>
  <c r="Y312" i="1"/>
  <c r="Y311" i="1" s="1"/>
  <c r="W312" i="1"/>
  <c r="W311" i="1" s="1"/>
  <c r="V312" i="1"/>
  <c r="V311" i="1" s="1"/>
  <c r="Y309" i="1"/>
  <c r="X309" i="1"/>
  <c r="W309" i="1"/>
  <c r="V309" i="1"/>
  <c r="V308" i="1" s="1"/>
  <c r="Y308" i="1"/>
  <c r="X308" i="1"/>
  <c r="W308" i="1"/>
  <c r="X307" i="1"/>
  <c r="X306" i="1" s="1"/>
  <c r="X305" i="1" s="1"/>
  <c r="Y306" i="1"/>
  <c r="Y305" i="1" s="1"/>
  <c r="W306" i="1"/>
  <c r="W305" i="1" s="1"/>
  <c r="V306" i="1"/>
  <c r="V305" i="1"/>
  <c r="X304" i="1"/>
  <c r="X303" i="1" s="1"/>
  <c r="X302" i="1" s="1"/>
  <c r="Y303" i="1"/>
  <c r="Y302" i="1" s="1"/>
  <c r="W303" i="1"/>
  <c r="W302" i="1" s="1"/>
  <c r="V303" i="1"/>
  <c r="V302" i="1" s="1"/>
  <c r="Y296" i="1"/>
  <c r="X296" i="1"/>
  <c r="W296" i="1"/>
  <c r="V296" i="1"/>
  <c r="V295" i="1" s="1"/>
  <c r="Y295" i="1"/>
  <c r="X295" i="1"/>
  <c r="W295" i="1"/>
  <c r="W294" i="1"/>
  <c r="W293" i="1" s="1"/>
  <c r="W292" i="1" s="1"/>
  <c r="Y293" i="1"/>
  <c r="Y292" i="1" s="1"/>
  <c r="X293" i="1"/>
  <c r="V293" i="1"/>
  <c r="V292" i="1" s="1"/>
  <c r="X292" i="1"/>
  <c r="X291" i="1"/>
  <c r="Y290" i="1"/>
  <c r="Y289" i="1" s="1"/>
  <c r="W290" i="1"/>
  <c r="W289" i="1" s="1"/>
  <c r="V290" i="1"/>
  <c r="V289" i="1" s="1"/>
  <c r="Y287" i="1"/>
  <c r="X287" i="1"/>
  <c r="W287" i="1"/>
  <c r="V287" i="1"/>
  <c r="Y286" i="1"/>
  <c r="X286" i="1"/>
  <c r="W286" i="1"/>
  <c r="V286" i="1"/>
  <c r="Y284" i="1"/>
  <c r="Y283" i="1" s="1"/>
  <c r="W284" i="1"/>
  <c r="W283" i="1" s="1"/>
  <c r="V284" i="1"/>
  <c r="V283" i="1" s="1"/>
  <c r="X282" i="1"/>
  <c r="Y281" i="1"/>
  <c r="Y280" i="1" s="1"/>
  <c r="W281" i="1"/>
  <c r="W280" i="1" s="1"/>
  <c r="V281" i="1"/>
  <c r="V280" i="1" s="1"/>
  <c r="X279" i="1"/>
  <c r="X278" i="1" s="1"/>
  <c r="X277" i="1" s="1"/>
  <c r="Y278" i="1"/>
  <c r="Y277" i="1" s="1"/>
  <c r="W278" i="1"/>
  <c r="W277" i="1" s="1"/>
  <c r="V278" i="1"/>
  <c r="V277" i="1" s="1"/>
  <c r="X276" i="1"/>
  <c r="Y275" i="1"/>
  <c r="Y274" i="1" s="1"/>
  <c r="W275" i="1"/>
  <c r="W274" i="1" s="1"/>
  <c r="V275" i="1"/>
  <c r="V274" i="1" s="1"/>
  <c r="Y272" i="1"/>
  <c r="Y271" i="1" s="1"/>
  <c r="W272" i="1"/>
  <c r="W271" i="1" s="1"/>
  <c r="V272" i="1"/>
  <c r="V271" i="1" s="1"/>
  <c r="W270" i="1"/>
  <c r="Y269" i="1"/>
  <c r="Y268" i="1" s="1"/>
  <c r="X269" i="1"/>
  <c r="X268" i="1" s="1"/>
  <c r="V269" i="1"/>
  <c r="V268" i="1" s="1"/>
  <c r="W266" i="1"/>
  <c r="W265" i="1" s="1"/>
  <c r="W264" i="1" s="1"/>
  <c r="Y265" i="1"/>
  <c r="Y264" i="1" s="1"/>
  <c r="X265" i="1"/>
  <c r="X264" i="1" s="1"/>
  <c r="V265" i="1"/>
  <c r="V264" i="1" s="1"/>
  <c r="X263" i="1"/>
  <c r="Y262" i="1"/>
  <c r="Y261" i="1" s="1"/>
  <c r="W262" i="1"/>
  <c r="W261" i="1" s="1"/>
  <c r="V262" i="1"/>
  <c r="V261" i="1" s="1"/>
  <c r="X260" i="1"/>
  <c r="X259" i="1" s="1"/>
  <c r="X258" i="1" s="1"/>
  <c r="Y259" i="1"/>
  <c r="Y258" i="1" s="1"/>
  <c r="W259" i="1"/>
  <c r="W258" i="1" s="1"/>
  <c r="V259" i="1"/>
  <c r="V258" i="1" s="1"/>
  <c r="X257" i="1"/>
  <c r="Y256" i="1"/>
  <c r="Y255" i="1" s="1"/>
  <c r="W256" i="1"/>
  <c r="W255" i="1" s="1"/>
  <c r="V256" i="1"/>
  <c r="X254" i="1"/>
  <c r="Y253" i="1"/>
  <c r="Y252" i="1" s="1"/>
  <c r="W253" i="1"/>
  <c r="W252" i="1" s="1"/>
  <c r="V253" i="1"/>
  <c r="V252" i="1" s="1"/>
  <c r="W251" i="1"/>
  <c r="Y250" i="1"/>
  <c r="Y249" i="1" s="1"/>
  <c r="X250" i="1"/>
  <c r="X249" i="1" s="1"/>
  <c r="V250" i="1"/>
  <c r="V249" i="1" s="1"/>
  <c r="Y245" i="1"/>
  <c r="X245" i="1"/>
  <c r="W245" i="1"/>
  <c r="V245" i="1"/>
  <c r="V244" i="1" s="1"/>
  <c r="V243" i="1" s="1"/>
  <c r="V242" i="1" s="1"/>
  <c r="Y244" i="1"/>
  <c r="Y243" i="1" s="1"/>
  <c r="Y242" i="1" s="1"/>
  <c r="X244" i="1"/>
  <c r="W244" i="1"/>
  <c r="W243" i="1" s="1"/>
  <c r="W242" i="1" s="1"/>
  <c r="X243" i="1"/>
  <c r="X242" i="1" s="1"/>
  <c r="Y240" i="1"/>
  <c r="Y239" i="1" s="1"/>
  <c r="X239" i="1"/>
  <c r="W239" i="1"/>
  <c r="V239" i="1"/>
  <c r="Y238" i="1"/>
  <c r="Y461" i="1" s="1"/>
  <c r="X237" i="1"/>
  <c r="W237" i="1"/>
  <c r="V237" i="1"/>
  <c r="X235" i="1"/>
  <c r="Y234" i="1"/>
  <c r="Y233" i="1" s="1"/>
  <c r="W234" i="1"/>
  <c r="W233" i="1" s="1"/>
  <c r="V234" i="1"/>
  <c r="V233" i="1" s="1"/>
  <c r="X232" i="1"/>
  <c r="X231" i="1" s="1"/>
  <c r="Y231" i="1"/>
  <c r="W231" i="1"/>
  <c r="V231" i="1"/>
  <c r="X230" i="1"/>
  <c r="Y229" i="1"/>
  <c r="W229" i="1"/>
  <c r="V229" i="1"/>
  <c r="X227" i="1"/>
  <c r="X226" i="1" s="1"/>
  <c r="Y226" i="1"/>
  <c r="W226" i="1"/>
  <c r="V226" i="1"/>
  <c r="X225" i="1"/>
  <c r="X224" i="1" s="1"/>
  <c r="X223" i="1" s="1"/>
  <c r="Y224" i="1"/>
  <c r="W224" i="1"/>
  <c r="V224" i="1"/>
  <c r="V223" i="1" s="1"/>
  <c r="W220" i="1"/>
  <c r="W219" i="1" s="1"/>
  <c r="Y219" i="1"/>
  <c r="X219" i="1"/>
  <c r="V219" i="1"/>
  <c r="W218" i="1"/>
  <c r="W217" i="1" s="1"/>
  <c r="Y217" i="1"/>
  <c r="X217" i="1"/>
  <c r="V217" i="1"/>
  <c r="W214" i="1"/>
  <c r="Y213" i="1"/>
  <c r="Y212" i="1" s="1"/>
  <c r="Y208" i="1" s="1"/>
  <c r="X213" i="1"/>
  <c r="V213" i="1"/>
  <c r="V212" i="1" s="1"/>
  <c r="V208" i="1" s="1"/>
  <c r="X212" i="1"/>
  <c r="X208" i="1" s="1"/>
  <c r="X207" i="1"/>
  <c r="Y206" i="1"/>
  <c r="Y205" i="1" s="1"/>
  <c r="W206" i="1"/>
  <c r="W205" i="1" s="1"/>
  <c r="V206" i="1"/>
  <c r="V205" i="1" s="1"/>
  <c r="X204" i="1"/>
  <c r="X233" i="2" s="1"/>
  <c r="Y203" i="1"/>
  <c r="Y202" i="1" s="1"/>
  <c r="W203" i="1"/>
  <c r="W202" i="1" s="1"/>
  <c r="V203" i="1"/>
  <c r="V202" i="1" s="1"/>
  <c r="X200" i="1"/>
  <c r="Y199" i="1"/>
  <c r="Y198" i="1" s="1"/>
  <c r="Y197" i="1" s="1"/>
  <c r="W199" i="1"/>
  <c r="W198" i="1" s="1"/>
  <c r="W197" i="1" s="1"/>
  <c r="V199" i="1"/>
  <c r="V198" i="1" s="1"/>
  <c r="V197" i="1" s="1"/>
  <c r="X195" i="1"/>
  <c r="X194" i="1" s="1"/>
  <c r="X193" i="1" s="1"/>
  <c r="X192" i="1" s="1"/>
  <c r="Y194" i="1"/>
  <c r="Y193" i="1" s="1"/>
  <c r="Y192" i="1" s="1"/>
  <c r="W194" i="1"/>
  <c r="W193" i="1" s="1"/>
  <c r="W192" i="1" s="1"/>
  <c r="V194" i="1"/>
  <c r="V193" i="1" s="1"/>
  <c r="V192" i="1" s="1"/>
  <c r="Y190" i="1"/>
  <c r="Y189" i="1" s="1"/>
  <c r="X190" i="1"/>
  <c r="X189" i="1" s="1"/>
  <c r="W190" i="1"/>
  <c r="W189" i="1" s="1"/>
  <c r="V190" i="1"/>
  <c r="V189" i="1" s="1"/>
  <c r="Y187" i="1"/>
  <c r="X187" i="1"/>
  <c r="W187" i="1"/>
  <c r="V187" i="1"/>
  <c r="Y186" i="1"/>
  <c r="X186" i="1"/>
  <c r="W186" i="1"/>
  <c r="V186" i="1"/>
  <c r="X184" i="1"/>
  <c r="X183" i="1" s="1"/>
  <c r="Y184" i="1"/>
  <c r="Y183" i="1" s="1"/>
  <c r="W184" i="1"/>
  <c r="W183" i="1" s="1"/>
  <c r="V184" i="1"/>
  <c r="V183" i="1"/>
  <c r="Y181" i="1"/>
  <c r="Y180" i="1" s="1"/>
  <c r="X181" i="1"/>
  <c r="X180" i="1" s="1"/>
  <c r="W181" i="1"/>
  <c r="W180" i="1" s="1"/>
  <c r="V181" i="1"/>
  <c r="V180" i="1" s="1"/>
  <c r="Y179" i="1"/>
  <c r="Y470" i="1" s="1"/>
  <c r="Y451" i="1" s="1"/>
  <c r="X178" i="1"/>
  <c r="W178" i="1"/>
  <c r="V178" i="1"/>
  <c r="Y177" i="1"/>
  <c r="Y176" i="1" s="1"/>
  <c r="X176" i="1"/>
  <c r="W176" i="1"/>
  <c r="V176" i="1"/>
  <c r="X174" i="1"/>
  <c r="Y173" i="1"/>
  <c r="W173" i="1"/>
  <c r="W172" i="1" s="1"/>
  <c r="V173" i="1"/>
  <c r="V172" i="1" s="1"/>
  <c r="Y172" i="1"/>
  <c r="X171" i="1"/>
  <c r="Y170" i="1"/>
  <c r="W170" i="1"/>
  <c r="V170" i="1"/>
  <c r="X169" i="1"/>
  <c r="X168" i="1" s="1"/>
  <c r="Y168" i="1"/>
  <c r="Y167" i="1" s="1"/>
  <c r="W168" i="1"/>
  <c r="V168" i="1"/>
  <c r="X166" i="1"/>
  <c r="Y165" i="1"/>
  <c r="Y164" i="1" s="1"/>
  <c r="W165" i="1"/>
  <c r="W164" i="1" s="1"/>
  <c r="V165" i="1"/>
  <c r="V164" i="1" s="1"/>
  <c r="Y162" i="1"/>
  <c r="W162" i="1"/>
  <c r="V162" i="1"/>
  <c r="AC160" i="1"/>
  <c r="AB160" i="1"/>
  <c r="AA160" i="1"/>
  <c r="Z160" i="1"/>
  <c r="Y160" i="1"/>
  <c r="X160" i="1"/>
  <c r="W160" i="1"/>
  <c r="W159" i="1" s="1"/>
  <c r="V160" i="1"/>
  <c r="W158" i="1"/>
  <c r="W470" i="1" s="1"/>
  <c r="Y157" i="1"/>
  <c r="Y156" i="1" s="1"/>
  <c r="X157" i="1"/>
  <c r="V157" i="1"/>
  <c r="V156" i="1" s="1"/>
  <c r="X156" i="1"/>
  <c r="Y148" i="1"/>
  <c r="Y147" i="1" s="1"/>
  <c r="X148" i="1"/>
  <c r="X147" i="1" s="1"/>
  <c r="W148" i="1"/>
  <c r="W147" i="1" s="1"/>
  <c r="V148" i="1"/>
  <c r="V147" i="1" s="1"/>
  <c r="Y145" i="1"/>
  <c r="Y144" i="1" s="1"/>
  <c r="X145" i="1"/>
  <c r="X144" i="1" s="1"/>
  <c r="W145" i="1"/>
  <c r="V145" i="1"/>
  <c r="V144" i="1" s="1"/>
  <c r="W144" i="1"/>
  <c r="X143" i="1"/>
  <c r="Y142" i="1"/>
  <c r="Y141" i="1" s="1"/>
  <c r="W142" i="1"/>
  <c r="W141" i="1" s="1"/>
  <c r="V142" i="1"/>
  <c r="V141" i="1" s="1"/>
  <c r="X140" i="1"/>
  <c r="Y139" i="1"/>
  <c r="W139" i="1"/>
  <c r="W138" i="1" s="1"/>
  <c r="V139" i="1"/>
  <c r="V138" i="1" s="1"/>
  <c r="X137" i="1"/>
  <c r="X466" i="1" s="1"/>
  <c r="X447" i="1" s="1"/>
  <c r="Y136" i="1"/>
  <c r="W136" i="1"/>
  <c r="W135" i="1" s="1"/>
  <c r="V136" i="1"/>
  <c r="V135" i="1" s="1"/>
  <c r="X133" i="1"/>
  <c r="X132" i="1" s="1"/>
  <c r="X131" i="1" s="1"/>
  <c r="Y132" i="1"/>
  <c r="Y131" i="1" s="1"/>
  <c r="W132" i="1"/>
  <c r="W131" i="1" s="1"/>
  <c r="V132" i="1"/>
  <c r="V131" i="1" s="1"/>
  <c r="X130" i="1"/>
  <c r="Y129" i="1"/>
  <c r="Y128" i="1" s="1"/>
  <c r="W129" i="1"/>
  <c r="W128" i="1" s="1"/>
  <c r="V129" i="1"/>
  <c r="V128" i="1" s="1"/>
  <c r="Y124" i="1"/>
  <c r="Y123" i="1" s="1"/>
  <c r="X124" i="1"/>
  <c r="X123" i="1" s="1"/>
  <c r="W124" i="1"/>
  <c r="W123" i="1" s="1"/>
  <c r="V124" i="1"/>
  <c r="V123" i="1" s="1"/>
  <c r="W122" i="1"/>
  <c r="Y121" i="1"/>
  <c r="X121" i="1"/>
  <c r="V121" i="1"/>
  <c r="W120" i="1"/>
  <c r="W462" i="1" s="1"/>
  <c r="Y119" i="1"/>
  <c r="X119" i="1"/>
  <c r="V119" i="1"/>
  <c r="V118" i="1" s="1"/>
  <c r="X116" i="1"/>
  <c r="Y115" i="1"/>
  <c r="Y114" i="1" s="1"/>
  <c r="W115" i="1"/>
  <c r="V115" i="1"/>
  <c r="V114" i="1" s="1"/>
  <c r="V113" i="1" s="1"/>
  <c r="W114" i="1"/>
  <c r="W113" i="1" s="1"/>
  <c r="X112" i="1"/>
  <c r="Y111" i="1"/>
  <c r="Y110" i="1" s="1"/>
  <c r="W111" i="1"/>
  <c r="W110" i="1" s="1"/>
  <c r="V111" i="1"/>
  <c r="X109" i="1"/>
  <c r="X108" i="1" s="1"/>
  <c r="X107" i="1" s="1"/>
  <c r="Y108" i="1"/>
  <c r="Y107" i="1" s="1"/>
  <c r="W108" i="1"/>
  <c r="W107" i="1" s="1"/>
  <c r="V108" i="1"/>
  <c r="V107" i="1" s="1"/>
  <c r="X106" i="1"/>
  <c r="X105" i="1" s="1"/>
  <c r="X104" i="1" s="1"/>
  <c r="Y105" i="1"/>
  <c r="Y104" i="1" s="1"/>
  <c r="W105" i="1"/>
  <c r="W104" i="1" s="1"/>
  <c r="V105" i="1"/>
  <c r="V104" i="1" s="1"/>
  <c r="X103" i="1"/>
  <c r="X102" i="1" s="1"/>
  <c r="X101" i="1" s="1"/>
  <c r="Y102" i="1"/>
  <c r="W102" i="1"/>
  <c r="W101" i="1" s="1"/>
  <c r="V102" i="1"/>
  <c r="V101" i="1" s="1"/>
  <c r="Y101" i="1"/>
  <c r="X99" i="1"/>
  <c r="Y98" i="1"/>
  <c r="Y97" i="1" s="1"/>
  <c r="W98" i="1"/>
  <c r="W97" i="1" s="1"/>
  <c r="V98" i="1"/>
  <c r="V97" i="1" s="1"/>
  <c r="W96" i="1"/>
  <c r="W463" i="1" s="1"/>
  <c r="Y95" i="1"/>
  <c r="Y94" i="1" s="1"/>
  <c r="X95" i="1"/>
  <c r="X94" i="1" s="1"/>
  <c r="V95" i="1"/>
  <c r="V94" i="1" s="1"/>
  <c r="X88" i="1"/>
  <c r="X87" i="1" s="1"/>
  <c r="X86" i="1" s="1"/>
  <c r="Y87" i="1"/>
  <c r="Y86" i="1" s="1"/>
  <c r="W87" i="1"/>
  <c r="W86" i="1" s="1"/>
  <c r="V87" i="1"/>
  <c r="V86" i="1" s="1"/>
  <c r="X85" i="1"/>
  <c r="Y84" i="1"/>
  <c r="W84" i="1"/>
  <c r="V84" i="1"/>
  <c r="X83" i="1"/>
  <c r="X82" i="1" s="1"/>
  <c r="Y82" i="1"/>
  <c r="W82" i="1"/>
  <c r="V82" i="1"/>
  <c r="X81" i="1"/>
  <c r="X461" i="1" s="1"/>
  <c r="Y80" i="1"/>
  <c r="W80" i="1"/>
  <c r="V80" i="1"/>
  <c r="W76" i="1"/>
  <c r="W468" i="1" s="1"/>
  <c r="W449" i="1" s="1"/>
  <c r="Y75" i="1"/>
  <c r="X75" i="1"/>
  <c r="Y74" i="1"/>
  <c r="Y463" i="1" s="1"/>
  <c r="Y444" i="1" s="1"/>
  <c r="X73" i="1"/>
  <c r="W73" i="1"/>
  <c r="V73" i="1"/>
  <c r="Y71" i="1"/>
  <c r="X71" i="1"/>
  <c r="W71" i="1"/>
  <c r="V71" i="1"/>
  <c r="V70" i="1" s="1"/>
  <c r="V69" i="1" s="1"/>
  <c r="V68" i="1" s="1"/>
  <c r="V427" i="1" s="1"/>
  <c r="Y66" i="1"/>
  <c r="X66" i="1"/>
  <c r="W66" i="1"/>
  <c r="V66" i="1"/>
  <c r="Y65" i="1"/>
  <c r="X65" i="1"/>
  <c r="W65" i="1"/>
  <c r="V65" i="1"/>
  <c r="Y63" i="1"/>
  <c r="Y62" i="1" s="1"/>
  <c r="X63" i="1"/>
  <c r="W63" i="1"/>
  <c r="W62" i="1" s="1"/>
  <c r="V63" i="1"/>
  <c r="V62" i="1" s="1"/>
  <c r="X62" i="1"/>
  <c r="Y60" i="1"/>
  <c r="X60" i="1"/>
  <c r="X59" i="1" s="1"/>
  <c r="W60" i="1"/>
  <c r="W59" i="1" s="1"/>
  <c r="V60" i="1"/>
  <c r="V59" i="1" s="1"/>
  <c r="Y59" i="1"/>
  <c r="Y57" i="1"/>
  <c r="Y56" i="1" s="1"/>
  <c r="X57" i="1"/>
  <c r="X56" i="1" s="1"/>
  <c r="W57" i="1"/>
  <c r="W56" i="1" s="1"/>
  <c r="V57" i="1"/>
  <c r="V56" i="1" s="1"/>
  <c r="X55" i="1"/>
  <c r="Y54" i="1"/>
  <c r="Y53" i="1" s="1"/>
  <c r="W54" i="1"/>
  <c r="W53" i="1" s="1"/>
  <c r="X49" i="1"/>
  <c r="X48" i="1" s="1"/>
  <c r="X47" i="1" s="1"/>
  <c r="Y48" i="1"/>
  <c r="Y47" i="1" s="1"/>
  <c r="W48" i="1"/>
  <c r="W47" i="1" s="1"/>
  <c r="V48" i="1"/>
  <c r="V47" i="1" s="1"/>
  <c r="Y45" i="1"/>
  <c r="X45" i="1"/>
  <c r="W45" i="1"/>
  <c r="V45" i="1"/>
  <c r="Y43" i="1"/>
  <c r="X43" i="1"/>
  <c r="W43" i="1"/>
  <c r="V43" i="1"/>
  <c r="Y41" i="1"/>
  <c r="X41" i="1"/>
  <c r="W41" i="1"/>
  <c r="V41" i="1"/>
  <c r="Y37" i="1"/>
  <c r="X37" i="1"/>
  <c r="W37" i="1"/>
  <c r="W36" i="1" s="1"/>
  <c r="W35" i="1" s="1"/>
  <c r="V37" i="1"/>
  <c r="V36" i="1" s="1"/>
  <c r="V35" i="1" s="1"/>
  <c r="Y36" i="1"/>
  <c r="Y35" i="1" s="1"/>
  <c r="X36" i="1"/>
  <c r="X35" i="1" s="1"/>
  <c r="Y33" i="1"/>
  <c r="Y32" i="1" s="1"/>
  <c r="Y31" i="1" s="1"/>
  <c r="X33" i="1"/>
  <c r="X32" i="1" s="1"/>
  <c r="X31" i="1" s="1"/>
  <c r="W33" i="1"/>
  <c r="V33" i="1"/>
  <c r="V32" i="1" s="1"/>
  <c r="V31" i="1" s="1"/>
  <c r="W32" i="1"/>
  <c r="W31" i="1" s="1"/>
  <c r="Y29" i="1"/>
  <c r="Y28" i="1" s="1"/>
  <c r="X29" i="1"/>
  <c r="X28" i="1" s="1"/>
  <c r="W29" i="1"/>
  <c r="W28" i="1" s="1"/>
  <c r="V29" i="1"/>
  <c r="V28" i="1" s="1"/>
  <c r="Y26" i="1"/>
  <c r="Y25" i="1" s="1"/>
  <c r="X26" i="1"/>
  <c r="W26" i="1"/>
  <c r="W25" i="1" s="1"/>
  <c r="V26" i="1"/>
  <c r="V25" i="1" s="1"/>
  <c r="X25" i="1"/>
  <c r="X24" i="1"/>
  <c r="Y23" i="1"/>
  <c r="Y22" i="1" s="1"/>
  <c r="W23" i="1"/>
  <c r="W22" i="1" s="1"/>
  <c r="V23" i="1"/>
  <c r="V22" i="1" s="1"/>
  <c r="Y20" i="1"/>
  <c r="X20" i="1"/>
  <c r="W20" i="1"/>
  <c r="V20" i="1"/>
  <c r="Y18" i="1"/>
  <c r="W18" i="1"/>
  <c r="V18" i="1"/>
  <c r="Y16" i="1"/>
  <c r="X16" i="1"/>
  <c r="W16" i="1"/>
  <c r="V16" i="1"/>
  <c r="AC13" i="1"/>
  <c r="AC12" i="1" s="1"/>
  <c r="Y13" i="1"/>
  <c r="X13" i="1"/>
  <c r="X12" i="1" s="1"/>
  <c r="W13" i="1"/>
  <c r="W12" i="1" s="1"/>
  <c r="V13" i="1"/>
  <c r="V12" i="1" s="1"/>
  <c r="Y12" i="1"/>
  <c r="Y178" i="1" l="1"/>
  <c r="Y175" i="1" s="1"/>
  <c r="X465" i="1"/>
  <c r="X446" i="1" s="1"/>
  <c r="W444" i="1"/>
  <c r="W484" i="1"/>
  <c r="W446" i="1" s="1"/>
  <c r="W483" i="1"/>
  <c r="W445" i="1" s="1"/>
  <c r="X370" i="1"/>
  <c r="X334" i="1"/>
  <c r="Y159" i="1"/>
  <c r="X442" i="1"/>
  <c r="W213" i="1"/>
  <c r="W212" i="1" s="1"/>
  <c r="W208" i="1" s="1"/>
  <c r="W466" i="1"/>
  <c r="W447" i="1" s="1"/>
  <c r="W448" i="1"/>
  <c r="W496" i="1"/>
  <c r="X529" i="1"/>
  <c r="X84" i="1"/>
  <c r="X473" i="1"/>
  <c r="X454" i="1" s="1"/>
  <c r="X98" i="1"/>
  <c r="X97" i="1" s="1"/>
  <c r="X471" i="1"/>
  <c r="X452" i="1" s="1"/>
  <c r="X115" i="1"/>
  <c r="X114" i="1" s="1"/>
  <c r="X113" i="1" s="1"/>
  <c r="X469" i="1"/>
  <c r="X450" i="1" s="1"/>
  <c r="W443" i="1"/>
  <c r="Y442" i="1"/>
  <c r="Y440" i="1" s="1"/>
  <c r="Y460" i="1"/>
  <c r="W250" i="1"/>
  <c r="W249" i="1" s="1"/>
  <c r="W489" i="1"/>
  <c r="W451" i="1" s="1"/>
  <c r="X70" i="1"/>
  <c r="X69" i="1" s="1"/>
  <c r="X68" i="1" s="1"/>
  <c r="X427" i="1" s="1"/>
  <c r="W75" i="1"/>
  <c r="V79" i="1"/>
  <c r="W119" i="1"/>
  <c r="Y375" i="1"/>
  <c r="Y374" i="1" s="1"/>
  <c r="W384" i="1"/>
  <c r="W383" i="1" s="1"/>
  <c r="W382" i="1" s="1"/>
  <c r="Y397" i="1"/>
  <c r="Y396" i="1" s="1"/>
  <c r="Y395" i="1" s="1"/>
  <c r="Y394" i="1" s="1"/>
  <c r="Y512" i="1" s="1"/>
  <c r="X400" i="1"/>
  <c r="W406" i="1"/>
  <c r="W405" i="1" s="1"/>
  <c r="W404" i="1" s="1"/>
  <c r="W528" i="1" s="1"/>
  <c r="Y40" i="1"/>
  <c r="AI210" i="1"/>
  <c r="AI209" i="1" s="1"/>
  <c r="AI340" i="3"/>
  <c r="AI339" i="3" s="1"/>
  <c r="AI338" i="3" s="1"/>
  <c r="AH338" i="2"/>
  <c r="AH337" i="2" s="1"/>
  <c r="AH336" i="2" s="1"/>
  <c r="AH335" i="2" s="1"/>
  <c r="AH334" i="2" s="1"/>
  <c r="AH240" i="3"/>
  <c r="AH239" i="3" s="1"/>
  <c r="AH238" i="3" s="1"/>
  <c r="X216" i="1"/>
  <c r="X215" i="1" s="1"/>
  <c r="Y237" i="1"/>
  <c r="Y216" i="1"/>
  <c r="Y215" i="1" s="1"/>
  <c r="AK210" i="1"/>
  <c r="AK209" i="1" s="1"/>
  <c r="AK340" i="3"/>
  <c r="AK339" i="3" s="1"/>
  <c r="AK338" i="3" s="1"/>
  <c r="X40" i="1"/>
  <c r="W167" i="1"/>
  <c r="AH210" i="1"/>
  <c r="AH340" i="3"/>
  <c r="AH339" i="3" s="1"/>
  <c r="AH338" i="3" s="1"/>
  <c r="X93" i="1"/>
  <c r="X170" i="1"/>
  <c r="X142" i="1"/>
  <c r="X141" i="1" s="1"/>
  <c r="X229" i="1"/>
  <c r="Y414" i="1"/>
  <c r="Y413" i="1" s="1"/>
  <c r="AJ211" i="1"/>
  <c r="AH299" i="1"/>
  <c r="X368" i="1"/>
  <c r="X398" i="1"/>
  <c r="AB299" i="1"/>
  <c r="AB298" i="1" s="1"/>
  <c r="AJ300" i="1"/>
  <c r="AL300" i="1" s="1"/>
  <c r="AB240" i="3"/>
  <c r="AB239" i="3" s="1"/>
  <c r="AB238" i="3" s="1"/>
  <c r="AB338" i="2"/>
  <c r="AB337" i="2" s="1"/>
  <c r="AB336" i="2" s="1"/>
  <c r="AB335" i="2" s="1"/>
  <c r="AB334" i="2" s="1"/>
  <c r="V100" i="1"/>
  <c r="Y127" i="1"/>
  <c r="W175" i="1"/>
  <c r="W223" i="1"/>
  <c r="V127" i="1"/>
  <c r="V117" i="1"/>
  <c r="Y15" i="1"/>
  <c r="V175" i="1"/>
  <c r="X344" i="1"/>
  <c r="X339" i="1" s="1"/>
  <c r="W40" i="1"/>
  <c r="Y201" i="1"/>
  <c r="Y196" i="1" s="1"/>
  <c r="W236" i="1"/>
  <c r="W318" i="1"/>
  <c r="W317" i="1" s="1"/>
  <c r="V406" i="1"/>
  <c r="V405" i="1" s="1"/>
  <c r="V404" i="1" s="1"/>
  <c r="V528" i="1" s="1"/>
  <c r="W381" i="1"/>
  <c r="W435" i="1" s="1"/>
  <c r="W357" i="1"/>
  <c r="X325" i="1"/>
  <c r="X324" i="1" s="1"/>
  <c r="V216" i="1"/>
  <c r="V215" i="1" s="1"/>
  <c r="W121" i="1"/>
  <c r="W118" i="1" s="1"/>
  <c r="W117" i="1" s="1"/>
  <c r="V40" i="1"/>
  <c r="X175" i="1"/>
  <c r="V228" i="1"/>
  <c r="Y228" i="1"/>
  <c r="V236" i="1"/>
  <c r="Y267" i="1"/>
  <c r="X356" i="1"/>
  <c r="X355" i="1" s="1"/>
  <c r="V367" i="1"/>
  <c r="V366" i="1" s="1"/>
  <c r="V365" i="1" s="1"/>
  <c r="W397" i="1"/>
  <c r="W396" i="1" s="1"/>
  <c r="W395" i="1" s="1"/>
  <c r="W394" i="1" s="1"/>
  <c r="W512" i="1" s="1"/>
  <c r="V93" i="1"/>
  <c r="V92" i="1" s="1"/>
  <c r="V429" i="1" s="1"/>
  <c r="Y118" i="1"/>
  <c r="W70" i="1"/>
  <c r="W69" i="1" s="1"/>
  <c r="W68" i="1" s="1"/>
  <c r="W427" i="1" s="1"/>
  <c r="W228" i="1"/>
  <c r="W222" i="1" s="1"/>
  <c r="W221" i="1" s="1"/>
  <c r="W434" i="1" s="1"/>
  <c r="X236" i="1"/>
  <c r="V267" i="1"/>
  <c r="W327" i="1"/>
  <c r="Y367" i="1"/>
  <c r="Y366" i="1" s="1"/>
  <c r="Y365" i="1" s="1"/>
  <c r="V397" i="1"/>
  <c r="V396" i="1" s="1"/>
  <c r="V395" i="1" s="1"/>
  <c r="V394" i="1" s="1"/>
  <c r="V512" i="1" s="1"/>
  <c r="Y223" i="1"/>
  <c r="W15" i="1"/>
  <c r="W11" i="1" s="1"/>
  <c r="V78" i="1"/>
  <c r="V77" i="1" s="1"/>
  <c r="V428" i="1" s="1"/>
  <c r="W201" i="1"/>
  <c r="Y236" i="1"/>
  <c r="W248" i="1"/>
  <c r="Y301" i="1"/>
  <c r="Y344" i="1"/>
  <c r="X397" i="1"/>
  <c r="X396" i="1" s="1"/>
  <c r="X395" i="1" s="1"/>
  <c r="X394" i="1" s="1"/>
  <c r="X512" i="1" s="1"/>
  <c r="Y11" i="1"/>
  <c r="Y39" i="1"/>
  <c r="Y135" i="1"/>
  <c r="W79" i="1"/>
  <c r="W78" i="1" s="1"/>
  <c r="W77" i="1" s="1"/>
  <c r="W428" i="1" s="1"/>
  <c r="Y318" i="1"/>
  <c r="Y317" i="1" s="1"/>
  <c r="Y327" i="1"/>
  <c r="Y323" i="1" s="1"/>
  <c r="V356" i="1"/>
  <c r="V355" i="1" s="1"/>
  <c r="V381" i="1"/>
  <c r="V435" i="1" s="1"/>
  <c r="Y406" i="1"/>
  <c r="Y405" i="1" s="1"/>
  <c r="Y404" i="1" s="1"/>
  <c r="Y528" i="1" s="1"/>
  <c r="W100" i="1"/>
  <c r="W127" i="1"/>
  <c r="Y138" i="1"/>
  <c r="V159" i="1"/>
  <c r="V344" i="1"/>
  <c r="W367" i="1"/>
  <c r="W366" i="1" s="1"/>
  <c r="W365" i="1" s="1"/>
  <c r="W364" i="1" s="1"/>
  <c r="W495" i="1" s="1"/>
  <c r="Y381" i="1"/>
  <c r="Y435" i="1" s="1"/>
  <c r="V15" i="1"/>
  <c r="V11" i="1" s="1"/>
  <c r="V167" i="1"/>
  <c r="V201" i="1"/>
  <c r="V196" i="1" s="1"/>
  <c r="V222" i="1"/>
  <c r="V221" i="1" s="1"/>
  <c r="V434" i="1" s="1"/>
  <c r="X228" i="1"/>
  <c r="X262" i="1"/>
  <c r="X261" i="1" s="1"/>
  <c r="X281" i="1"/>
  <c r="X280" i="1" s="1"/>
  <c r="X301" i="1"/>
  <c r="V301" i="1"/>
  <c r="W315" i="1"/>
  <c r="W314" i="1" s="1"/>
  <c r="W301" i="1" s="1"/>
  <c r="W39" i="1"/>
  <c r="X54" i="1"/>
  <c r="X53" i="1" s="1"/>
  <c r="X39" i="1" s="1"/>
  <c r="V134" i="1"/>
  <c r="V126" i="1" s="1"/>
  <c r="V430" i="1" s="1"/>
  <c r="W134" i="1"/>
  <c r="Y113" i="1"/>
  <c r="X23" i="1"/>
  <c r="X22" i="1" s="1"/>
  <c r="V54" i="1"/>
  <c r="V53" i="1" s="1"/>
  <c r="V39" i="1" s="1"/>
  <c r="X19" i="1"/>
  <c r="X463" i="1" s="1"/>
  <c r="X444" i="1" s="1"/>
  <c r="Y73" i="1"/>
  <c r="Y70" i="1" s="1"/>
  <c r="Y69" i="1" s="1"/>
  <c r="Y68" i="1" s="1"/>
  <c r="Y427" i="1" s="1"/>
  <c r="X80" i="1"/>
  <c r="X79" i="1" s="1"/>
  <c r="X78" i="1" s="1"/>
  <c r="X77" i="1" s="1"/>
  <c r="X428" i="1" s="1"/>
  <c r="Y93" i="1"/>
  <c r="W95" i="1"/>
  <c r="W94" i="1" s="1"/>
  <c r="W93" i="1" s="1"/>
  <c r="X111" i="1"/>
  <c r="X110" i="1" s="1"/>
  <c r="X118" i="1"/>
  <c r="X129" i="1"/>
  <c r="X128" i="1" s="1"/>
  <c r="X127" i="1" s="1"/>
  <c r="X136" i="1"/>
  <c r="X135" i="1" s="1"/>
  <c r="X139" i="1"/>
  <c r="X138" i="1" s="1"/>
  <c r="X165" i="1"/>
  <c r="X164" i="1" s="1"/>
  <c r="X173" i="1"/>
  <c r="X172" i="1" s="1"/>
  <c r="Y79" i="1"/>
  <c r="Y100" i="1"/>
  <c r="W157" i="1"/>
  <c r="W156" i="1" s="1"/>
  <c r="W155" i="1" s="1"/>
  <c r="W154" i="1" s="1"/>
  <c r="Y117" i="1"/>
  <c r="X167" i="1"/>
  <c r="Y248" i="1"/>
  <c r="X163" i="1"/>
  <c r="X470" i="1" s="1"/>
  <c r="X199" i="1"/>
  <c r="X198" i="1" s="1"/>
  <c r="X197" i="1" s="1"/>
  <c r="X203" i="1"/>
  <c r="X202" i="1" s="1"/>
  <c r="W216" i="1"/>
  <c r="W215" i="1" s="1"/>
  <c r="Y222" i="1"/>
  <c r="Y221" i="1" s="1"/>
  <c r="Y434" i="1" s="1"/>
  <c r="X234" i="1"/>
  <c r="X233" i="1" s="1"/>
  <c r="X253" i="1"/>
  <c r="X252" i="1" s="1"/>
  <c r="W269" i="1"/>
  <c r="W268" i="1" s="1"/>
  <c r="W267" i="1" s="1"/>
  <c r="X273" i="1"/>
  <c r="X489" i="1" s="1"/>
  <c r="X275" i="1"/>
  <c r="X274" i="1" s="1"/>
  <c r="X284" i="1"/>
  <c r="X283" i="1" s="1"/>
  <c r="X290" i="1"/>
  <c r="X289" i="1" s="1"/>
  <c r="X256" i="1"/>
  <c r="X255" i="1" s="1"/>
  <c r="V248" i="1"/>
  <c r="X206" i="1"/>
  <c r="X205" i="1" s="1"/>
  <c r="Y355" i="1"/>
  <c r="X321" i="1"/>
  <c r="W359" i="1"/>
  <c r="W356" i="1" s="1"/>
  <c r="X372" i="1"/>
  <c r="X319" i="1"/>
  <c r="V328" i="1"/>
  <c r="V327" i="1" s="1"/>
  <c r="V323" i="1" s="1"/>
  <c r="X329" i="1"/>
  <c r="X481" i="1" s="1"/>
  <c r="W337" i="1"/>
  <c r="W336" i="1" s="1"/>
  <c r="W323" i="1" s="1"/>
  <c r="W349" i="1"/>
  <c r="W348" i="1" s="1"/>
  <c r="W344" i="1" s="1"/>
  <c r="W362" i="1"/>
  <c r="W361" i="1" s="1"/>
  <c r="X380" i="1"/>
  <c r="X510" i="1" s="1"/>
  <c r="X455" i="1" s="1"/>
  <c r="X388" i="1"/>
  <c r="X387" i="1" s="1"/>
  <c r="X386" i="1" s="1"/>
  <c r="X381" i="1" s="1"/>
  <c r="X435" i="1" s="1"/>
  <c r="X411" i="1"/>
  <c r="X410" i="1" s="1"/>
  <c r="X408" i="1"/>
  <c r="X407" i="1" s="1"/>
  <c r="AL439" i="3"/>
  <c r="AM439" i="3"/>
  <c r="AN439" i="3"/>
  <c r="AO439" i="3"/>
  <c r="AP439" i="3"/>
  <c r="AR439" i="3"/>
  <c r="AW439" i="3"/>
  <c r="W460" i="1" l="1"/>
  <c r="Y155" i="1"/>
  <c r="Y154" i="1" s="1"/>
  <c r="W196" i="1"/>
  <c r="Y339" i="1"/>
  <c r="Y433" i="1" s="1"/>
  <c r="X367" i="1"/>
  <c r="X366" i="1" s="1"/>
  <c r="W10" i="1"/>
  <c r="W426" i="1" s="1"/>
  <c r="W479" i="1"/>
  <c r="X443" i="1"/>
  <c r="X479" i="1"/>
  <c r="W432" i="1"/>
  <c r="W437" i="1"/>
  <c r="X451" i="1"/>
  <c r="X496" i="1"/>
  <c r="W440" i="1"/>
  <c r="Y432" i="1"/>
  <c r="Y437" i="1"/>
  <c r="X460" i="1"/>
  <c r="AH298" i="1"/>
  <c r="AJ210" i="1"/>
  <c r="AJ209" i="1" s="1"/>
  <c r="AJ340" i="3"/>
  <c r="AJ339" i="3" s="1"/>
  <c r="AJ338" i="3" s="1"/>
  <c r="AL211" i="1"/>
  <c r="AH209" i="1"/>
  <c r="AL209" i="1" s="1"/>
  <c r="AL210" i="1"/>
  <c r="AJ299" i="1"/>
  <c r="AJ298" i="1" s="1"/>
  <c r="AJ338" i="2"/>
  <c r="AJ337" i="2" s="1"/>
  <c r="AJ336" i="2" s="1"/>
  <c r="AJ335" i="2" s="1"/>
  <c r="AJ334" i="2" s="1"/>
  <c r="AJ240" i="3"/>
  <c r="AJ239" i="3" s="1"/>
  <c r="AJ238" i="3" s="1"/>
  <c r="W126" i="1"/>
  <c r="W430" i="1" s="1"/>
  <c r="Y134" i="1"/>
  <c r="Y126" i="1" s="1"/>
  <c r="Y430" i="1" s="1"/>
  <c r="V339" i="1"/>
  <c r="V433" i="1" s="1"/>
  <c r="W92" i="1"/>
  <c r="W429" i="1" s="1"/>
  <c r="Y10" i="1"/>
  <c r="Y426" i="1" s="1"/>
  <c r="V364" i="1"/>
  <c r="V495" i="1" s="1"/>
  <c r="V155" i="1"/>
  <c r="V154" i="1" s="1"/>
  <c r="Y364" i="1"/>
  <c r="Y495" i="1" s="1"/>
  <c r="X248" i="1"/>
  <c r="V10" i="1"/>
  <c r="V426" i="1" s="1"/>
  <c r="X134" i="1"/>
  <c r="X126" i="1" s="1"/>
  <c r="X430" i="1" s="1"/>
  <c r="X222" i="1"/>
  <c r="X221" i="1" s="1"/>
  <c r="X434" i="1" s="1"/>
  <c r="V247" i="1"/>
  <c r="V431" i="1" s="1"/>
  <c r="W247" i="1"/>
  <c r="W431" i="1" s="1"/>
  <c r="X379" i="1"/>
  <c r="X378" i="1" s="1"/>
  <c r="X377" i="1" s="1"/>
  <c r="W355" i="1"/>
  <c r="W339" i="1" s="1"/>
  <c r="W433" i="1" s="1"/>
  <c r="X328" i="1"/>
  <c r="X327" i="1" s="1"/>
  <c r="X323" i="1" s="1"/>
  <c r="X272" i="1"/>
  <c r="X271" i="1" s="1"/>
  <c r="X162" i="1"/>
  <c r="X159" i="1" s="1"/>
  <c r="X155" i="1" s="1"/>
  <c r="X154" i="1" s="1"/>
  <c r="X406" i="1"/>
  <c r="X405" i="1" s="1"/>
  <c r="X404" i="1" s="1"/>
  <c r="X528" i="1" s="1"/>
  <c r="X201" i="1"/>
  <c r="X196" i="1" s="1"/>
  <c r="X433" i="1" s="1"/>
  <c r="X117" i="1"/>
  <c r="X100" i="1"/>
  <c r="Y247" i="1"/>
  <c r="Y431" i="1" s="1"/>
  <c r="Y78" i="1"/>
  <c r="Y92" i="1"/>
  <c r="Y429" i="1" s="1"/>
  <c r="X18" i="1"/>
  <c r="X15" i="1" s="1"/>
  <c r="X11" i="1" s="1"/>
  <c r="X10" i="1" s="1"/>
  <c r="X318" i="1"/>
  <c r="X317" i="1" s="1"/>
  <c r="P24" i="1"/>
  <c r="X365" i="1" l="1"/>
  <c r="X364" i="1" s="1"/>
  <c r="X495" i="1" s="1"/>
  <c r="X440" i="1"/>
  <c r="X432" i="1"/>
  <c r="X437" i="1"/>
  <c r="V437" i="1"/>
  <c r="V432" i="1"/>
  <c r="AL299" i="1"/>
  <c r="AL298" i="1"/>
  <c r="V9" i="1"/>
  <c r="V459" i="1" s="1"/>
  <c r="X267" i="1"/>
  <c r="X247" i="1" s="1"/>
  <c r="X431" i="1" s="1"/>
  <c r="W9" i="1"/>
  <c r="W459" i="1" s="1"/>
  <c r="V241" i="1"/>
  <c r="V478" i="1" s="1"/>
  <c r="Y241" i="1"/>
  <c r="Y478" i="1" s="1"/>
  <c r="W241" i="1"/>
  <c r="W478" i="1" s="1"/>
  <c r="X92" i="1"/>
  <c r="X429" i="1" s="1"/>
  <c r="Y77" i="1"/>
  <c r="Y428" i="1" s="1"/>
  <c r="X426" i="1" l="1"/>
  <c r="X241" i="1"/>
  <c r="X478" i="1" s="1"/>
  <c r="X9" i="1"/>
  <c r="X459" i="1" s="1"/>
  <c r="V416" i="1"/>
  <c r="W416" i="1"/>
  <c r="Y9" i="1"/>
  <c r="Y459" i="1" s="1"/>
  <c r="O283" i="2"/>
  <c r="O282" i="2" s="1"/>
  <c r="O281" i="2" s="1"/>
  <c r="P283" i="2"/>
  <c r="P282" i="2" s="1"/>
  <c r="P281" i="2" s="1"/>
  <c r="Q283" i="2"/>
  <c r="Q282" i="2" s="1"/>
  <c r="Q281" i="2" s="1"/>
  <c r="V283" i="2"/>
  <c r="V282" i="2" s="1"/>
  <c r="V281" i="2" s="1"/>
  <c r="W283" i="2"/>
  <c r="W282" i="2" s="1"/>
  <c r="W281" i="2" s="1"/>
  <c r="X283" i="2"/>
  <c r="X282" i="2" s="1"/>
  <c r="X281" i="2" s="1"/>
  <c r="Y283" i="2"/>
  <c r="Y282" i="2" s="1"/>
  <c r="Y281" i="2" s="1"/>
  <c r="O286" i="2"/>
  <c r="O285" i="2" s="1"/>
  <c r="O284" i="2" s="1"/>
  <c r="Q286" i="2"/>
  <c r="Q285" i="2" s="1"/>
  <c r="Q284" i="2" s="1"/>
  <c r="V286" i="2"/>
  <c r="V285" i="2" s="1"/>
  <c r="V284" i="2" s="1"/>
  <c r="W286" i="2"/>
  <c r="W285" i="2" s="1"/>
  <c r="W284" i="2" s="1"/>
  <c r="X286" i="2"/>
  <c r="X285" i="2" s="1"/>
  <c r="X284" i="2" s="1"/>
  <c r="Y286" i="2"/>
  <c r="Y285" i="2" s="1"/>
  <c r="Y284" i="2" s="1"/>
  <c r="K286" i="2"/>
  <c r="K285" i="2" s="1"/>
  <c r="K284" i="2" s="1"/>
  <c r="L286" i="2"/>
  <c r="L285" i="2" s="1"/>
  <c r="L284" i="2" s="1"/>
  <c r="M286" i="2"/>
  <c r="M285" i="2" s="1"/>
  <c r="M284" i="2" s="1"/>
  <c r="N286" i="2"/>
  <c r="N285" i="2" s="1"/>
  <c r="N284" i="2" s="1"/>
  <c r="K283" i="2"/>
  <c r="K282" i="2" s="1"/>
  <c r="K281" i="2" s="1"/>
  <c r="L283" i="2"/>
  <c r="L282" i="2" s="1"/>
  <c r="L281" i="2" s="1"/>
  <c r="M283" i="2"/>
  <c r="M282" i="2" s="1"/>
  <c r="M281" i="2" s="1"/>
  <c r="N283" i="2"/>
  <c r="N282" i="2" s="1"/>
  <c r="N281" i="2" s="1"/>
  <c r="J286" i="2"/>
  <c r="J285" i="2" s="1"/>
  <c r="J284" i="2" s="1"/>
  <c r="J283" i="2"/>
  <c r="J282" i="2" s="1"/>
  <c r="J281" i="2" s="1"/>
  <c r="U288" i="1"/>
  <c r="T288" i="1"/>
  <c r="S288" i="1"/>
  <c r="U291" i="1"/>
  <c r="S291" i="1"/>
  <c r="R288" i="1"/>
  <c r="R291" i="1"/>
  <c r="R231" i="3" s="1"/>
  <c r="R230" i="3" s="1"/>
  <c r="R229" i="3" s="1"/>
  <c r="K231" i="3"/>
  <c r="L231" i="3"/>
  <c r="L230" i="3" s="1"/>
  <c r="L229" i="3" s="1"/>
  <c r="M231" i="3"/>
  <c r="M230" i="3" s="1"/>
  <c r="M229" i="3" s="1"/>
  <c r="N231" i="3"/>
  <c r="N230" i="3" s="1"/>
  <c r="N229" i="3" s="1"/>
  <c r="O231" i="3"/>
  <c r="O230" i="3" s="1"/>
  <c r="O229" i="3" s="1"/>
  <c r="Q231" i="3"/>
  <c r="Q230" i="3" s="1"/>
  <c r="Q229" i="3" s="1"/>
  <c r="U231" i="3"/>
  <c r="U230" i="3" s="1"/>
  <c r="U229" i="3" s="1"/>
  <c r="V231" i="3"/>
  <c r="V230" i="3" s="1"/>
  <c r="V229" i="3" s="1"/>
  <c r="W231" i="3"/>
  <c r="W230" i="3" s="1"/>
  <c r="W229" i="3" s="1"/>
  <c r="X231" i="3"/>
  <c r="X230" i="3" s="1"/>
  <c r="X229" i="3" s="1"/>
  <c r="Y231" i="3"/>
  <c r="Y230" i="3" s="1"/>
  <c r="Y229" i="3" s="1"/>
  <c r="AM231" i="3"/>
  <c r="AM230" i="3" s="1"/>
  <c r="AM229" i="3" s="1"/>
  <c r="AN231" i="3"/>
  <c r="AN230" i="3" s="1"/>
  <c r="AN229" i="3" s="1"/>
  <c r="AO231" i="3"/>
  <c r="AO230" i="3" s="1"/>
  <c r="AO229" i="3" s="1"/>
  <c r="AP231" i="3"/>
  <c r="AP230" i="3" s="1"/>
  <c r="AP229" i="3" s="1"/>
  <c r="AQ231" i="3"/>
  <c r="AQ230" i="3" s="1"/>
  <c r="AQ229" i="3" s="1"/>
  <c r="AR231" i="3"/>
  <c r="AR230" i="3" s="1"/>
  <c r="AR229" i="3" s="1"/>
  <c r="J231" i="3"/>
  <c r="J230" i="3" s="1"/>
  <c r="J229" i="3" s="1"/>
  <c r="K228" i="3"/>
  <c r="K227" i="3" s="1"/>
  <c r="K226" i="3" s="1"/>
  <c r="L228" i="3"/>
  <c r="L227" i="3" s="1"/>
  <c r="L226" i="3" s="1"/>
  <c r="M228" i="3"/>
  <c r="M227" i="3" s="1"/>
  <c r="M226" i="3" s="1"/>
  <c r="N228" i="3"/>
  <c r="N227" i="3" s="1"/>
  <c r="N226" i="3" s="1"/>
  <c r="O228" i="3"/>
  <c r="O227" i="3" s="1"/>
  <c r="O226" i="3" s="1"/>
  <c r="P228" i="3"/>
  <c r="P227" i="3" s="1"/>
  <c r="P226" i="3" s="1"/>
  <c r="Q228" i="3"/>
  <c r="Q227" i="3" s="1"/>
  <c r="Q226" i="3" s="1"/>
  <c r="S228" i="3"/>
  <c r="S227" i="3" s="1"/>
  <c r="S226" i="3" s="1"/>
  <c r="T228" i="3"/>
  <c r="T227" i="3" s="1"/>
  <c r="T226" i="3" s="1"/>
  <c r="V228" i="3"/>
  <c r="V227" i="3" s="1"/>
  <c r="V226" i="3" s="1"/>
  <c r="W228" i="3"/>
  <c r="W227" i="3" s="1"/>
  <c r="W226" i="3" s="1"/>
  <c r="X228" i="3"/>
  <c r="X227" i="3" s="1"/>
  <c r="X226" i="3" s="1"/>
  <c r="Y228" i="3"/>
  <c r="Y227" i="3" s="1"/>
  <c r="Y226" i="3" s="1"/>
  <c r="AM228" i="3"/>
  <c r="AM227" i="3" s="1"/>
  <c r="AM226" i="3" s="1"/>
  <c r="AN228" i="3"/>
  <c r="AN227" i="3" s="1"/>
  <c r="AN226" i="3" s="1"/>
  <c r="AO228" i="3"/>
  <c r="AO227" i="3" s="1"/>
  <c r="AO226" i="3" s="1"/>
  <c r="AO207" i="3" s="1"/>
  <c r="AP228" i="3"/>
  <c r="AP227" i="3" s="1"/>
  <c r="AP226" i="3" s="1"/>
  <c r="AQ228" i="3"/>
  <c r="AQ227" i="3" s="1"/>
  <c r="AQ226" i="3" s="1"/>
  <c r="AR228" i="3"/>
  <c r="AR227" i="3" s="1"/>
  <c r="AR226" i="3" s="1"/>
  <c r="AS228" i="3"/>
  <c r="AS227" i="3" s="1"/>
  <c r="AS226" i="3" s="1"/>
  <c r="AV228" i="3"/>
  <c r="AV227" i="3" s="1"/>
  <c r="AV226" i="3" s="1"/>
  <c r="J228" i="3"/>
  <c r="J227" i="3" s="1"/>
  <c r="J226" i="3" s="1"/>
  <c r="AW227" i="3"/>
  <c r="AW226" i="3" s="1"/>
  <c r="AX227" i="3"/>
  <c r="AX226" i="3" s="1"/>
  <c r="K230" i="3"/>
  <c r="K229" i="3" s="1"/>
  <c r="AS230" i="3"/>
  <c r="AS229" i="3" s="1"/>
  <c r="AV230" i="3"/>
  <c r="AV229" i="3" s="1"/>
  <c r="AW230" i="3"/>
  <c r="AW229" i="3" s="1"/>
  <c r="AX230" i="3"/>
  <c r="AX229" i="3" s="1"/>
  <c r="K25" i="3"/>
  <c r="M25" i="3"/>
  <c r="O25" i="3"/>
  <c r="Q25" i="3"/>
  <c r="V25" i="3"/>
  <c r="W25" i="3"/>
  <c r="X25" i="3"/>
  <c r="Y25" i="3"/>
  <c r="N273" i="1"/>
  <c r="N191" i="1"/>
  <c r="N171" i="1"/>
  <c r="N185" i="1"/>
  <c r="V438" i="1" l="1"/>
  <c r="V441" i="1"/>
  <c r="W438" i="1"/>
  <c r="W441" i="1"/>
  <c r="R228" i="3"/>
  <c r="R227" i="3" s="1"/>
  <c r="R226" i="3" s="1"/>
  <c r="Z288" i="1"/>
  <c r="T283" i="2"/>
  <c r="T282" i="2" s="1"/>
  <c r="T281" i="2" s="1"/>
  <c r="AB288" i="1"/>
  <c r="S231" i="3"/>
  <c r="S230" i="3" s="1"/>
  <c r="S229" i="3" s="1"/>
  <c r="AA291" i="1"/>
  <c r="U228" i="3"/>
  <c r="U227" i="3" s="1"/>
  <c r="U226" i="3" s="1"/>
  <c r="AC288" i="1"/>
  <c r="U286" i="2"/>
  <c r="U285" i="2" s="1"/>
  <c r="U284" i="2" s="1"/>
  <c r="AC291" i="1"/>
  <c r="R286" i="2"/>
  <c r="R285" i="2" s="1"/>
  <c r="R284" i="2" s="1"/>
  <c r="Z291" i="1"/>
  <c r="S283" i="2"/>
  <c r="S282" i="2" s="1"/>
  <c r="S281" i="2" s="1"/>
  <c r="AA288" i="1"/>
  <c r="X416" i="1"/>
  <c r="AP207" i="3"/>
  <c r="AR207" i="3"/>
  <c r="AN207" i="3"/>
  <c r="Y416" i="1"/>
  <c r="S286" i="2"/>
  <c r="S285" i="2" s="1"/>
  <c r="S284" i="2" s="1"/>
  <c r="R283" i="2"/>
  <c r="R282" i="2" s="1"/>
  <c r="R281" i="2" s="1"/>
  <c r="U283" i="2"/>
  <c r="U282" i="2" s="1"/>
  <c r="U281" i="2" s="1"/>
  <c r="AM207" i="3"/>
  <c r="N380" i="1"/>
  <c r="N510" i="1" s="1"/>
  <c r="Y438" i="1" l="1"/>
  <c r="Y441" i="1"/>
  <c r="X438" i="1"/>
  <c r="X441" i="1"/>
  <c r="N455" i="1"/>
  <c r="N496" i="1"/>
  <c r="AH291" i="1"/>
  <c r="Z290" i="1"/>
  <c r="Z289" i="1" s="1"/>
  <c r="Z286" i="2"/>
  <c r="Z285" i="2" s="1"/>
  <c r="Z284" i="2" s="1"/>
  <c r="Z231" i="3"/>
  <c r="Z230" i="3" s="1"/>
  <c r="Z229" i="3" s="1"/>
  <c r="AK288" i="1"/>
  <c r="AC287" i="1"/>
  <c r="AC286" i="1" s="1"/>
  <c r="AC283" i="2"/>
  <c r="AC282" i="2" s="1"/>
  <c r="AC281" i="2" s="1"/>
  <c r="AC228" i="3"/>
  <c r="AC227" i="3" s="1"/>
  <c r="AC226" i="3" s="1"/>
  <c r="AJ288" i="1"/>
  <c r="AB287" i="1"/>
  <c r="AB286" i="1" s="1"/>
  <c r="AB283" i="2"/>
  <c r="AB282" i="2" s="1"/>
  <c r="AB281" i="2" s="1"/>
  <c r="AB228" i="3"/>
  <c r="AB227" i="3" s="1"/>
  <c r="AB226" i="3" s="1"/>
  <c r="AI288" i="1"/>
  <c r="AA287" i="1"/>
  <c r="AA286" i="1" s="1"/>
  <c r="AA283" i="2"/>
  <c r="AA282" i="2" s="1"/>
  <c r="AA281" i="2" s="1"/>
  <c r="AA228" i="3"/>
  <c r="AA227" i="3" s="1"/>
  <c r="AA226" i="3" s="1"/>
  <c r="AK291" i="1"/>
  <c r="AC290" i="1"/>
  <c r="AC289" i="1" s="1"/>
  <c r="AC231" i="3"/>
  <c r="AC230" i="3" s="1"/>
  <c r="AC229" i="3" s="1"/>
  <c r="AC286" i="2"/>
  <c r="AC285" i="2" s="1"/>
  <c r="AC284" i="2" s="1"/>
  <c r="AI291" i="1"/>
  <c r="AA290" i="1"/>
  <c r="AA289" i="1" s="1"/>
  <c r="AA286" i="2"/>
  <c r="AA285" i="2" s="1"/>
  <c r="AA284" i="2" s="1"/>
  <c r="AA231" i="3"/>
  <c r="AA230" i="3" s="1"/>
  <c r="AA229" i="3" s="1"/>
  <c r="AH288" i="1"/>
  <c r="Z287" i="1"/>
  <c r="Z286" i="1" s="1"/>
  <c r="Z283" i="2"/>
  <c r="Z282" i="2" s="1"/>
  <c r="Z281" i="2" s="1"/>
  <c r="Z228" i="3"/>
  <c r="Z227" i="3" s="1"/>
  <c r="Z226" i="3" s="1"/>
  <c r="P291" i="1"/>
  <c r="P286" i="2" s="1"/>
  <c r="P285" i="2" s="1"/>
  <c r="P284" i="2" s="1"/>
  <c r="AH287" i="1" l="1"/>
  <c r="AL288" i="1"/>
  <c r="AL228" i="3" s="1"/>
  <c r="AL227" i="3" s="1"/>
  <c r="AL226" i="3" s="1"/>
  <c r="AH283" i="2"/>
  <c r="AH282" i="2" s="1"/>
  <c r="AH281" i="2" s="1"/>
  <c r="AH228" i="3"/>
  <c r="AH227" i="3" s="1"/>
  <c r="AH226" i="3" s="1"/>
  <c r="AI290" i="1"/>
  <c r="AI289" i="1" s="1"/>
  <c r="AI286" i="2"/>
  <c r="AI285" i="2" s="1"/>
  <c r="AI284" i="2" s="1"/>
  <c r="AI231" i="3"/>
  <c r="AI230" i="3" s="1"/>
  <c r="AI229" i="3" s="1"/>
  <c r="AK290" i="1"/>
  <c r="AK289" i="1" s="1"/>
  <c r="AK286" i="2"/>
  <c r="AK285" i="2" s="1"/>
  <c r="AK284" i="2" s="1"/>
  <c r="AK231" i="3"/>
  <c r="AK230" i="3" s="1"/>
  <c r="AK229" i="3" s="1"/>
  <c r="AI287" i="1"/>
  <c r="AI286" i="1" s="1"/>
  <c r="AI283" i="2"/>
  <c r="AI282" i="2" s="1"/>
  <c r="AI281" i="2" s="1"/>
  <c r="AI228" i="3"/>
  <c r="AI227" i="3" s="1"/>
  <c r="AI226" i="3" s="1"/>
  <c r="AJ287" i="1"/>
  <c r="AJ286" i="1" s="1"/>
  <c r="AJ283" i="2"/>
  <c r="AJ282" i="2" s="1"/>
  <c r="AJ281" i="2" s="1"/>
  <c r="AJ228" i="3"/>
  <c r="AJ227" i="3" s="1"/>
  <c r="AJ226" i="3" s="1"/>
  <c r="AK287" i="1"/>
  <c r="AK286" i="1" s="1"/>
  <c r="AK283" i="2"/>
  <c r="AK282" i="2" s="1"/>
  <c r="AK281" i="2" s="1"/>
  <c r="AK228" i="3"/>
  <c r="AK227" i="3" s="1"/>
  <c r="AK226" i="3" s="1"/>
  <c r="AH290" i="1"/>
  <c r="AH286" i="2"/>
  <c r="AH285" i="2" s="1"/>
  <c r="AH284" i="2" s="1"/>
  <c r="AH231" i="3"/>
  <c r="AH230" i="3" s="1"/>
  <c r="AH229" i="3" s="1"/>
  <c r="P231" i="3"/>
  <c r="P230" i="3" s="1"/>
  <c r="P229" i="3" s="1"/>
  <c r="T291" i="1"/>
  <c r="AB291" i="1" s="1"/>
  <c r="N329" i="1"/>
  <c r="N481" i="1" s="1"/>
  <c r="N282" i="1"/>
  <c r="N307" i="1"/>
  <c r="P285" i="1"/>
  <c r="N276" i="1"/>
  <c r="K287" i="1"/>
  <c r="K286" i="1" s="1"/>
  <c r="L287" i="1"/>
  <c r="L286" i="1" s="1"/>
  <c r="M287" i="1"/>
  <c r="M286" i="1" s="1"/>
  <c r="N287" i="1"/>
  <c r="N286" i="1" s="1"/>
  <c r="O287" i="1"/>
  <c r="O286" i="1" s="1"/>
  <c r="P287" i="1"/>
  <c r="P286" i="1" s="1"/>
  <c r="Q287" i="1"/>
  <c r="Q286" i="1" s="1"/>
  <c r="R287" i="1"/>
  <c r="R286" i="1" s="1"/>
  <c r="S287" i="1"/>
  <c r="T287" i="1"/>
  <c r="T286" i="1" s="1"/>
  <c r="U287" i="1"/>
  <c r="U286" i="1" s="1"/>
  <c r="AN287" i="1"/>
  <c r="AN286" i="1" s="1"/>
  <c r="AO287" i="1"/>
  <c r="AO286" i="1" s="1"/>
  <c r="AP287" i="1"/>
  <c r="AP286" i="1" s="1"/>
  <c r="AQ287" i="1"/>
  <c r="AQ286" i="1" s="1"/>
  <c r="AR287" i="1"/>
  <c r="AR286" i="1" s="1"/>
  <c r="AS287" i="1"/>
  <c r="AS286" i="1" s="1"/>
  <c r="AV287" i="1"/>
  <c r="AV286" i="1" s="1"/>
  <c r="AW287" i="1"/>
  <c r="AW286" i="1" s="1"/>
  <c r="AX287" i="1"/>
  <c r="AX286" i="1" s="1"/>
  <c r="K290" i="1"/>
  <c r="K289" i="1" s="1"/>
  <c r="L290" i="1"/>
  <c r="L289" i="1" s="1"/>
  <c r="M290" i="1"/>
  <c r="M289" i="1" s="1"/>
  <c r="N290" i="1"/>
  <c r="N289" i="1" s="1"/>
  <c r="O290" i="1"/>
  <c r="O289" i="1" s="1"/>
  <c r="P290" i="1"/>
  <c r="P289" i="1" s="1"/>
  <c r="Q290" i="1"/>
  <c r="Q289" i="1" s="1"/>
  <c r="R290" i="1"/>
  <c r="R289" i="1" s="1"/>
  <c r="S290" i="1"/>
  <c r="T290" i="1"/>
  <c r="T289" i="1" s="1"/>
  <c r="U290" i="1"/>
  <c r="U289" i="1" s="1"/>
  <c r="AN290" i="1"/>
  <c r="AN289" i="1" s="1"/>
  <c r="AO290" i="1"/>
  <c r="AO289" i="1" s="1"/>
  <c r="AP290" i="1"/>
  <c r="AP289" i="1" s="1"/>
  <c r="AQ290" i="1"/>
  <c r="AQ289" i="1" s="1"/>
  <c r="AR290" i="1"/>
  <c r="AR289" i="1" s="1"/>
  <c r="AS290" i="1"/>
  <c r="AS289" i="1" s="1"/>
  <c r="AV290" i="1"/>
  <c r="AV289" i="1" s="1"/>
  <c r="AW290" i="1"/>
  <c r="AW289" i="1" s="1"/>
  <c r="AX290" i="1"/>
  <c r="AX289" i="1" s="1"/>
  <c r="J290" i="1"/>
  <c r="J289" i="1" s="1"/>
  <c r="J287" i="1"/>
  <c r="J286" i="1" s="1"/>
  <c r="N443" i="1" l="1"/>
  <c r="N489" i="1"/>
  <c r="N479" i="1" s="1"/>
  <c r="AH289" i="1"/>
  <c r="AH286" i="1"/>
  <c r="AL286" i="1" s="1"/>
  <c r="AL287" i="1"/>
  <c r="AB290" i="1"/>
  <c r="AB289" i="1" s="1"/>
  <c r="AJ291" i="1"/>
  <c r="AB286" i="2"/>
  <c r="AB285" i="2" s="1"/>
  <c r="AB284" i="2" s="1"/>
  <c r="AB231" i="3"/>
  <c r="AB230" i="3" s="1"/>
  <c r="AB229" i="3" s="1"/>
  <c r="T231" i="3"/>
  <c r="T230" i="3" s="1"/>
  <c r="T229" i="3" s="1"/>
  <c r="T286" i="2"/>
  <c r="T285" i="2" s="1"/>
  <c r="T284" i="2" s="1"/>
  <c r="AR267" i="1"/>
  <c r="S289" i="1"/>
  <c r="S286" i="1"/>
  <c r="AO267" i="1"/>
  <c r="AN267" i="1"/>
  <c r="AW267" i="1"/>
  <c r="AP267" i="1"/>
  <c r="AJ290" i="1" l="1"/>
  <c r="AJ286" i="2"/>
  <c r="AJ285" i="2" s="1"/>
  <c r="AJ284" i="2" s="1"/>
  <c r="AJ231" i="3"/>
  <c r="AJ230" i="3" s="1"/>
  <c r="AJ229" i="3" s="1"/>
  <c r="AL291" i="1"/>
  <c r="AL231" i="3" s="1"/>
  <c r="AL230" i="3" s="1"/>
  <c r="AL229" i="3" s="1"/>
  <c r="AL207" i="3" s="1"/>
  <c r="N19" i="1"/>
  <c r="N55" i="1"/>
  <c r="AN97" i="1"/>
  <c r="AO97" i="1"/>
  <c r="AP97" i="1"/>
  <c r="AR97" i="1"/>
  <c r="AW97" i="1"/>
  <c r="N25" i="3" l="1"/>
  <c r="AJ289" i="1"/>
  <c r="AL289" i="1" s="1"/>
  <c r="AL290" i="1"/>
  <c r="N163" i="1"/>
  <c r="N470" i="1" s="1"/>
  <c r="N451" i="1" s="1"/>
  <c r="K273" i="3" l="1"/>
  <c r="K272" i="3" s="1"/>
  <c r="L273" i="3"/>
  <c r="L272" i="3" s="1"/>
  <c r="M273" i="3"/>
  <c r="M272" i="3" s="1"/>
  <c r="N273" i="3"/>
  <c r="N272" i="3" s="1"/>
  <c r="O273" i="3"/>
  <c r="O272" i="3" s="1"/>
  <c r="Q273" i="3"/>
  <c r="Q272" i="3" s="1"/>
  <c r="V273" i="3"/>
  <c r="V272" i="3" s="1"/>
  <c r="W273" i="3"/>
  <c r="W272" i="3" s="1"/>
  <c r="X273" i="3"/>
  <c r="X272" i="3" s="1"/>
  <c r="Y273" i="3"/>
  <c r="Y272" i="3" s="1"/>
  <c r="J273" i="3"/>
  <c r="J272" i="3" s="1"/>
  <c r="K266" i="2"/>
  <c r="K265" i="2" s="1"/>
  <c r="L266" i="2"/>
  <c r="L265" i="2" s="1"/>
  <c r="M266" i="2"/>
  <c r="M265" i="2" s="1"/>
  <c r="N266" i="2"/>
  <c r="N265" i="2" s="1"/>
  <c r="O266" i="2"/>
  <c r="O265" i="2" s="1"/>
  <c r="Q266" i="2"/>
  <c r="Q265" i="2" s="1"/>
  <c r="V266" i="2"/>
  <c r="V265" i="2" s="1"/>
  <c r="W266" i="2"/>
  <c r="W265" i="2" s="1"/>
  <c r="X266" i="2"/>
  <c r="X265" i="2" s="1"/>
  <c r="Y266" i="2"/>
  <c r="Y265" i="2" s="1"/>
  <c r="J266" i="2"/>
  <c r="J265" i="2" s="1"/>
  <c r="O332" i="1"/>
  <c r="Q332" i="1"/>
  <c r="S333" i="1"/>
  <c r="U333" i="1"/>
  <c r="R333" i="1"/>
  <c r="P333" i="1"/>
  <c r="P484" i="1" s="1"/>
  <c r="N332" i="1"/>
  <c r="S273" i="3" l="1"/>
  <c r="S272" i="3" s="1"/>
  <c r="AA333" i="1"/>
  <c r="R273" i="3"/>
  <c r="R272" i="3" s="1"/>
  <c r="Z333" i="1"/>
  <c r="U273" i="3"/>
  <c r="U272" i="3" s="1"/>
  <c r="AC333" i="1"/>
  <c r="T333" i="1"/>
  <c r="S332" i="1"/>
  <c r="S266" i="2"/>
  <c r="S265" i="2" s="1"/>
  <c r="P273" i="3"/>
  <c r="P272" i="3" s="1"/>
  <c r="P332" i="1"/>
  <c r="P266" i="2"/>
  <c r="P265" i="2" s="1"/>
  <c r="R332" i="1"/>
  <c r="R266" i="2"/>
  <c r="R265" i="2" s="1"/>
  <c r="U332" i="1"/>
  <c r="U266" i="2"/>
  <c r="U265" i="2" s="1"/>
  <c r="AH333" i="1" l="1"/>
  <c r="Z332" i="1"/>
  <c r="Z273" i="3"/>
  <c r="Z272" i="3" s="1"/>
  <c r="Z266" i="2"/>
  <c r="Z265" i="2" s="1"/>
  <c r="T266" i="2"/>
  <c r="T265" i="2" s="1"/>
  <c r="AB333" i="1"/>
  <c r="AK333" i="1"/>
  <c r="AC332" i="1"/>
  <c r="AC266" i="2"/>
  <c r="AC265" i="2" s="1"/>
  <c r="AC273" i="3"/>
  <c r="AC272" i="3" s="1"/>
  <c r="AA332" i="1"/>
  <c r="AI333" i="1"/>
  <c r="AA266" i="2"/>
  <c r="AA265" i="2" s="1"/>
  <c r="AA273" i="3"/>
  <c r="AA272" i="3" s="1"/>
  <c r="T332" i="1"/>
  <c r="T273" i="3"/>
  <c r="T272" i="3" s="1"/>
  <c r="AK332" i="1" l="1"/>
  <c r="AK266" i="2"/>
  <c r="AK265" i="2" s="1"/>
  <c r="AK273" i="3"/>
  <c r="AK272" i="3" s="1"/>
  <c r="AH332" i="1"/>
  <c r="AH266" i="2"/>
  <c r="AH265" i="2" s="1"/>
  <c r="AH273" i="3"/>
  <c r="AH272" i="3" s="1"/>
  <c r="AI332" i="1"/>
  <c r="AI266" i="2"/>
  <c r="AI265" i="2" s="1"/>
  <c r="AI273" i="3"/>
  <c r="AI272" i="3" s="1"/>
  <c r="AJ333" i="1"/>
  <c r="AB332" i="1"/>
  <c r="AB266" i="2"/>
  <c r="AB265" i="2" s="1"/>
  <c r="AB273" i="3"/>
  <c r="AB272" i="3" s="1"/>
  <c r="AW146" i="1"/>
  <c r="AW466" i="1" s="1"/>
  <c r="AW447" i="1" l="1"/>
  <c r="AW440" i="1" s="1"/>
  <c r="AW460" i="1"/>
  <c r="AJ332" i="1"/>
  <c r="AJ266" i="2"/>
  <c r="AJ265" i="2" s="1"/>
  <c r="AJ273" i="3"/>
  <c r="AJ272" i="3" s="1"/>
  <c r="AL333" i="1"/>
  <c r="AL332" i="1"/>
  <c r="N140" i="1" l="1"/>
  <c r="N463" i="1" s="1"/>
  <c r="N137" i="1"/>
  <c r="N466" i="1" s="1"/>
  <c r="N447" i="1" s="1"/>
  <c r="N444" i="1" l="1"/>
  <c r="P174" i="1"/>
  <c r="P49" i="1"/>
  <c r="P19" i="1"/>
  <c r="P185" i="1"/>
  <c r="Y421" i="1"/>
  <c r="Q421" i="1"/>
  <c r="AR113" i="2"/>
  <c r="AR112" i="2" s="1"/>
  <c r="AR111" i="2" s="1"/>
  <c r="AV113" i="2"/>
  <c r="AV112" i="2" s="1"/>
  <c r="AV111" i="2" s="1"/>
  <c r="AW113" i="2"/>
  <c r="AW112" i="2" s="1"/>
  <c r="AW111" i="2" s="1"/>
  <c r="AR110" i="2"/>
  <c r="AR109" i="2" s="1"/>
  <c r="AR108" i="2" s="1"/>
  <c r="AV110" i="2"/>
  <c r="AV109" i="2" s="1"/>
  <c r="AV108" i="2" s="1"/>
  <c r="AW110" i="2"/>
  <c r="AW109" i="2" s="1"/>
  <c r="AW108" i="2" s="1"/>
  <c r="AR179" i="3"/>
  <c r="AR178" i="3" s="1"/>
  <c r="AR177" i="3" s="1"/>
  <c r="AV179" i="3"/>
  <c r="AV178" i="3" s="1"/>
  <c r="AV177" i="3" s="1"/>
  <c r="AW179" i="3"/>
  <c r="AW178" i="3" s="1"/>
  <c r="AW177" i="3" s="1"/>
  <c r="AR182" i="3"/>
  <c r="AR181" i="3" s="1"/>
  <c r="AR180" i="3" s="1"/>
  <c r="AV182" i="3"/>
  <c r="AV181" i="3" s="1"/>
  <c r="AV180" i="3" s="1"/>
  <c r="AW182" i="3"/>
  <c r="AW181" i="3" s="1"/>
  <c r="AW180" i="3" s="1"/>
  <c r="AR148" i="1"/>
  <c r="AR147" i="1" s="1"/>
  <c r="AR134" i="1" s="1"/>
  <c r="AR126" i="1" s="1"/>
  <c r="AR430" i="1" s="1"/>
  <c r="AW145" i="1"/>
  <c r="AW144" i="1" s="1"/>
  <c r="AW134" i="1" s="1"/>
  <c r="AW126" i="1" s="1"/>
  <c r="AW430" i="1" s="1"/>
  <c r="AX146" i="1"/>
  <c r="AW92" i="2" l="1"/>
  <c r="P25" i="3"/>
  <c r="AX145" i="1"/>
  <c r="AX144" i="1" s="1"/>
  <c r="AZ146" i="1"/>
  <c r="AW9" i="1"/>
  <c r="AW459" i="1" s="1"/>
  <c r="AR9" i="1"/>
  <c r="AR459" i="1" s="1"/>
  <c r="AW421" i="1"/>
  <c r="AX110" i="2"/>
  <c r="AX109" i="2" s="1"/>
  <c r="AX108" i="2" s="1"/>
  <c r="AX179" i="3"/>
  <c r="AX178" i="3" s="1"/>
  <c r="AX177" i="3" s="1"/>
  <c r="AR508" i="3"/>
  <c r="AR92" i="2"/>
  <c r="AR91" i="2" s="1"/>
  <c r="AR8" i="2" s="1"/>
  <c r="AR398" i="2" s="1"/>
  <c r="AW91" i="2"/>
  <c r="AW8" i="2" s="1"/>
  <c r="AW398" i="2" s="1"/>
  <c r="AX421" i="1"/>
  <c r="AW167" i="3"/>
  <c r="AR167" i="3"/>
  <c r="AR159" i="3" s="1"/>
  <c r="AR401" i="3" s="1"/>
  <c r="AR402" i="2" s="1"/>
  <c r="AL111" i="3"/>
  <c r="AM111" i="3"/>
  <c r="AN111" i="3"/>
  <c r="AO111" i="3"/>
  <c r="AP111" i="3"/>
  <c r="AR111" i="3"/>
  <c r="AW111" i="3"/>
  <c r="K121" i="3"/>
  <c r="M121" i="3"/>
  <c r="N121" i="3"/>
  <c r="O121" i="3"/>
  <c r="Q121" i="3"/>
  <c r="V121" i="3"/>
  <c r="W121" i="3"/>
  <c r="Y121" i="3"/>
  <c r="AM121" i="3"/>
  <c r="AN121" i="3"/>
  <c r="AO121" i="3"/>
  <c r="AP121" i="3"/>
  <c r="AQ121" i="3"/>
  <c r="AR121" i="3"/>
  <c r="AV121" i="3"/>
  <c r="AW121" i="3"/>
  <c r="AX51" i="2"/>
  <c r="AZ51" i="2" s="1"/>
  <c r="AX52" i="2"/>
  <c r="AZ52" i="2" s="1"/>
  <c r="AX53" i="2"/>
  <c r="AZ53" i="2" s="1"/>
  <c r="AX224" i="2"/>
  <c r="AZ224" i="2" s="1"/>
  <c r="AX357" i="2"/>
  <c r="AZ357" i="2" s="1"/>
  <c r="AX358" i="2"/>
  <c r="AZ358" i="2" s="1"/>
  <c r="AX359" i="2"/>
  <c r="AZ359" i="2" s="1"/>
  <c r="AS51" i="2"/>
  <c r="AU51" i="2" s="1"/>
  <c r="AS52" i="2"/>
  <c r="AU52" i="2" s="1"/>
  <c r="AS53" i="2"/>
  <c r="AU53" i="2" s="1"/>
  <c r="AS224" i="2"/>
  <c r="AU224" i="2" s="1"/>
  <c r="AS357" i="2"/>
  <c r="AU357" i="2" s="1"/>
  <c r="AS358" i="2"/>
  <c r="AU358" i="2" s="1"/>
  <c r="AS359" i="2"/>
  <c r="AU359" i="2" s="1"/>
  <c r="AX14" i="1"/>
  <c r="AX17" i="1"/>
  <c r="AZ17" i="1" s="1"/>
  <c r="AX21" i="1"/>
  <c r="AX24" i="1"/>
  <c r="AZ24" i="1" s="1"/>
  <c r="AX27" i="1"/>
  <c r="AZ27" i="1" s="1"/>
  <c r="AX30" i="1"/>
  <c r="AZ30" i="1" s="1"/>
  <c r="AX34" i="1"/>
  <c r="AZ34" i="1" s="1"/>
  <c r="AX38" i="1"/>
  <c r="AX475" i="1" s="1"/>
  <c r="AX456" i="1" s="1"/>
  <c r="AX42" i="1"/>
  <c r="AZ42" i="1" s="1"/>
  <c r="AX44" i="1"/>
  <c r="AZ44" i="1" s="1"/>
  <c r="AX46" i="1"/>
  <c r="AX49" i="1"/>
  <c r="AZ49" i="1" s="1"/>
  <c r="AX52" i="1"/>
  <c r="AZ52" i="1" s="1"/>
  <c r="AX55" i="1"/>
  <c r="AZ55" i="1" s="1"/>
  <c r="AX58" i="1"/>
  <c r="AZ58" i="1" s="1"/>
  <c r="AX61" i="1"/>
  <c r="AZ61" i="1" s="1"/>
  <c r="AX64" i="1"/>
  <c r="AX67" i="1"/>
  <c r="AX472" i="1" s="1"/>
  <c r="AX453" i="1" s="1"/>
  <c r="AX72" i="1"/>
  <c r="AZ72" i="1" s="1"/>
  <c r="AX74" i="1"/>
  <c r="AZ74" i="1" s="1"/>
  <c r="AX76" i="1"/>
  <c r="AZ76" i="1" s="1"/>
  <c r="AX81" i="1"/>
  <c r="AX85" i="1"/>
  <c r="AZ85" i="1" s="1"/>
  <c r="AX88" i="1"/>
  <c r="AX96" i="1"/>
  <c r="AZ96" i="1" s="1"/>
  <c r="AX99" i="1"/>
  <c r="AX106" i="1"/>
  <c r="AZ106" i="1" s="1"/>
  <c r="AX109" i="1"/>
  <c r="AZ109" i="1" s="1"/>
  <c r="AX112" i="1"/>
  <c r="AZ112" i="1" s="1"/>
  <c r="AX116" i="1"/>
  <c r="AX120" i="1"/>
  <c r="AZ120" i="1" s="1"/>
  <c r="AX122" i="1"/>
  <c r="AZ122" i="1" s="1"/>
  <c r="AX125" i="1"/>
  <c r="AZ125" i="1" s="1"/>
  <c r="AX130" i="1"/>
  <c r="AZ130" i="1" s="1"/>
  <c r="AX133" i="1"/>
  <c r="AZ133" i="1" s="1"/>
  <c r="AX137" i="1"/>
  <c r="AX140" i="1"/>
  <c r="AZ140" i="1" s="1"/>
  <c r="AX143" i="1"/>
  <c r="AZ143" i="1" s="1"/>
  <c r="AX149" i="1"/>
  <c r="AZ149" i="1" s="1"/>
  <c r="AX158" i="1"/>
  <c r="AZ158" i="1" s="1"/>
  <c r="AX161" i="1"/>
  <c r="AZ161" i="1" s="1"/>
  <c r="AX163" i="1"/>
  <c r="AZ163" i="1" s="1"/>
  <c r="AX166" i="1"/>
  <c r="AZ166" i="1" s="1"/>
  <c r="AX169" i="1"/>
  <c r="AZ169" i="1" s="1"/>
  <c r="AX171" i="1"/>
  <c r="AZ171" i="1" s="1"/>
  <c r="AX174" i="1"/>
  <c r="AZ174" i="1" s="1"/>
  <c r="AX177" i="1"/>
  <c r="AZ177" i="1" s="1"/>
  <c r="AX179" i="1"/>
  <c r="AZ179" i="1" s="1"/>
  <c r="AX182" i="1"/>
  <c r="AZ182" i="1" s="1"/>
  <c r="AX185" i="1"/>
  <c r="AZ185" i="1" s="1"/>
  <c r="AX188" i="1"/>
  <c r="AZ188" i="1" s="1"/>
  <c r="AX191" i="1"/>
  <c r="AZ191" i="1" s="1"/>
  <c r="AX195" i="1"/>
  <c r="AZ195" i="1" s="1"/>
  <c r="AX200" i="1"/>
  <c r="AX204" i="1"/>
  <c r="AZ204" i="1" s="1"/>
  <c r="AX207" i="1"/>
  <c r="AZ207" i="1" s="1"/>
  <c r="AX214" i="1"/>
  <c r="AZ214" i="1" s="1"/>
  <c r="AX218" i="1"/>
  <c r="AZ218" i="1" s="1"/>
  <c r="AX220" i="1"/>
  <c r="AZ220" i="1" s="1"/>
  <c r="AX225" i="1"/>
  <c r="AZ225" i="1" s="1"/>
  <c r="AX227" i="1"/>
  <c r="AZ227" i="1" s="1"/>
  <c r="AX230" i="1"/>
  <c r="AZ230" i="1" s="1"/>
  <c r="AX232" i="1"/>
  <c r="AZ232" i="1" s="1"/>
  <c r="AX235" i="1"/>
  <c r="AZ235" i="1" s="1"/>
  <c r="AX238" i="1"/>
  <c r="AZ238" i="1" s="1"/>
  <c r="AX240" i="1"/>
  <c r="AZ240" i="1" s="1"/>
  <c r="AX246" i="1"/>
  <c r="AX251" i="1"/>
  <c r="AZ251" i="1" s="1"/>
  <c r="AX254" i="1"/>
  <c r="AX257" i="1"/>
  <c r="AZ257" i="1" s="1"/>
  <c r="AX260" i="1"/>
  <c r="AZ260" i="1" s="1"/>
  <c r="AX263" i="1"/>
  <c r="AZ263" i="1" s="1"/>
  <c r="AX266" i="1"/>
  <c r="AZ266" i="1" s="1"/>
  <c r="AX270" i="1"/>
  <c r="AZ270" i="1" s="1"/>
  <c r="AX273" i="1"/>
  <c r="AZ273" i="1" s="1"/>
  <c r="AX276" i="1"/>
  <c r="AZ276" i="1" s="1"/>
  <c r="AX279" i="1"/>
  <c r="AZ279" i="1" s="1"/>
  <c r="AX282" i="1"/>
  <c r="AZ282" i="1" s="1"/>
  <c r="AX285" i="1"/>
  <c r="AZ285" i="1" s="1"/>
  <c r="AX294" i="1"/>
  <c r="AZ294" i="1" s="1"/>
  <c r="AX297" i="1"/>
  <c r="AZ297" i="1" s="1"/>
  <c r="AX304" i="1"/>
  <c r="AZ304" i="1" s="1"/>
  <c r="AX307" i="1"/>
  <c r="AZ307" i="1" s="1"/>
  <c r="AX310" i="1"/>
  <c r="AZ310" i="1" s="1"/>
  <c r="AX313" i="1"/>
  <c r="AZ313" i="1" s="1"/>
  <c r="AX316" i="1"/>
  <c r="AZ316" i="1" s="1"/>
  <c r="AX320" i="1"/>
  <c r="AX480" i="1" s="1"/>
  <c r="AX322" i="1"/>
  <c r="AZ322" i="1" s="1"/>
  <c r="AX326" i="1"/>
  <c r="AX329" i="1"/>
  <c r="AZ329" i="1" s="1"/>
  <c r="AX331" i="1"/>
  <c r="AZ331" i="1" s="1"/>
  <c r="AX335" i="1"/>
  <c r="AX492" i="1" s="1"/>
  <c r="AX338" i="1"/>
  <c r="AX343" i="1"/>
  <c r="AZ343" i="1" s="1"/>
  <c r="AX347" i="1"/>
  <c r="AZ347" i="1" s="1"/>
  <c r="AX350" i="1"/>
  <c r="AX351" i="1"/>
  <c r="AZ351" i="1" s="1"/>
  <c r="AX354" i="1"/>
  <c r="AZ354" i="1" s="1"/>
  <c r="AX358" i="1"/>
  <c r="AZ358" i="1" s="1"/>
  <c r="AX360" i="1"/>
  <c r="AZ360" i="1" s="1"/>
  <c r="AX363" i="1"/>
  <c r="AZ363" i="1" s="1"/>
  <c r="AX369" i="1"/>
  <c r="AX498" i="1" s="1"/>
  <c r="AX371" i="1"/>
  <c r="AX373" i="1"/>
  <c r="AX509" i="1" s="1"/>
  <c r="AX376" i="1"/>
  <c r="AZ376" i="1" s="1"/>
  <c r="AX380" i="1"/>
  <c r="AX377" i="2" s="1"/>
  <c r="AX376" i="2" s="1"/>
  <c r="AX375" i="2" s="1"/>
  <c r="AX385" i="1"/>
  <c r="AX389" i="1"/>
  <c r="AZ389" i="1" s="1"/>
  <c r="AX393" i="1"/>
  <c r="AX379" i="2" s="1"/>
  <c r="AX378" i="2" s="1"/>
  <c r="AX399" i="1"/>
  <c r="AX515" i="1" s="1"/>
  <c r="AX401" i="1"/>
  <c r="AX516" i="1" s="1"/>
  <c r="AX403" i="1"/>
  <c r="AX526" i="1" s="1"/>
  <c r="AX409" i="1"/>
  <c r="AX412" i="1"/>
  <c r="AX531" i="1" s="1"/>
  <c r="AS14" i="1"/>
  <c r="AS17" i="1"/>
  <c r="AU17" i="1" s="1"/>
  <c r="AS21" i="1"/>
  <c r="AS24" i="1"/>
  <c r="AU24" i="1" s="1"/>
  <c r="AS27" i="1"/>
  <c r="AU27" i="1" s="1"/>
  <c r="AS30" i="1"/>
  <c r="AU30" i="1" s="1"/>
  <c r="AS34" i="1"/>
  <c r="AU34" i="1" s="1"/>
  <c r="AS38" i="1"/>
  <c r="AS475" i="1" s="1"/>
  <c r="AS456" i="1" s="1"/>
  <c r="AS42" i="1"/>
  <c r="AU42" i="1" s="1"/>
  <c r="AS44" i="1"/>
  <c r="AU44" i="1" s="1"/>
  <c r="AS46" i="1"/>
  <c r="AS49" i="1"/>
  <c r="AU49" i="1" s="1"/>
  <c r="AS52" i="1"/>
  <c r="AU52" i="1" s="1"/>
  <c r="AS55" i="1"/>
  <c r="AU55" i="1" s="1"/>
  <c r="AS58" i="1"/>
  <c r="AU58" i="1" s="1"/>
  <c r="AS61" i="1"/>
  <c r="AU61" i="1" s="1"/>
  <c r="AS64" i="1"/>
  <c r="AS67" i="1"/>
  <c r="AS472" i="1" s="1"/>
  <c r="AS453" i="1" s="1"/>
  <c r="AS72" i="1"/>
  <c r="AU72" i="1" s="1"/>
  <c r="AS74" i="1"/>
  <c r="AU74" i="1" s="1"/>
  <c r="AS76" i="1"/>
  <c r="AU76" i="1" s="1"/>
  <c r="AS81" i="1"/>
  <c r="AS85" i="1"/>
  <c r="AU85" i="1" s="1"/>
  <c r="AS88" i="1"/>
  <c r="AS96" i="1"/>
  <c r="AU96" i="1" s="1"/>
  <c r="AS99" i="1"/>
  <c r="AS106" i="1"/>
  <c r="AU106" i="1" s="1"/>
  <c r="AS109" i="1"/>
  <c r="AU109" i="1" s="1"/>
  <c r="AS112" i="1"/>
  <c r="AU112" i="1" s="1"/>
  <c r="AS116" i="1"/>
  <c r="AS120" i="1"/>
  <c r="AU120" i="1" s="1"/>
  <c r="AS122" i="1"/>
  <c r="AU122" i="1" s="1"/>
  <c r="AS125" i="1"/>
  <c r="AU125" i="1" s="1"/>
  <c r="AS130" i="1"/>
  <c r="AU130" i="1" s="1"/>
  <c r="AS133" i="1"/>
  <c r="AU133" i="1" s="1"/>
  <c r="AS137" i="1"/>
  <c r="AS140" i="1"/>
  <c r="AU140" i="1" s="1"/>
  <c r="AS143" i="1"/>
  <c r="AU143" i="1" s="1"/>
  <c r="AS146" i="1"/>
  <c r="AU146" i="1" s="1"/>
  <c r="AS149" i="1"/>
  <c r="AU149" i="1" s="1"/>
  <c r="AS158" i="1"/>
  <c r="AU158" i="1" s="1"/>
  <c r="AS161" i="1"/>
  <c r="AU161" i="1" s="1"/>
  <c r="AS163" i="1"/>
  <c r="AU163" i="1" s="1"/>
  <c r="AS166" i="1"/>
  <c r="AU166" i="1" s="1"/>
  <c r="AS169" i="1"/>
  <c r="AU169" i="1" s="1"/>
  <c r="AS171" i="1"/>
  <c r="AU171" i="1" s="1"/>
  <c r="AS174" i="1"/>
  <c r="AU174" i="1" s="1"/>
  <c r="AS177" i="1"/>
  <c r="AU177" i="1" s="1"/>
  <c r="AS179" i="1"/>
  <c r="AU179" i="1" s="1"/>
  <c r="AS182" i="1"/>
  <c r="AU182" i="1" s="1"/>
  <c r="AS185" i="1"/>
  <c r="AU185" i="1" s="1"/>
  <c r="AS188" i="1"/>
  <c r="AU188" i="1" s="1"/>
  <c r="AS191" i="1"/>
  <c r="AU191" i="1" s="1"/>
  <c r="AS195" i="1"/>
  <c r="AU195" i="1" s="1"/>
  <c r="AS200" i="1"/>
  <c r="AS204" i="1"/>
  <c r="AU204" i="1" s="1"/>
  <c r="AS207" i="1"/>
  <c r="AU207" i="1" s="1"/>
  <c r="AS214" i="1"/>
  <c r="AU214" i="1" s="1"/>
  <c r="AS218" i="1"/>
  <c r="AU218" i="1" s="1"/>
  <c r="AS220" i="1"/>
  <c r="AU220" i="1" s="1"/>
  <c r="AS225" i="1"/>
  <c r="AU225" i="1" s="1"/>
  <c r="AS227" i="1"/>
  <c r="AU227" i="1" s="1"/>
  <c r="AS230" i="1"/>
  <c r="AU230" i="1" s="1"/>
  <c r="AS232" i="1"/>
  <c r="AU232" i="1" s="1"/>
  <c r="AS235" i="1"/>
  <c r="AU235" i="1" s="1"/>
  <c r="AS238" i="1"/>
  <c r="AU238" i="1" s="1"/>
  <c r="AS240" i="1"/>
  <c r="AU240" i="1" s="1"/>
  <c r="AS246" i="1"/>
  <c r="AS251" i="1"/>
  <c r="AU251" i="1" s="1"/>
  <c r="AS254" i="1"/>
  <c r="AS257" i="1"/>
  <c r="AU257" i="1" s="1"/>
  <c r="AS260" i="1"/>
  <c r="AU260" i="1" s="1"/>
  <c r="AS263" i="1"/>
  <c r="AU263" i="1" s="1"/>
  <c r="AS266" i="1"/>
  <c r="AU266" i="1" s="1"/>
  <c r="AS270" i="1"/>
  <c r="AU270" i="1" s="1"/>
  <c r="AS273" i="1"/>
  <c r="AU273" i="1" s="1"/>
  <c r="AS276" i="1"/>
  <c r="AU276" i="1" s="1"/>
  <c r="AS279" i="1"/>
  <c r="AU279" i="1" s="1"/>
  <c r="AS282" i="1"/>
  <c r="AU282" i="1" s="1"/>
  <c r="AS285" i="1"/>
  <c r="AU285" i="1" s="1"/>
  <c r="AS294" i="1"/>
  <c r="AU294" i="1" s="1"/>
  <c r="AS297" i="1"/>
  <c r="AU297" i="1" s="1"/>
  <c r="AS304" i="1"/>
  <c r="AU304" i="1" s="1"/>
  <c r="AS307" i="1"/>
  <c r="AU307" i="1" s="1"/>
  <c r="AS310" i="1"/>
  <c r="AU310" i="1" s="1"/>
  <c r="AS313" i="1"/>
  <c r="AU313" i="1" s="1"/>
  <c r="AS316" i="1"/>
  <c r="AU316" i="1" s="1"/>
  <c r="AS320" i="1"/>
  <c r="AS480" i="1" s="1"/>
  <c r="AS322" i="1"/>
  <c r="AU322" i="1" s="1"/>
  <c r="AS326" i="1"/>
  <c r="AS329" i="1"/>
  <c r="AU329" i="1" s="1"/>
  <c r="AS331" i="1"/>
  <c r="AU331" i="1" s="1"/>
  <c r="AS335" i="1"/>
  <c r="AS492" i="1" s="1"/>
  <c r="AS338" i="1"/>
  <c r="AS343" i="1"/>
  <c r="AU343" i="1" s="1"/>
  <c r="AS347" i="1"/>
  <c r="AU347" i="1" s="1"/>
  <c r="AS350" i="1"/>
  <c r="AS351" i="1"/>
  <c r="AU351" i="1" s="1"/>
  <c r="AS354" i="1"/>
  <c r="AU354" i="1" s="1"/>
  <c r="AS358" i="1"/>
  <c r="AU358" i="1" s="1"/>
  <c r="AS360" i="1"/>
  <c r="AU360" i="1" s="1"/>
  <c r="AS363" i="1"/>
  <c r="AU363" i="1" s="1"/>
  <c r="AS369" i="1"/>
  <c r="AS498" i="1" s="1"/>
  <c r="AS371" i="1"/>
  <c r="AS373" i="1"/>
  <c r="AS509" i="1" s="1"/>
  <c r="AS376" i="1"/>
  <c r="AU376" i="1" s="1"/>
  <c r="AS380" i="1"/>
  <c r="AS385" i="1"/>
  <c r="AS389" i="1"/>
  <c r="AU389" i="1" s="1"/>
  <c r="AS393" i="1"/>
  <c r="AS511" i="1" s="1"/>
  <c r="AS457" i="1" s="1"/>
  <c r="AS399" i="1"/>
  <c r="AS515" i="1" s="1"/>
  <c r="AS401" i="1"/>
  <c r="AS516" i="1" s="1"/>
  <c r="AS403" i="1"/>
  <c r="AS526" i="1" s="1"/>
  <c r="AS409" i="1"/>
  <c r="AS412" i="1"/>
  <c r="AS531" i="1" s="1"/>
  <c r="AX415" i="1"/>
  <c r="AZ415" i="1" s="1"/>
  <c r="AS415" i="1"/>
  <c r="AU415" i="1" s="1"/>
  <c r="AX374" i="2" l="1"/>
  <c r="AS510" i="1"/>
  <c r="AS455" i="1" s="1"/>
  <c r="AS377" i="2"/>
  <c r="AS376" i="2" s="1"/>
  <c r="AS375" i="2" s="1"/>
  <c r="W420" i="1"/>
  <c r="O420" i="1"/>
  <c r="AE420" i="1"/>
  <c r="AW420" i="1"/>
  <c r="AU350" i="1"/>
  <c r="AU483" i="1" s="1"/>
  <c r="AU445" i="1" s="1"/>
  <c r="AS483" i="1"/>
  <c r="AS445" i="1" s="1"/>
  <c r="AU200" i="1"/>
  <c r="AU465" i="1" s="1"/>
  <c r="AS465" i="1"/>
  <c r="AU64" i="1"/>
  <c r="AU470" i="1" s="1"/>
  <c r="AS470" i="1"/>
  <c r="AU46" i="1"/>
  <c r="AU468" i="1" s="1"/>
  <c r="AU449" i="1" s="1"/>
  <c r="AS468" i="1"/>
  <c r="AS449" i="1" s="1"/>
  <c r="AU21" i="1"/>
  <c r="AU473" i="1" s="1"/>
  <c r="AS473" i="1"/>
  <c r="AS454" i="1" s="1"/>
  <c r="AU14" i="1"/>
  <c r="AU462" i="1" s="1"/>
  <c r="AS462" i="1"/>
  <c r="AZ409" i="1"/>
  <c r="AZ532" i="1" s="1"/>
  <c r="AX532" i="1"/>
  <c r="AX400" i="3"/>
  <c r="AX399" i="3" s="1"/>
  <c r="AX398" i="3" s="1"/>
  <c r="AX397" i="3" s="1"/>
  <c r="AX511" i="1"/>
  <c r="AX457" i="1" s="1"/>
  <c r="AZ385" i="1"/>
  <c r="AZ503" i="1" s="1"/>
  <c r="AZ448" i="1" s="1"/>
  <c r="AX503" i="1"/>
  <c r="AX448" i="1" s="1"/>
  <c r="AZ371" i="1"/>
  <c r="AZ499" i="1" s="1"/>
  <c r="AX499" i="1"/>
  <c r="AZ338" i="1"/>
  <c r="AZ484" i="1" s="1"/>
  <c r="AX484" i="1"/>
  <c r="AZ326" i="1"/>
  <c r="AZ481" i="1" s="1"/>
  <c r="AX481" i="1"/>
  <c r="AZ254" i="1"/>
  <c r="AZ489" i="1" s="1"/>
  <c r="AX489" i="1"/>
  <c r="AZ246" i="1"/>
  <c r="AZ482" i="1" s="1"/>
  <c r="AX482" i="1"/>
  <c r="AZ64" i="1"/>
  <c r="AZ470" i="1" s="1"/>
  <c r="AZ451" i="1" s="1"/>
  <c r="AX470" i="1"/>
  <c r="AX451" i="1" s="1"/>
  <c r="AZ46" i="1"/>
  <c r="AZ468" i="1" s="1"/>
  <c r="AZ449" i="1" s="1"/>
  <c r="AX468" i="1"/>
  <c r="AX449" i="1" s="1"/>
  <c r="AZ21" i="1"/>
  <c r="AZ473" i="1" s="1"/>
  <c r="AX473" i="1"/>
  <c r="AX454" i="1" s="1"/>
  <c r="AZ14" i="1"/>
  <c r="AZ462" i="1" s="1"/>
  <c r="AX462" i="1"/>
  <c r="AX443" i="1" s="1"/>
  <c r="AU409" i="1"/>
  <c r="AU532" i="1" s="1"/>
  <c r="AS532" i="1"/>
  <c r="AU385" i="1"/>
  <c r="AU503" i="1" s="1"/>
  <c r="AU448" i="1" s="1"/>
  <c r="AS503" i="1"/>
  <c r="AS448" i="1" s="1"/>
  <c r="AU371" i="1"/>
  <c r="AU499" i="1" s="1"/>
  <c r="AS499" i="1"/>
  <c r="AS496" i="1" s="1"/>
  <c r="AU338" i="1"/>
  <c r="AU484" i="1" s="1"/>
  <c r="AS484" i="1"/>
  <c r="AU326" i="1"/>
  <c r="AU481" i="1" s="1"/>
  <c r="AS481" i="1"/>
  <c r="AU254" i="1"/>
  <c r="AU489" i="1" s="1"/>
  <c r="AS489" i="1"/>
  <c r="AU246" i="1"/>
  <c r="AU482" i="1" s="1"/>
  <c r="AS482" i="1"/>
  <c r="AU137" i="1"/>
  <c r="AU466" i="1" s="1"/>
  <c r="AU447" i="1" s="1"/>
  <c r="AS466" i="1"/>
  <c r="AS447" i="1" s="1"/>
  <c r="AU116" i="1"/>
  <c r="AU469" i="1" s="1"/>
  <c r="AU450" i="1" s="1"/>
  <c r="AS469" i="1"/>
  <c r="AS450" i="1" s="1"/>
  <c r="AU99" i="1"/>
  <c r="AU81" i="1"/>
  <c r="AU461" i="1" s="1"/>
  <c r="AS461" i="1"/>
  <c r="AX68" i="3"/>
  <c r="AX67" i="3" s="1"/>
  <c r="AX66" i="3" s="1"/>
  <c r="AX65" i="3" s="1"/>
  <c r="AX510" i="1"/>
  <c r="AX455" i="1" s="1"/>
  <c r="AZ350" i="1"/>
  <c r="AZ483" i="1" s="1"/>
  <c r="AZ445" i="1" s="1"/>
  <c r="AX483" i="1"/>
  <c r="AX445" i="1" s="1"/>
  <c r="AZ200" i="1"/>
  <c r="AZ465" i="1" s="1"/>
  <c r="AZ446" i="1" s="1"/>
  <c r="AX465" i="1"/>
  <c r="AX446" i="1" s="1"/>
  <c r="AZ137" i="1"/>
  <c r="AZ466" i="1" s="1"/>
  <c r="AZ447" i="1" s="1"/>
  <c r="AX466" i="1"/>
  <c r="AX447" i="1" s="1"/>
  <c r="AZ116" i="1"/>
  <c r="AZ469" i="1" s="1"/>
  <c r="AZ450" i="1" s="1"/>
  <c r="AX469" i="1"/>
  <c r="AX450" i="1" s="1"/>
  <c r="AZ99" i="1"/>
  <c r="AZ81" i="1"/>
  <c r="AZ461" i="1" s="1"/>
  <c r="AX461" i="1"/>
  <c r="AS529" i="1"/>
  <c r="AS513" i="1"/>
  <c r="AW416" i="1"/>
  <c r="AX529" i="1"/>
  <c r="AX513" i="1"/>
  <c r="AU421" i="1"/>
  <c r="AZ421" i="1"/>
  <c r="AZ182" i="3"/>
  <c r="AZ181" i="3" s="1"/>
  <c r="AZ180" i="3" s="1"/>
  <c r="AZ113" i="2"/>
  <c r="AZ112" i="2" s="1"/>
  <c r="AZ111" i="2" s="1"/>
  <c r="AU148" i="1"/>
  <c r="AU147" i="1" s="1"/>
  <c r="AU113" i="2"/>
  <c r="AU112" i="2" s="1"/>
  <c r="AU111" i="2" s="1"/>
  <c r="AU182" i="3"/>
  <c r="AU181" i="3" s="1"/>
  <c r="AU180" i="3" s="1"/>
  <c r="AU110" i="2"/>
  <c r="AU109" i="2" s="1"/>
  <c r="AU108" i="2" s="1"/>
  <c r="AU179" i="3"/>
  <c r="AU178" i="3" s="1"/>
  <c r="AU177" i="3" s="1"/>
  <c r="AZ145" i="1"/>
  <c r="AZ144" i="1" s="1"/>
  <c r="AZ110" i="2"/>
  <c r="AZ109" i="2" s="1"/>
  <c r="AZ108" i="2" s="1"/>
  <c r="AZ179" i="3"/>
  <c r="AZ178" i="3" s="1"/>
  <c r="AZ177" i="3" s="1"/>
  <c r="AW159" i="3"/>
  <c r="AW401" i="3" s="1"/>
  <c r="AW402" i="2" s="1"/>
  <c r="AW403" i="2" s="1"/>
  <c r="AU335" i="1"/>
  <c r="AU492" i="1" s="1"/>
  <c r="AZ320" i="1"/>
  <c r="AZ480" i="1" s="1"/>
  <c r="AU320" i="1"/>
  <c r="AU480" i="1" s="1"/>
  <c r="AU479" i="1" s="1"/>
  <c r="AZ335" i="1"/>
  <c r="AZ492" i="1" s="1"/>
  <c r="AU380" i="1"/>
  <c r="AX392" i="1"/>
  <c r="AX391" i="1" s="1"/>
  <c r="AX390" i="1" s="1"/>
  <c r="AX436" i="1" s="1"/>
  <c r="AZ393" i="1"/>
  <c r="AZ511" i="1" s="1"/>
  <c r="AZ457" i="1" s="1"/>
  <c r="AU67" i="1"/>
  <c r="AU472" i="1" s="1"/>
  <c r="AU453" i="1" s="1"/>
  <c r="AZ403" i="1"/>
  <c r="AZ526" i="1" s="1"/>
  <c r="AZ373" i="1"/>
  <c r="AZ509" i="1" s="1"/>
  <c r="AX121" i="3"/>
  <c r="AZ88" i="1"/>
  <c r="AZ121" i="3" s="1"/>
  <c r="AZ38" i="1"/>
  <c r="AZ475" i="1" s="1"/>
  <c r="AZ456" i="1" s="1"/>
  <c r="AU399" i="1"/>
  <c r="AU515" i="1" s="1"/>
  <c r="AU369" i="1"/>
  <c r="AU498" i="1" s="1"/>
  <c r="AU393" i="1"/>
  <c r="AU379" i="2" s="1"/>
  <c r="AS392" i="1"/>
  <c r="AS391" i="1" s="1"/>
  <c r="AS390" i="1" s="1"/>
  <c r="AS436" i="1" s="1"/>
  <c r="AU403" i="1"/>
  <c r="AU526" i="1" s="1"/>
  <c r="AU373" i="1"/>
  <c r="AU509" i="1" s="1"/>
  <c r="AZ401" i="1"/>
  <c r="AZ516" i="1" s="1"/>
  <c r="AU412" i="1"/>
  <c r="AU531" i="1" s="1"/>
  <c r="AU529" i="1" s="1"/>
  <c r="AU401" i="1"/>
  <c r="AU516" i="1" s="1"/>
  <c r="AS121" i="3"/>
  <c r="AU88" i="1"/>
  <c r="AU121" i="3" s="1"/>
  <c r="AU38" i="1"/>
  <c r="AU475" i="1" s="1"/>
  <c r="AU456" i="1" s="1"/>
  <c r="AZ412" i="1"/>
  <c r="AZ531" i="1" s="1"/>
  <c r="AZ529" i="1" s="1"/>
  <c r="AZ399" i="1"/>
  <c r="AZ515" i="1" s="1"/>
  <c r="AZ380" i="1"/>
  <c r="AZ510" i="1" s="1"/>
  <c r="AZ455" i="1" s="1"/>
  <c r="AX379" i="1"/>
  <c r="AX378" i="1" s="1"/>
  <c r="AX377" i="1" s="1"/>
  <c r="AZ369" i="1"/>
  <c r="AZ498" i="1" s="1"/>
  <c r="AZ67" i="1"/>
  <c r="AZ472" i="1" s="1"/>
  <c r="AZ453" i="1" s="1"/>
  <c r="AR416" i="1"/>
  <c r="X419" i="1"/>
  <c r="AS148" i="1"/>
  <c r="AS147" i="1" s="1"/>
  <c r="AS113" i="2"/>
  <c r="AS112" i="2" s="1"/>
  <c r="AS111" i="2" s="1"/>
  <c r="AS182" i="3"/>
  <c r="AS181" i="3" s="1"/>
  <c r="AS180" i="3" s="1"/>
  <c r="AS179" i="3"/>
  <c r="AS178" i="3" s="1"/>
  <c r="AS177" i="3" s="1"/>
  <c r="AS110" i="2"/>
  <c r="AS109" i="2" s="1"/>
  <c r="AS108" i="2" s="1"/>
  <c r="AX113" i="2"/>
  <c r="AX112" i="2" s="1"/>
  <c r="AX111" i="2" s="1"/>
  <c r="AX182" i="3"/>
  <c r="AX181" i="3" s="1"/>
  <c r="AX180" i="3" s="1"/>
  <c r="AR403" i="2"/>
  <c r="AW400" i="2"/>
  <c r="AW401" i="2" s="1"/>
  <c r="AX496" i="1" l="1"/>
  <c r="AX479" i="1"/>
  <c r="AS479" i="1"/>
  <c r="AZ513" i="1"/>
  <c r="P419" i="1"/>
  <c r="AU510" i="1"/>
  <c r="AU455" i="1" s="1"/>
  <c r="AU377" i="2"/>
  <c r="AU376" i="2" s="1"/>
  <c r="AU375" i="2" s="1"/>
  <c r="AZ442" i="1"/>
  <c r="AU442" i="1"/>
  <c r="AZ443" i="1"/>
  <c r="AZ454" i="1"/>
  <c r="AU443" i="1"/>
  <c r="AU454" i="1"/>
  <c r="AU451" i="1"/>
  <c r="AU446" i="1"/>
  <c r="AW424" i="1"/>
  <c r="AW438" i="1"/>
  <c r="AW441" i="1"/>
  <c r="AR438" i="1"/>
  <c r="AR441" i="1"/>
  <c r="AU400" i="3"/>
  <c r="AU399" i="3" s="1"/>
  <c r="AU398" i="3" s="1"/>
  <c r="AU397" i="3" s="1"/>
  <c r="AU511" i="1"/>
  <c r="AU457" i="1" s="1"/>
  <c r="AX442" i="1"/>
  <c r="AS442" i="1"/>
  <c r="AW403" i="3"/>
  <c r="AW420" i="3" s="1"/>
  <c r="AZ496" i="1"/>
  <c r="AU513" i="1"/>
  <c r="AZ479" i="1"/>
  <c r="AS443" i="1"/>
  <c r="AS451" i="1"/>
  <c r="AS446" i="1"/>
  <c r="AU68" i="3"/>
  <c r="AU67" i="3" s="1"/>
  <c r="AU66" i="3" s="1"/>
  <c r="AU65" i="3" s="1"/>
  <c r="AW508" i="3"/>
  <c r="AR403" i="3"/>
  <c r="AR420" i="3" s="1"/>
  <c r="AR400" i="2"/>
  <c r="AR399" i="2" s="1"/>
  <c r="AZ392" i="1"/>
  <c r="AZ391" i="1" s="1"/>
  <c r="AZ390" i="1" s="1"/>
  <c r="AZ379" i="1"/>
  <c r="AZ378" i="1" s="1"/>
  <c r="AZ377" i="1" s="1"/>
  <c r="AU392" i="1"/>
  <c r="AU391" i="1" s="1"/>
  <c r="AU390" i="1" s="1"/>
  <c r="AW399" i="2"/>
  <c r="L13" i="2"/>
  <c r="L12" i="2" s="1"/>
  <c r="M13" i="2"/>
  <c r="M12" i="2" s="1"/>
  <c r="N13" i="2"/>
  <c r="N12" i="2" s="1"/>
  <c r="P13" i="2"/>
  <c r="P12" i="2" s="1"/>
  <c r="Q13" i="2"/>
  <c r="Q12" i="2" s="1"/>
  <c r="V13" i="2"/>
  <c r="V12" i="2" s="1"/>
  <c r="X13" i="2"/>
  <c r="X12" i="2" s="1"/>
  <c r="Y13" i="2"/>
  <c r="Y12" i="2" s="1"/>
  <c r="L15" i="2"/>
  <c r="L14" i="2" s="1"/>
  <c r="M15" i="2"/>
  <c r="M14" i="2" s="1"/>
  <c r="N15" i="2"/>
  <c r="N14" i="2" s="1"/>
  <c r="P15" i="2"/>
  <c r="P14" i="2" s="1"/>
  <c r="Q15" i="2"/>
  <c r="Q14" i="2" s="1"/>
  <c r="V15" i="2"/>
  <c r="V14" i="2" s="1"/>
  <c r="X15" i="2"/>
  <c r="X14" i="2" s="1"/>
  <c r="Y15" i="2"/>
  <c r="Y14" i="2" s="1"/>
  <c r="L17" i="2"/>
  <c r="L16" i="2" s="1"/>
  <c r="M17" i="2"/>
  <c r="M16" i="2" s="1"/>
  <c r="N17" i="2"/>
  <c r="N16" i="2" s="1"/>
  <c r="O17" i="2"/>
  <c r="O16" i="2" s="1"/>
  <c r="P17" i="2"/>
  <c r="P16" i="2" s="1"/>
  <c r="Q17" i="2"/>
  <c r="Q16" i="2" s="1"/>
  <c r="V17" i="2"/>
  <c r="V16" i="2" s="1"/>
  <c r="W17" i="2"/>
  <c r="W16" i="2" s="1"/>
  <c r="X17" i="2"/>
  <c r="X16" i="2" s="1"/>
  <c r="Y17" i="2"/>
  <c r="Y16" i="2" s="1"/>
  <c r="L20" i="2"/>
  <c r="L19" i="2" s="1"/>
  <c r="M20" i="2"/>
  <c r="M19" i="2" s="1"/>
  <c r="N20" i="2"/>
  <c r="N19" i="2" s="1"/>
  <c r="P20" i="2"/>
  <c r="P19" i="2" s="1"/>
  <c r="Q20" i="2"/>
  <c r="Q19" i="2" s="1"/>
  <c r="V20" i="2"/>
  <c r="V19" i="2" s="1"/>
  <c r="X20" i="2"/>
  <c r="X19" i="2" s="1"/>
  <c r="Y20" i="2"/>
  <c r="Y19" i="2" s="1"/>
  <c r="L22" i="2"/>
  <c r="L21" i="2" s="1"/>
  <c r="M22" i="2"/>
  <c r="M21" i="2" s="1"/>
  <c r="N22" i="2"/>
  <c r="N21" i="2" s="1"/>
  <c r="P22" i="2"/>
  <c r="P21" i="2" s="1"/>
  <c r="Q22" i="2"/>
  <c r="Q21" i="2" s="1"/>
  <c r="V22" i="2"/>
  <c r="V21" i="2" s="1"/>
  <c r="X22" i="2"/>
  <c r="X21" i="2" s="1"/>
  <c r="Y22" i="2"/>
  <c r="Y21" i="2" s="1"/>
  <c r="K25" i="2"/>
  <c r="K24" i="2" s="1"/>
  <c r="K23" i="2" s="1"/>
  <c r="M25" i="2"/>
  <c r="M24" i="2" s="1"/>
  <c r="M23" i="2" s="1"/>
  <c r="N25" i="2"/>
  <c r="N24" i="2" s="1"/>
  <c r="N23" i="2" s="1"/>
  <c r="O25" i="2"/>
  <c r="O24" i="2" s="1"/>
  <c r="O23" i="2" s="1"/>
  <c r="P25" i="2"/>
  <c r="P24" i="2" s="1"/>
  <c r="P23" i="2" s="1"/>
  <c r="Q25" i="2"/>
  <c r="Q24" i="2" s="1"/>
  <c r="Q23" i="2" s="1"/>
  <c r="V25" i="2"/>
  <c r="V24" i="2" s="1"/>
  <c r="V23" i="2" s="1"/>
  <c r="W25" i="2"/>
  <c r="W24" i="2" s="1"/>
  <c r="W23" i="2" s="1"/>
  <c r="X25" i="2"/>
  <c r="X24" i="2" s="1"/>
  <c r="X23" i="2" s="1"/>
  <c r="Y25" i="2"/>
  <c r="Y24" i="2" s="1"/>
  <c r="Y23" i="2" s="1"/>
  <c r="K28" i="2"/>
  <c r="K27" i="2" s="1"/>
  <c r="M28" i="2"/>
  <c r="M27" i="2" s="1"/>
  <c r="N28" i="2"/>
  <c r="N27" i="2" s="1"/>
  <c r="O28" i="2"/>
  <c r="O27" i="2" s="1"/>
  <c r="P28" i="2"/>
  <c r="P27" i="2" s="1"/>
  <c r="Q28" i="2"/>
  <c r="Q27" i="2" s="1"/>
  <c r="V28" i="2"/>
  <c r="V27" i="2" s="1"/>
  <c r="W28" i="2"/>
  <c r="W27" i="2" s="1"/>
  <c r="X28" i="2"/>
  <c r="X27" i="2" s="1"/>
  <c r="Y28" i="2"/>
  <c r="Y27" i="2" s="1"/>
  <c r="K30" i="2"/>
  <c r="K29" i="2" s="1"/>
  <c r="M30" i="2"/>
  <c r="M29" i="2" s="1"/>
  <c r="N30" i="2"/>
  <c r="N29" i="2" s="1"/>
  <c r="O30" i="2"/>
  <c r="O29" i="2" s="1"/>
  <c r="P30" i="2"/>
  <c r="P29" i="2" s="1"/>
  <c r="Q30" i="2"/>
  <c r="Q29" i="2" s="1"/>
  <c r="V30" i="2"/>
  <c r="V29" i="2" s="1"/>
  <c r="W30" i="2"/>
  <c r="W29" i="2" s="1"/>
  <c r="X30" i="2"/>
  <c r="X29" i="2" s="1"/>
  <c r="Y30" i="2"/>
  <c r="Y29" i="2" s="1"/>
  <c r="K32" i="2"/>
  <c r="K31" i="2" s="1"/>
  <c r="M32" i="2"/>
  <c r="M31" i="2" s="1"/>
  <c r="N32" i="2"/>
  <c r="N31" i="2" s="1"/>
  <c r="O32" i="2"/>
  <c r="O31" i="2" s="1"/>
  <c r="P32" i="2"/>
  <c r="P31" i="2" s="1"/>
  <c r="Q32" i="2"/>
  <c r="Q31" i="2" s="1"/>
  <c r="V32" i="2"/>
  <c r="V31" i="2" s="1"/>
  <c r="W32" i="2"/>
  <c r="W31" i="2" s="1"/>
  <c r="X32" i="2"/>
  <c r="X31" i="2" s="1"/>
  <c r="Y32" i="2"/>
  <c r="Y31" i="2" s="1"/>
  <c r="K35" i="2"/>
  <c r="K34" i="2" s="1"/>
  <c r="K33" i="2" s="1"/>
  <c r="M35" i="2"/>
  <c r="M34" i="2" s="1"/>
  <c r="M33" i="2" s="1"/>
  <c r="N35" i="2"/>
  <c r="N34" i="2" s="1"/>
  <c r="N33" i="2" s="1"/>
  <c r="O35" i="2"/>
  <c r="O34" i="2" s="1"/>
  <c r="O33" i="2" s="1"/>
  <c r="P35" i="2"/>
  <c r="P34" i="2" s="1"/>
  <c r="P33" i="2" s="1"/>
  <c r="Q35" i="2"/>
  <c r="Q34" i="2" s="1"/>
  <c r="Q33" i="2" s="1"/>
  <c r="V35" i="2"/>
  <c r="V34" i="2" s="1"/>
  <c r="V33" i="2" s="1"/>
  <c r="W35" i="2"/>
  <c r="W34" i="2" s="1"/>
  <c r="W33" i="2" s="1"/>
  <c r="X35" i="2"/>
  <c r="X34" i="2" s="1"/>
  <c r="X33" i="2" s="1"/>
  <c r="Y35" i="2"/>
  <c r="Y34" i="2" s="1"/>
  <c r="Y33" i="2" s="1"/>
  <c r="K38" i="2"/>
  <c r="K37" i="2" s="1"/>
  <c r="K36" i="2" s="1"/>
  <c r="M38" i="2"/>
  <c r="M37" i="2" s="1"/>
  <c r="M36" i="2" s="1"/>
  <c r="N38" i="2"/>
  <c r="N37" i="2" s="1"/>
  <c r="N36" i="2" s="1"/>
  <c r="O38" i="2"/>
  <c r="O37" i="2" s="1"/>
  <c r="O36" i="2" s="1"/>
  <c r="P38" i="2"/>
  <c r="P37" i="2" s="1"/>
  <c r="P36" i="2" s="1"/>
  <c r="Q38" i="2"/>
  <c r="Q37" i="2" s="1"/>
  <c r="Q36" i="2" s="1"/>
  <c r="K41" i="2"/>
  <c r="K40" i="2" s="1"/>
  <c r="K39" i="2" s="1"/>
  <c r="L41" i="2"/>
  <c r="L40" i="2" s="1"/>
  <c r="L39" i="2" s="1"/>
  <c r="M41" i="2"/>
  <c r="M40" i="2" s="1"/>
  <c r="M39" i="2" s="1"/>
  <c r="N41" i="2"/>
  <c r="N40" i="2" s="1"/>
  <c r="N39" i="2" s="1"/>
  <c r="O41" i="2"/>
  <c r="O40" i="2" s="1"/>
  <c r="O39" i="2" s="1"/>
  <c r="P41" i="2"/>
  <c r="P40" i="2" s="1"/>
  <c r="P39" i="2" s="1"/>
  <c r="Q41" i="2"/>
  <c r="Q40" i="2" s="1"/>
  <c r="Q39" i="2" s="1"/>
  <c r="V41" i="2"/>
  <c r="V40" i="2" s="1"/>
  <c r="V39" i="2" s="1"/>
  <c r="W41" i="2"/>
  <c r="W40" i="2" s="1"/>
  <c r="W39" i="2" s="1"/>
  <c r="X41" i="2"/>
  <c r="X40" i="2" s="1"/>
  <c r="X39" i="2" s="1"/>
  <c r="Y41" i="2"/>
  <c r="Y40" i="2" s="1"/>
  <c r="Y39" i="2" s="1"/>
  <c r="K44" i="2"/>
  <c r="K43" i="2" s="1"/>
  <c r="K42" i="2" s="1"/>
  <c r="L44" i="2"/>
  <c r="L43" i="2" s="1"/>
  <c r="L42" i="2" s="1"/>
  <c r="M44" i="2"/>
  <c r="M43" i="2" s="1"/>
  <c r="M42" i="2" s="1"/>
  <c r="O44" i="2"/>
  <c r="O43" i="2" s="1"/>
  <c r="O42" i="2" s="1"/>
  <c r="Q44" i="2"/>
  <c r="Q43" i="2" s="1"/>
  <c r="Q42" i="2" s="1"/>
  <c r="V44" i="2"/>
  <c r="V43" i="2" s="1"/>
  <c r="V42" i="2" s="1"/>
  <c r="W44" i="2"/>
  <c r="W43" i="2" s="1"/>
  <c r="W42" i="2" s="1"/>
  <c r="X44" i="2"/>
  <c r="X43" i="2" s="1"/>
  <c r="X42" i="2" s="1"/>
  <c r="Y44" i="2"/>
  <c r="Y43" i="2" s="1"/>
  <c r="Y42" i="2" s="1"/>
  <c r="K47" i="2"/>
  <c r="K46" i="2" s="1"/>
  <c r="K45" i="2" s="1"/>
  <c r="M47" i="2"/>
  <c r="M46" i="2" s="1"/>
  <c r="M45" i="2" s="1"/>
  <c r="N47" i="2"/>
  <c r="N46" i="2" s="1"/>
  <c r="N45" i="2" s="1"/>
  <c r="O47" i="2"/>
  <c r="O46" i="2" s="1"/>
  <c r="O45" i="2" s="1"/>
  <c r="P47" i="2"/>
  <c r="P46" i="2" s="1"/>
  <c r="P45" i="2" s="1"/>
  <c r="Q47" i="2"/>
  <c r="Q46" i="2" s="1"/>
  <c r="Q45" i="2" s="1"/>
  <c r="V47" i="2"/>
  <c r="V46" i="2" s="1"/>
  <c r="V45" i="2" s="1"/>
  <c r="W47" i="2"/>
  <c r="W46" i="2" s="1"/>
  <c r="W45" i="2" s="1"/>
  <c r="X47" i="2"/>
  <c r="X46" i="2" s="1"/>
  <c r="X45" i="2" s="1"/>
  <c r="Y47" i="2"/>
  <c r="Y46" i="2" s="1"/>
  <c r="Y45" i="2" s="1"/>
  <c r="K50" i="2"/>
  <c r="K49" i="2" s="1"/>
  <c r="K48" i="2" s="1"/>
  <c r="M50" i="2"/>
  <c r="M49" i="2" s="1"/>
  <c r="M48" i="2" s="1"/>
  <c r="N50" i="2"/>
  <c r="N49" i="2" s="1"/>
  <c r="N48" i="2" s="1"/>
  <c r="O50" i="2"/>
  <c r="O49" i="2" s="1"/>
  <c r="O48" i="2" s="1"/>
  <c r="P50" i="2"/>
  <c r="P49" i="2" s="1"/>
  <c r="P48" i="2" s="1"/>
  <c r="Q50" i="2"/>
  <c r="Q49" i="2" s="1"/>
  <c r="Q48" i="2" s="1"/>
  <c r="V50" i="2"/>
  <c r="V49" i="2" s="1"/>
  <c r="V48" i="2" s="1"/>
  <c r="W50" i="2"/>
  <c r="W49" i="2" s="1"/>
  <c r="W48" i="2" s="1"/>
  <c r="X50" i="2"/>
  <c r="X49" i="2" s="1"/>
  <c r="X48" i="2" s="1"/>
  <c r="Y50" i="2"/>
  <c r="Y49" i="2" s="1"/>
  <c r="Y48" i="2" s="1"/>
  <c r="K56" i="2"/>
  <c r="K55" i="2" s="1"/>
  <c r="K54" i="2" s="1"/>
  <c r="L56" i="2"/>
  <c r="L55" i="2" s="1"/>
  <c r="L54" i="2" s="1"/>
  <c r="N56" i="2"/>
  <c r="N55" i="2" s="1"/>
  <c r="N54" i="2" s="1"/>
  <c r="O56" i="2"/>
  <c r="O55" i="2" s="1"/>
  <c r="O54" i="2" s="1"/>
  <c r="P56" i="2"/>
  <c r="P55" i="2" s="1"/>
  <c r="P54" i="2" s="1"/>
  <c r="Q56" i="2"/>
  <c r="Q55" i="2" s="1"/>
  <c r="Q54" i="2" s="1"/>
  <c r="V56" i="2"/>
  <c r="V55" i="2" s="1"/>
  <c r="V54" i="2" s="1"/>
  <c r="W56" i="2"/>
  <c r="W55" i="2" s="1"/>
  <c r="W54" i="2" s="1"/>
  <c r="X56" i="2"/>
  <c r="X55" i="2" s="1"/>
  <c r="X54" i="2" s="1"/>
  <c r="Y56" i="2"/>
  <c r="Y55" i="2" s="1"/>
  <c r="Y54" i="2" s="1"/>
  <c r="N207" i="1"/>
  <c r="N465" i="1" s="1"/>
  <c r="O54" i="1"/>
  <c r="O53" i="1" s="1"/>
  <c r="Q54" i="1"/>
  <c r="Q53" i="1" s="1"/>
  <c r="N54" i="1"/>
  <c r="N53" i="1" s="1"/>
  <c r="AR401" i="2" l="1"/>
  <c r="N446" i="1"/>
  <c r="N440" i="1" s="1"/>
  <c r="N460" i="1"/>
  <c r="AU436" i="1"/>
  <c r="AZ436" i="1"/>
  <c r="AU496" i="1"/>
  <c r="P207" i="1"/>
  <c r="P55" i="1"/>
  <c r="N44" i="2"/>
  <c r="N43" i="2" s="1"/>
  <c r="N42" i="2" s="1"/>
  <c r="Y26" i="2"/>
  <c r="M26" i="2"/>
  <c r="N26" i="2"/>
  <c r="V26" i="2"/>
  <c r="W26" i="2"/>
  <c r="O26" i="2"/>
  <c r="K26" i="2"/>
  <c r="Y18" i="2"/>
  <c r="M18" i="2"/>
  <c r="L18" i="2"/>
  <c r="Q18" i="2"/>
  <c r="V18" i="2"/>
  <c r="Q26" i="2"/>
  <c r="Y11" i="2"/>
  <c r="Q11" i="2"/>
  <c r="M11" i="2"/>
  <c r="P26" i="2"/>
  <c r="P18" i="2"/>
  <c r="X11" i="2"/>
  <c r="P11" i="2"/>
  <c r="L11" i="2"/>
  <c r="X26" i="2"/>
  <c r="X18" i="2"/>
  <c r="N18" i="2"/>
  <c r="V11" i="2"/>
  <c r="N11" i="2"/>
  <c r="P44" i="2" l="1"/>
  <c r="P43" i="2" s="1"/>
  <c r="P42" i="2" s="1"/>
  <c r="P10" i="2" s="1"/>
  <c r="P9" i="2" s="1"/>
  <c r="P54" i="1"/>
  <c r="P53" i="1" s="1"/>
  <c r="N10" i="2"/>
  <c r="N9" i="2" s="1"/>
  <c r="Q10" i="2"/>
  <c r="Q9" i="2" s="1"/>
  <c r="X397" i="2" l="1"/>
  <c r="X396" i="2" s="1"/>
  <c r="X395" i="2" s="1"/>
  <c r="W397" i="2"/>
  <c r="W396" i="2" s="1"/>
  <c r="W395" i="2" s="1"/>
  <c r="V397" i="2"/>
  <c r="V396" i="2" s="1"/>
  <c r="V395" i="2" s="1"/>
  <c r="Y394" i="2"/>
  <c r="Y393" i="2" s="1"/>
  <c r="Y392" i="2" s="1"/>
  <c r="W394" i="2"/>
  <c r="W393" i="2" s="1"/>
  <c r="W392" i="2" s="1"/>
  <c r="V394" i="2"/>
  <c r="V393" i="2" s="1"/>
  <c r="V392" i="2" s="1"/>
  <c r="Y391" i="2"/>
  <c r="Y390" i="2" s="1"/>
  <c r="Y389" i="2" s="1"/>
  <c r="W391" i="2"/>
  <c r="W390" i="2" s="1"/>
  <c r="W389" i="2" s="1"/>
  <c r="V391" i="2"/>
  <c r="V390" i="2" s="1"/>
  <c r="V389" i="2" s="1"/>
  <c r="Y387" i="2"/>
  <c r="X387" i="2"/>
  <c r="W387" i="2"/>
  <c r="V387" i="2"/>
  <c r="Y386" i="2"/>
  <c r="X386" i="2"/>
  <c r="W386" i="2"/>
  <c r="V386" i="2"/>
  <c r="Y385" i="2"/>
  <c r="Y384" i="2" s="1"/>
  <c r="W385" i="2"/>
  <c r="W384" i="2" s="1"/>
  <c r="V385" i="2"/>
  <c r="V384" i="2" s="1"/>
  <c r="Y383" i="2"/>
  <c r="Y382" i="2" s="1"/>
  <c r="W383" i="2"/>
  <c r="W382" i="2" s="1"/>
  <c r="V383" i="2"/>
  <c r="V382" i="2" s="1"/>
  <c r="AC378" i="2"/>
  <c r="AB378" i="2"/>
  <c r="AA378" i="2"/>
  <c r="Z378" i="2"/>
  <c r="Y378" i="2"/>
  <c r="X378" i="2"/>
  <c r="W378" i="2"/>
  <c r="V378" i="2"/>
  <c r="Y377" i="2"/>
  <c r="Y376" i="2" s="1"/>
  <c r="Y375" i="2" s="1"/>
  <c r="Y374" i="2" s="1"/>
  <c r="W377" i="2"/>
  <c r="W376" i="2" s="1"/>
  <c r="W375" i="2" s="1"/>
  <c r="W374" i="2" s="1"/>
  <c r="V377" i="2"/>
  <c r="V376" i="2" s="1"/>
  <c r="V375" i="2" s="1"/>
  <c r="Y373" i="2"/>
  <c r="X373" i="2"/>
  <c r="X372" i="2" s="1"/>
  <c r="X371" i="2" s="1"/>
  <c r="W373" i="2"/>
  <c r="V373" i="2"/>
  <c r="Y372" i="2"/>
  <c r="W372" i="2"/>
  <c r="V372" i="2"/>
  <c r="Y371" i="2"/>
  <c r="W371" i="2"/>
  <c r="V371" i="2"/>
  <c r="Y370" i="2"/>
  <c r="X370" i="2"/>
  <c r="W370" i="2"/>
  <c r="V370" i="2"/>
  <c r="Y369" i="2"/>
  <c r="X369" i="2"/>
  <c r="W369" i="2"/>
  <c r="V369" i="2"/>
  <c r="Y368" i="2"/>
  <c r="X368" i="2"/>
  <c r="W368" i="2"/>
  <c r="V368" i="2"/>
  <c r="Y367" i="2"/>
  <c r="X367" i="2"/>
  <c r="W367" i="2"/>
  <c r="V367" i="2"/>
  <c r="Y366" i="2"/>
  <c r="X366" i="2"/>
  <c r="W366" i="2"/>
  <c r="V366" i="2"/>
  <c r="V365" i="2" s="1"/>
  <c r="V364" i="2" s="1"/>
  <c r="Y365" i="2"/>
  <c r="Y364" i="2" s="1"/>
  <c r="X365" i="2"/>
  <c r="W365" i="2"/>
  <c r="W364" i="2"/>
  <c r="Y362" i="2"/>
  <c r="Y361" i="2" s="1"/>
  <c r="Y360" i="2" s="1"/>
  <c r="W362" i="2"/>
  <c r="W361" i="2" s="1"/>
  <c r="W360" i="2" s="1"/>
  <c r="V362" i="2"/>
  <c r="V361" i="2" s="1"/>
  <c r="V360" i="2" s="1"/>
  <c r="Y356" i="2"/>
  <c r="Y355" i="2" s="1"/>
  <c r="Y354" i="2" s="1"/>
  <c r="X356" i="2"/>
  <c r="X355" i="2" s="1"/>
  <c r="X354" i="2" s="1"/>
  <c r="V356" i="2"/>
  <c r="V355" i="2" s="1"/>
  <c r="V354" i="2" s="1"/>
  <c r="X351" i="2"/>
  <c r="X350" i="2" s="1"/>
  <c r="X349" i="2" s="1"/>
  <c r="W351" i="2"/>
  <c r="W350" i="2" s="1"/>
  <c r="W349" i="2" s="1"/>
  <c r="V351" i="2"/>
  <c r="V350" i="2" s="1"/>
  <c r="V349" i="2" s="1"/>
  <c r="Y348" i="2"/>
  <c r="Y347" i="2" s="1"/>
  <c r="W348" i="2"/>
  <c r="W347" i="2" s="1"/>
  <c r="V348" i="2"/>
  <c r="V347" i="2" s="1"/>
  <c r="Y346" i="2"/>
  <c r="Y345" i="2" s="1"/>
  <c r="W346" i="2"/>
  <c r="W345" i="2" s="1"/>
  <c r="V346" i="2"/>
  <c r="V345" i="2" s="1"/>
  <c r="Y344" i="2"/>
  <c r="Y343" i="2" s="1"/>
  <c r="W344" i="2"/>
  <c r="W343" i="2" s="1"/>
  <c r="V344" i="2"/>
  <c r="V343" i="2" s="1"/>
  <c r="Y333" i="2"/>
  <c r="X333" i="2"/>
  <c r="X332" i="2" s="1"/>
  <c r="X331" i="2" s="1"/>
  <c r="X330" i="2" s="1"/>
  <c r="X329" i="2" s="1"/>
  <c r="W333" i="2"/>
  <c r="V333" i="2"/>
  <c r="Y332" i="2"/>
  <c r="Y331" i="2" s="1"/>
  <c r="Y330" i="2" s="1"/>
  <c r="Y329" i="2" s="1"/>
  <c r="W332" i="2"/>
  <c r="W331" i="2" s="1"/>
  <c r="W330" i="2" s="1"/>
  <c r="W329" i="2" s="1"/>
  <c r="V332" i="2"/>
  <c r="V331" i="2"/>
  <c r="V330" i="2" s="1"/>
  <c r="V329" i="2" s="1"/>
  <c r="Y328" i="2"/>
  <c r="Y327" i="2" s="1"/>
  <c r="W328" i="2"/>
  <c r="W327" i="2" s="1"/>
  <c r="V328" i="2"/>
  <c r="V327" i="2" s="1"/>
  <c r="Y326" i="2"/>
  <c r="Y325" i="2" s="1"/>
  <c r="W326" i="2"/>
  <c r="W325" i="2" s="1"/>
  <c r="V326" i="2"/>
  <c r="V325" i="2" s="1"/>
  <c r="Y321" i="2"/>
  <c r="Y320" i="2" s="1"/>
  <c r="Y319" i="2" s="1"/>
  <c r="Y318" i="2" s="1"/>
  <c r="Y317" i="2" s="1"/>
  <c r="X321" i="2"/>
  <c r="X320" i="2" s="1"/>
  <c r="X319" i="2" s="1"/>
  <c r="X318" i="2" s="1"/>
  <c r="X317" i="2" s="1"/>
  <c r="V321" i="2"/>
  <c r="V320" i="2" s="1"/>
  <c r="V319" i="2" s="1"/>
  <c r="V318" i="2" s="1"/>
  <c r="V317" i="2" s="1"/>
  <c r="Y316" i="2"/>
  <c r="X316" i="2"/>
  <c r="W316" i="2"/>
  <c r="V316" i="2"/>
  <c r="Y315" i="2"/>
  <c r="X315" i="2"/>
  <c r="W315" i="2"/>
  <c r="V315" i="2"/>
  <c r="Y314" i="2"/>
  <c r="X314" i="2"/>
  <c r="W314" i="2"/>
  <c r="V314" i="2"/>
  <c r="Y313" i="2"/>
  <c r="X313" i="2"/>
  <c r="V313" i="2"/>
  <c r="Y312" i="2"/>
  <c r="X312" i="2"/>
  <c r="V312" i="2"/>
  <c r="Y309" i="2"/>
  <c r="Y308" i="2" s="1"/>
  <c r="Y307" i="2" s="1"/>
  <c r="X309" i="2"/>
  <c r="X308" i="2" s="1"/>
  <c r="X307" i="2" s="1"/>
  <c r="V309" i="2"/>
  <c r="V308" i="2" s="1"/>
  <c r="V307" i="2" s="1"/>
  <c r="Y306" i="2"/>
  <c r="Y305" i="2" s="1"/>
  <c r="X306" i="2"/>
  <c r="X305" i="2" s="1"/>
  <c r="V306" i="2"/>
  <c r="V305" i="2" s="1"/>
  <c r="Y304" i="2"/>
  <c r="Y303" i="2" s="1"/>
  <c r="X304" i="2"/>
  <c r="X303" i="2" s="1"/>
  <c r="V304" i="2"/>
  <c r="V303" i="2" s="1"/>
  <c r="Y301" i="2"/>
  <c r="Y300" i="2" s="1"/>
  <c r="Y299" i="2" s="1"/>
  <c r="X301" i="2"/>
  <c r="X300" i="2" s="1"/>
  <c r="X299" i="2" s="1"/>
  <c r="V301" i="2"/>
  <c r="V300" i="2" s="1"/>
  <c r="V299" i="2" s="1"/>
  <c r="Y296" i="2"/>
  <c r="Y295" i="2" s="1"/>
  <c r="X296" i="2"/>
  <c r="X295" i="2" s="1"/>
  <c r="V296" i="2"/>
  <c r="V295" i="2" s="1"/>
  <c r="Y294" i="2"/>
  <c r="Y293" i="2" s="1"/>
  <c r="X294" i="2"/>
  <c r="X293" i="2" s="1"/>
  <c r="V294" i="2"/>
  <c r="V293" i="2" s="1"/>
  <c r="Y289" i="2"/>
  <c r="Y288" i="2" s="1"/>
  <c r="Y287" i="2" s="1"/>
  <c r="W289" i="2"/>
  <c r="W288" i="2" s="1"/>
  <c r="W287" i="2" s="1"/>
  <c r="V289" i="2"/>
  <c r="V288" i="2" s="1"/>
  <c r="V287" i="2" s="1"/>
  <c r="Y280" i="2"/>
  <c r="X280" i="2"/>
  <c r="W280" i="2"/>
  <c r="V280" i="2"/>
  <c r="Y279" i="2"/>
  <c r="X279" i="2"/>
  <c r="W279" i="2"/>
  <c r="V279" i="2"/>
  <c r="Y278" i="2"/>
  <c r="X278" i="2"/>
  <c r="W278" i="2"/>
  <c r="V278" i="2"/>
  <c r="Y277" i="2"/>
  <c r="Y276" i="2" s="1"/>
  <c r="Y275" i="2" s="1"/>
  <c r="W277" i="2"/>
  <c r="W276" i="2" s="1"/>
  <c r="W275" i="2" s="1"/>
  <c r="V277" i="2"/>
  <c r="V276" i="2" s="1"/>
  <c r="V275" i="2" s="1"/>
  <c r="Y274" i="2"/>
  <c r="Y273" i="2" s="1"/>
  <c r="Y272" i="2" s="1"/>
  <c r="W274" i="2"/>
  <c r="W273" i="2" s="1"/>
  <c r="W272" i="2" s="1"/>
  <c r="V274" i="2"/>
  <c r="V273" i="2" s="1"/>
  <c r="V272" i="2" s="1"/>
  <c r="Y271" i="2"/>
  <c r="Y270" i="2" s="1"/>
  <c r="Y269" i="2" s="1"/>
  <c r="W271" i="2"/>
  <c r="W270" i="2" s="1"/>
  <c r="W269" i="2" s="1"/>
  <c r="V271" i="2"/>
  <c r="V270" i="2" s="1"/>
  <c r="V269" i="2" s="1"/>
  <c r="Y268" i="2"/>
  <c r="Y267" i="2" s="1"/>
  <c r="W268" i="2"/>
  <c r="W267" i="2" s="1"/>
  <c r="V268" i="2"/>
  <c r="V267" i="2" s="1"/>
  <c r="Y264" i="2"/>
  <c r="Y263" i="2" s="1"/>
  <c r="W264" i="2"/>
  <c r="W263" i="2" s="1"/>
  <c r="V264" i="2"/>
  <c r="V263" i="2" s="1"/>
  <c r="Y262" i="2"/>
  <c r="Y261" i="2" s="1"/>
  <c r="W262" i="2"/>
  <c r="W261" i="2" s="1"/>
  <c r="V262" i="2"/>
  <c r="V261" i="2" s="1"/>
  <c r="Y259" i="2"/>
  <c r="Y258" i="2" s="1"/>
  <c r="Y257" i="2" s="1"/>
  <c r="W259" i="2"/>
  <c r="W258" i="2" s="1"/>
  <c r="W257" i="2" s="1"/>
  <c r="V259" i="2"/>
  <c r="V258" i="2" s="1"/>
  <c r="V257" i="2" s="1"/>
  <c r="Y256" i="2"/>
  <c r="Y255" i="2" s="1"/>
  <c r="Y254" i="2" s="1"/>
  <c r="W256" i="2"/>
  <c r="W255" i="2" s="1"/>
  <c r="W254" i="2" s="1"/>
  <c r="V256" i="2"/>
  <c r="V255" i="2" s="1"/>
  <c r="V254" i="2" s="1"/>
  <c r="Y253" i="2"/>
  <c r="Y252" i="2" s="1"/>
  <c r="Y251" i="2" s="1"/>
  <c r="W253" i="2"/>
  <c r="W252" i="2" s="1"/>
  <c r="W251" i="2" s="1"/>
  <c r="V253" i="2"/>
  <c r="V252" i="2" s="1"/>
  <c r="V251" i="2" s="1"/>
  <c r="Y250" i="2"/>
  <c r="Y249" i="2" s="1"/>
  <c r="Y248" i="2" s="1"/>
  <c r="X250" i="2"/>
  <c r="X249" i="2" s="1"/>
  <c r="X248" i="2" s="1"/>
  <c r="V250" i="2"/>
  <c r="V249" i="2" s="1"/>
  <c r="V248" i="2" s="1"/>
  <c r="Y247" i="2"/>
  <c r="Y246" i="2" s="1"/>
  <c r="Y245" i="2" s="1"/>
  <c r="X247" i="2"/>
  <c r="X246" i="2" s="1"/>
  <c r="X245" i="2" s="1"/>
  <c r="V247" i="2"/>
  <c r="V246" i="2" s="1"/>
  <c r="V245" i="2" s="1"/>
  <c r="Y244" i="2"/>
  <c r="Y243" i="2" s="1"/>
  <c r="Y242" i="2" s="1"/>
  <c r="X244" i="2"/>
  <c r="X243" i="2" s="1"/>
  <c r="X242" i="2" s="1"/>
  <c r="V244" i="2"/>
  <c r="V243" i="2" s="1"/>
  <c r="V242" i="2" s="1"/>
  <c r="Y239" i="2"/>
  <c r="Y238" i="2" s="1"/>
  <c r="Y237" i="2" s="1"/>
  <c r="Y236" i="2" s="1"/>
  <c r="Y235" i="2" s="1"/>
  <c r="W239" i="2"/>
  <c r="W238" i="2" s="1"/>
  <c r="W237" i="2" s="1"/>
  <c r="W236" i="2" s="1"/>
  <c r="W235" i="2" s="1"/>
  <c r="V239" i="2"/>
  <c r="V238" i="2" s="1"/>
  <c r="V237" i="2" s="1"/>
  <c r="V236" i="2" s="1"/>
  <c r="V235" i="2" s="1"/>
  <c r="Y232" i="2"/>
  <c r="Y231" i="2" s="1"/>
  <c r="Y230" i="2" s="1"/>
  <c r="W232" i="2"/>
  <c r="W231" i="2" s="1"/>
  <c r="W230" i="2" s="1"/>
  <c r="V232" i="2"/>
  <c r="V231" i="2" s="1"/>
  <c r="V230" i="2" s="1"/>
  <c r="Y227" i="2"/>
  <c r="Y226" i="2" s="1"/>
  <c r="Y225" i="2" s="1"/>
  <c r="X227" i="2"/>
  <c r="X226" i="2" s="1"/>
  <c r="X225" i="2" s="1"/>
  <c r="V227" i="2"/>
  <c r="V226" i="2" s="1"/>
  <c r="V225" i="2" s="1"/>
  <c r="AC223" i="2"/>
  <c r="AB223" i="2"/>
  <c r="AA223" i="2"/>
  <c r="Z223" i="2"/>
  <c r="Y223" i="2"/>
  <c r="X223" i="2"/>
  <c r="W223" i="2"/>
  <c r="V223" i="2"/>
  <c r="AC222" i="2"/>
  <c r="AB222" i="2"/>
  <c r="AA222" i="2"/>
  <c r="Z222" i="2"/>
  <c r="Y222" i="2"/>
  <c r="X222" i="2"/>
  <c r="W222" i="2"/>
  <c r="V222" i="2"/>
  <c r="Y219" i="2"/>
  <c r="Y218" i="2" s="1"/>
  <c r="Y217" i="2" s="1"/>
  <c r="Y216" i="2" s="1"/>
  <c r="Y215" i="2" s="1"/>
  <c r="W219" i="2"/>
  <c r="W218" i="2" s="1"/>
  <c r="W217" i="2" s="1"/>
  <c r="W216" i="2" s="1"/>
  <c r="W215" i="2" s="1"/>
  <c r="V219" i="2"/>
  <c r="V218" i="2" s="1"/>
  <c r="V217" i="2" s="1"/>
  <c r="V216" i="2" s="1"/>
  <c r="V215" i="2" s="1"/>
  <c r="X213" i="2"/>
  <c r="X212" i="2" s="1"/>
  <c r="W213" i="2"/>
  <c r="W212" i="2" s="1"/>
  <c r="V213" i="2"/>
  <c r="V212" i="2" s="1"/>
  <c r="X211" i="2"/>
  <c r="X210" i="2" s="1"/>
  <c r="W211" i="2"/>
  <c r="W210" i="2" s="1"/>
  <c r="V211" i="2"/>
  <c r="V210" i="2" s="1"/>
  <c r="Y208" i="2"/>
  <c r="Y207" i="2" s="1"/>
  <c r="Y206" i="2" s="1"/>
  <c r="W208" i="2"/>
  <c r="W207" i="2" s="1"/>
  <c r="W206" i="2" s="1"/>
  <c r="V208" i="2"/>
  <c r="V207" i="2" s="1"/>
  <c r="V206" i="2" s="1"/>
  <c r="Y205" i="2"/>
  <c r="Y204" i="2" s="1"/>
  <c r="W205" i="2"/>
  <c r="W204" i="2" s="1"/>
  <c r="V205" i="2"/>
  <c r="V204" i="2" s="1"/>
  <c r="Y203" i="2"/>
  <c r="Y202" i="2" s="1"/>
  <c r="W203" i="2"/>
  <c r="W202" i="2" s="1"/>
  <c r="V203" i="2"/>
  <c r="V202" i="2" s="1"/>
  <c r="Y200" i="2"/>
  <c r="Y199" i="2" s="1"/>
  <c r="W200" i="2"/>
  <c r="W199" i="2" s="1"/>
  <c r="V200" i="2"/>
  <c r="V199" i="2" s="1"/>
  <c r="Y198" i="2"/>
  <c r="Y197" i="2" s="1"/>
  <c r="W198" i="2"/>
  <c r="W197" i="2" s="1"/>
  <c r="V198" i="2"/>
  <c r="V197" i="2" s="1"/>
  <c r="Y192" i="2"/>
  <c r="Y191" i="2" s="1"/>
  <c r="Y190" i="2" s="1"/>
  <c r="Y189" i="2" s="1"/>
  <c r="W192" i="2"/>
  <c r="W191" i="2" s="1"/>
  <c r="W190" i="2" s="1"/>
  <c r="W189" i="2" s="1"/>
  <c r="V192" i="2"/>
  <c r="V191" i="2" s="1"/>
  <c r="V190" i="2" s="1"/>
  <c r="V189" i="2" s="1"/>
  <c r="Y186" i="2"/>
  <c r="X186" i="2"/>
  <c r="W186" i="2"/>
  <c r="V186" i="2"/>
  <c r="Y185" i="2"/>
  <c r="X185" i="2"/>
  <c r="W185" i="2"/>
  <c r="V185" i="2"/>
  <c r="Y184" i="2"/>
  <c r="X184" i="2"/>
  <c r="W184" i="2"/>
  <c r="V184" i="2"/>
  <c r="Y183" i="2"/>
  <c r="X183" i="2"/>
  <c r="W183" i="2"/>
  <c r="V183" i="2"/>
  <c r="Y182" i="2"/>
  <c r="X182" i="2"/>
  <c r="W182" i="2"/>
  <c r="V182" i="2"/>
  <c r="Y181" i="2"/>
  <c r="X181" i="2"/>
  <c r="W181" i="2"/>
  <c r="V181" i="2"/>
  <c r="Y180" i="2"/>
  <c r="X180" i="2"/>
  <c r="W180" i="2"/>
  <c r="V180" i="2"/>
  <c r="Y179" i="2"/>
  <c r="X179" i="2"/>
  <c r="W179" i="2"/>
  <c r="V179" i="2"/>
  <c r="Y178" i="2"/>
  <c r="X178" i="2"/>
  <c r="W178" i="2"/>
  <c r="V178" i="2"/>
  <c r="Y177" i="2"/>
  <c r="Y176" i="2" s="1"/>
  <c r="Y175" i="2" s="1"/>
  <c r="W176" i="2"/>
  <c r="W175" i="2" s="1"/>
  <c r="V177" i="2"/>
  <c r="V176" i="2" s="1"/>
  <c r="V175" i="2" s="1"/>
  <c r="X174" i="2"/>
  <c r="X173" i="2" s="1"/>
  <c r="W174" i="2"/>
  <c r="W173" i="2" s="1"/>
  <c r="V174" i="2"/>
  <c r="V173" i="2" s="1"/>
  <c r="X172" i="2"/>
  <c r="X171" i="2" s="1"/>
  <c r="W172" i="2"/>
  <c r="W171" i="2" s="1"/>
  <c r="V172" i="2"/>
  <c r="V171" i="2" s="1"/>
  <c r="Y169" i="2"/>
  <c r="X169" i="2"/>
  <c r="W169" i="2"/>
  <c r="V169" i="2"/>
  <c r="Y168" i="2"/>
  <c r="X168" i="2"/>
  <c r="W168" i="2"/>
  <c r="V168" i="2"/>
  <c r="Y167" i="2"/>
  <c r="X167" i="2"/>
  <c r="W167" i="2"/>
  <c r="V167" i="2"/>
  <c r="Y166" i="2"/>
  <c r="Y165" i="2" s="1"/>
  <c r="W166" i="2"/>
  <c r="W165" i="2" s="1"/>
  <c r="V166" i="2"/>
  <c r="V165" i="2" s="1"/>
  <c r="Y164" i="2"/>
  <c r="Y163" i="2" s="1"/>
  <c r="W164" i="2"/>
  <c r="W163" i="2" s="1"/>
  <c r="V164" i="2"/>
  <c r="V163" i="2" s="1"/>
  <c r="Y161" i="2"/>
  <c r="Y160" i="2" s="1"/>
  <c r="Y159" i="2" s="1"/>
  <c r="W161" i="2"/>
  <c r="W160" i="2" s="1"/>
  <c r="W159" i="2" s="1"/>
  <c r="V161" i="2"/>
  <c r="V160" i="2" s="1"/>
  <c r="V159" i="2" s="1"/>
  <c r="Y158" i="2"/>
  <c r="Y157" i="2" s="1"/>
  <c r="W158" i="2"/>
  <c r="W157" i="2" s="1"/>
  <c r="V158" i="2"/>
  <c r="V157" i="2" s="1"/>
  <c r="AC156" i="2"/>
  <c r="AB156" i="2"/>
  <c r="AA156" i="2"/>
  <c r="Z156" i="2"/>
  <c r="Y156" i="2"/>
  <c r="X156" i="2"/>
  <c r="W156" i="2"/>
  <c r="V156" i="2"/>
  <c r="AC155" i="2"/>
  <c r="AB155" i="2"/>
  <c r="AA155" i="2"/>
  <c r="Z155" i="2"/>
  <c r="Y155" i="2"/>
  <c r="X155" i="2"/>
  <c r="W155" i="2"/>
  <c r="V155" i="2"/>
  <c r="Y153" i="2"/>
  <c r="Y152" i="2" s="1"/>
  <c r="Y151" i="2" s="1"/>
  <c r="X153" i="2"/>
  <c r="X152" i="2" s="1"/>
  <c r="X151" i="2" s="1"/>
  <c r="V153" i="2"/>
  <c r="V152" i="2" s="1"/>
  <c r="V151" i="2" s="1"/>
  <c r="Y147" i="2"/>
  <c r="Y146" i="2" s="1"/>
  <c r="Y145" i="2" s="1"/>
  <c r="Y144" i="2" s="1"/>
  <c r="W147" i="2"/>
  <c r="W146" i="2" s="1"/>
  <c r="W145" i="2" s="1"/>
  <c r="W144" i="2" s="1"/>
  <c r="V147" i="2"/>
  <c r="V146" i="2" s="1"/>
  <c r="V145" i="2" s="1"/>
  <c r="V144" i="2" s="1"/>
  <c r="Y141" i="2"/>
  <c r="Y140" i="2" s="1"/>
  <c r="Y139" i="2" s="1"/>
  <c r="Y138" i="2" s="1"/>
  <c r="Y137" i="2" s="1"/>
  <c r="W141" i="2"/>
  <c r="W140" i="2" s="1"/>
  <c r="W139" i="2" s="1"/>
  <c r="W138" i="2" s="1"/>
  <c r="W137" i="2" s="1"/>
  <c r="V141" i="2"/>
  <c r="V140" i="2" s="1"/>
  <c r="V139" i="2" s="1"/>
  <c r="V138" i="2" s="1"/>
  <c r="V137" i="2" s="1"/>
  <c r="Y136" i="2"/>
  <c r="Y135" i="2" s="1"/>
  <c r="Y134" i="2" s="1"/>
  <c r="W136" i="2"/>
  <c r="W135" i="2" s="1"/>
  <c r="W134" i="2" s="1"/>
  <c r="V136" i="2"/>
  <c r="V135" i="2" s="1"/>
  <c r="V134" i="2" s="1"/>
  <c r="Y133" i="2"/>
  <c r="Y132" i="2" s="1"/>
  <c r="Y131" i="2" s="1"/>
  <c r="W133" i="2"/>
  <c r="W132" i="2" s="1"/>
  <c r="W131" i="2" s="1"/>
  <c r="V133" i="2"/>
  <c r="V132" i="2" s="1"/>
  <c r="V131" i="2" s="1"/>
  <c r="Y130" i="2"/>
  <c r="Y129" i="2" s="1"/>
  <c r="Y128" i="2" s="1"/>
  <c r="W130" i="2"/>
  <c r="W129" i="2" s="1"/>
  <c r="W128" i="2" s="1"/>
  <c r="V130" i="2"/>
  <c r="V129" i="2" s="1"/>
  <c r="V128" i="2" s="1"/>
  <c r="Y127" i="2"/>
  <c r="Y126" i="2" s="1"/>
  <c r="Y125" i="2" s="1"/>
  <c r="W127" i="2"/>
  <c r="W126" i="2" s="1"/>
  <c r="W125" i="2" s="1"/>
  <c r="W124" i="2" s="1"/>
  <c r="V127" i="2"/>
  <c r="V126" i="2" s="1"/>
  <c r="V125" i="2" s="1"/>
  <c r="V124" i="2" s="1"/>
  <c r="Y121" i="2"/>
  <c r="X121" i="2"/>
  <c r="W121" i="2"/>
  <c r="V121" i="2"/>
  <c r="Y120" i="2"/>
  <c r="X120" i="2"/>
  <c r="X119" i="2" s="1"/>
  <c r="X118" i="2" s="1"/>
  <c r="X117" i="2" s="1"/>
  <c r="W120" i="2"/>
  <c r="V120" i="2"/>
  <c r="Y119" i="2"/>
  <c r="W119" i="2"/>
  <c r="V119" i="2"/>
  <c r="Y118" i="2"/>
  <c r="W118" i="2"/>
  <c r="V118" i="2"/>
  <c r="Y117" i="2"/>
  <c r="W117" i="2"/>
  <c r="V117" i="2"/>
  <c r="Y113" i="2"/>
  <c r="X113" i="2"/>
  <c r="W113" i="2"/>
  <c r="V113" i="2"/>
  <c r="Y112" i="2"/>
  <c r="X112" i="2"/>
  <c r="X111" i="2" s="1"/>
  <c r="W112" i="2"/>
  <c r="V112" i="2"/>
  <c r="Y111" i="2"/>
  <c r="W111" i="2"/>
  <c r="V111" i="2"/>
  <c r="Y110" i="2"/>
  <c r="X110" i="2"/>
  <c r="W110" i="2"/>
  <c r="V110" i="2"/>
  <c r="Y109" i="2"/>
  <c r="X109" i="2"/>
  <c r="W109" i="2"/>
  <c r="V109" i="2"/>
  <c r="Y108" i="2"/>
  <c r="X108" i="2"/>
  <c r="W108" i="2"/>
  <c r="V108" i="2"/>
  <c r="Y107" i="2"/>
  <c r="Y106" i="2" s="1"/>
  <c r="Y105" i="2" s="1"/>
  <c r="W107" i="2"/>
  <c r="W106" i="2" s="1"/>
  <c r="W105" i="2" s="1"/>
  <c r="V107" i="2"/>
  <c r="V106" i="2" s="1"/>
  <c r="V105" i="2" s="1"/>
  <c r="Y104" i="2"/>
  <c r="Y103" i="2" s="1"/>
  <c r="Y102" i="2" s="1"/>
  <c r="W104" i="2"/>
  <c r="W103" i="2" s="1"/>
  <c r="W102" i="2" s="1"/>
  <c r="V104" i="2"/>
  <c r="V103" i="2" s="1"/>
  <c r="V102" i="2" s="1"/>
  <c r="Y101" i="2"/>
  <c r="Y100" i="2" s="1"/>
  <c r="Y99" i="2" s="1"/>
  <c r="W101" i="2"/>
  <c r="W100" i="2" s="1"/>
  <c r="W99" i="2" s="1"/>
  <c r="V101" i="2"/>
  <c r="V100" i="2" s="1"/>
  <c r="V99" i="2" s="1"/>
  <c r="Y98" i="2"/>
  <c r="Y97" i="2" s="1"/>
  <c r="Y96" i="2" s="1"/>
  <c r="W98" i="2"/>
  <c r="W97" i="2" s="1"/>
  <c r="W96" i="2" s="1"/>
  <c r="V98" i="2"/>
  <c r="V97" i="2" s="1"/>
  <c r="V96" i="2" s="1"/>
  <c r="Y95" i="2"/>
  <c r="Y94" i="2" s="1"/>
  <c r="Y93" i="2" s="1"/>
  <c r="W95" i="2"/>
  <c r="W94" i="2" s="1"/>
  <c r="W93" i="2" s="1"/>
  <c r="V95" i="2"/>
  <c r="V94" i="2" s="1"/>
  <c r="V93" i="2" s="1"/>
  <c r="Y90" i="2"/>
  <c r="Y89" i="2" s="1"/>
  <c r="Y88" i="2" s="1"/>
  <c r="Y87" i="2" s="1"/>
  <c r="Y86" i="2" s="1"/>
  <c r="X90" i="2"/>
  <c r="X89" i="2" s="1"/>
  <c r="X88" i="2" s="1"/>
  <c r="X87" i="2" s="1"/>
  <c r="X86" i="2" s="1"/>
  <c r="V90" i="2"/>
  <c r="V89" i="2" s="1"/>
  <c r="V88" i="2" s="1"/>
  <c r="V87" i="2" s="1"/>
  <c r="V86" i="2" s="1"/>
  <c r="Y85" i="2"/>
  <c r="Y84" i="2" s="1"/>
  <c r="X85" i="2"/>
  <c r="X84" i="2" s="1"/>
  <c r="V85" i="2"/>
  <c r="V84" i="2" s="1"/>
  <c r="X83" i="2"/>
  <c r="X82" i="2" s="1"/>
  <c r="W83" i="2"/>
  <c r="W82" i="2" s="1"/>
  <c r="V83" i="2"/>
  <c r="V82" i="2" s="1"/>
  <c r="Y81" i="2"/>
  <c r="X81" i="2"/>
  <c r="W81" i="2"/>
  <c r="V81" i="2"/>
  <c r="Y80" i="2"/>
  <c r="X80" i="2"/>
  <c r="W80" i="2"/>
  <c r="V80" i="2"/>
  <c r="Y76" i="2"/>
  <c r="X76" i="2"/>
  <c r="W76" i="2"/>
  <c r="V76" i="2"/>
  <c r="Y75" i="2"/>
  <c r="X75" i="2"/>
  <c r="W75" i="2"/>
  <c r="V75" i="2"/>
  <c r="Y74" i="2"/>
  <c r="X74" i="2"/>
  <c r="W74" i="2"/>
  <c r="V74" i="2"/>
  <c r="V70" i="2" s="1"/>
  <c r="V69" i="2" s="1"/>
  <c r="Y73" i="2"/>
  <c r="X73" i="2"/>
  <c r="W73" i="2"/>
  <c r="V73" i="2"/>
  <c r="Y72" i="2"/>
  <c r="X72" i="2"/>
  <c r="W72" i="2"/>
  <c r="V72" i="2"/>
  <c r="Y71" i="2"/>
  <c r="X71" i="2"/>
  <c r="W71" i="2"/>
  <c r="V71" i="2"/>
  <c r="Y70" i="2"/>
  <c r="X70" i="2"/>
  <c r="W70" i="2"/>
  <c r="Y69" i="2"/>
  <c r="X69" i="2"/>
  <c r="W69" i="2"/>
  <c r="Y68" i="2"/>
  <c r="Y67" i="2" s="1"/>
  <c r="Y66" i="2" s="1"/>
  <c r="W68" i="2"/>
  <c r="W67" i="2" s="1"/>
  <c r="W66" i="2" s="1"/>
  <c r="V68" i="2"/>
  <c r="V67" i="2" s="1"/>
  <c r="V66" i="2" s="1"/>
  <c r="Y65" i="2"/>
  <c r="Y64" i="2" s="1"/>
  <c r="W65" i="2"/>
  <c r="W64" i="2" s="1"/>
  <c r="V65" i="2"/>
  <c r="V64" i="2" s="1"/>
  <c r="Y63" i="2"/>
  <c r="Y62" i="2" s="1"/>
  <c r="W63" i="2"/>
  <c r="W62" i="2" s="1"/>
  <c r="V63" i="2"/>
  <c r="V62" i="2" s="1"/>
  <c r="Y61" i="2"/>
  <c r="Y60" i="2" s="1"/>
  <c r="W61" i="2"/>
  <c r="W60" i="2" s="1"/>
  <c r="V61" i="2"/>
  <c r="V60" i="2" s="1"/>
  <c r="Y399" i="3"/>
  <c r="X399" i="3"/>
  <c r="W399" i="3"/>
  <c r="V399" i="3"/>
  <c r="Y398" i="3"/>
  <c r="X398" i="3"/>
  <c r="W398" i="3"/>
  <c r="V398" i="3"/>
  <c r="Y397" i="3"/>
  <c r="X397" i="3"/>
  <c r="W397" i="3"/>
  <c r="V397" i="3"/>
  <c r="Y396" i="3"/>
  <c r="Y395" i="3" s="1"/>
  <c r="Y394" i="3" s="1"/>
  <c r="Y393" i="3" s="1"/>
  <c r="W396" i="3"/>
  <c r="W395" i="3" s="1"/>
  <c r="W394" i="3" s="1"/>
  <c r="W393" i="3" s="1"/>
  <c r="V396" i="3"/>
  <c r="V395" i="3" s="1"/>
  <c r="V394" i="3" s="1"/>
  <c r="V393" i="3" s="1"/>
  <c r="Y392" i="3"/>
  <c r="Y391" i="3" s="1"/>
  <c r="Y390" i="3" s="1"/>
  <c r="Y389" i="3" s="1"/>
  <c r="X392" i="3"/>
  <c r="X391" i="3" s="1"/>
  <c r="X390" i="3" s="1"/>
  <c r="X389" i="3" s="1"/>
  <c r="V392" i="3"/>
  <c r="V391" i="3" s="1"/>
  <c r="V390" i="3" s="1"/>
  <c r="V389" i="3" s="1"/>
  <c r="X387" i="3"/>
  <c r="X386" i="3" s="1"/>
  <c r="W387" i="3"/>
  <c r="W386" i="3" s="1"/>
  <c r="V387" i="3"/>
  <c r="V386" i="3" s="1"/>
  <c r="X385" i="3"/>
  <c r="X384" i="3" s="1"/>
  <c r="W385" i="3"/>
  <c r="W384" i="3" s="1"/>
  <c r="V385" i="3"/>
  <c r="V384" i="3" s="1"/>
  <c r="Y382" i="3"/>
  <c r="Y381" i="3" s="1"/>
  <c r="Y380" i="3" s="1"/>
  <c r="W382" i="3"/>
  <c r="W381" i="3" s="1"/>
  <c r="W380" i="3" s="1"/>
  <c r="V382" i="3"/>
  <c r="V381" i="3" s="1"/>
  <c r="V380" i="3" s="1"/>
  <c r="Y379" i="3"/>
  <c r="Y378" i="3" s="1"/>
  <c r="W379" i="3"/>
  <c r="W378" i="3" s="1"/>
  <c r="V379" i="3"/>
  <c r="V378" i="3" s="1"/>
  <c r="Y377" i="3"/>
  <c r="Y376" i="3" s="1"/>
  <c r="W377" i="3"/>
  <c r="W376" i="3" s="1"/>
  <c r="V377" i="3"/>
  <c r="V376" i="3" s="1"/>
  <c r="Y374" i="3"/>
  <c r="Y373" i="3" s="1"/>
  <c r="W374" i="3"/>
  <c r="W373" i="3" s="1"/>
  <c r="V374" i="3"/>
  <c r="V373" i="3" s="1"/>
  <c r="Y372" i="3"/>
  <c r="Y371" i="3" s="1"/>
  <c r="W372" i="3"/>
  <c r="W371" i="3" s="1"/>
  <c r="V372" i="3"/>
  <c r="V371" i="3" s="1"/>
  <c r="Y367" i="3"/>
  <c r="Y366" i="3" s="1"/>
  <c r="Y365" i="3" s="1"/>
  <c r="X367" i="3"/>
  <c r="X366" i="3" s="1"/>
  <c r="X365" i="3" s="1"/>
  <c r="V367" i="3"/>
  <c r="V366" i="3" s="1"/>
  <c r="V365" i="3" s="1"/>
  <c r="Y364" i="3"/>
  <c r="Y363" i="3" s="1"/>
  <c r="X364" i="3"/>
  <c r="X363" i="3" s="1"/>
  <c r="V364" i="3"/>
  <c r="V363" i="3" s="1"/>
  <c r="Y362" i="3"/>
  <c r="Y361" i="3" s="1"/>
  <c r="X362" i="3"/>
  <c r="X361" i="3" s="1"/>
  <c r="V362" i="3"/>
  <c r="V361" i="3" s="1"/>
  <c r="Y359" i="3"/>
  <c r="Y358" i="3" s="1"/>
  <c r="X359" i="3"/>
  <c r="X358" i="3" s="1"/>
  <c r="V359" i="3"/>
  <c r="V358" i="3" s="1"/>
  <c r="Y357" i="3"/>
  <c r="Y356" i="3" s="1"/>
  <c r="X357" i="3"/>
  <c r="X356" i="3" s="1"/>
  <c r="V357" i="3"/>
  <c r="V356" i="3" s="1"/>
  <c r="Y353" i="3"/>
  <c r="Y352" i="3" s="1"/>
  <c r="Y351" i="3" s="1"/>
  <c r="X353" i="3"/>
  <c r="X352" i="3" s="1"/>
  <c r="X351" i="3" s="1"/>
  <c r="V353" i="3"/>
  <c r="V352" i="3" s="1"/>
  <c r="V351" i="3" s="1"/>
  <c r="Y350" i="3"/>
  <c r="X350" i="3"/>
  <c r="V350" i="3"/>
  <c r="Y349" i="3"/>
  <c r="X349" i="3"/>
  <c r="V349" i="3"/>
  <c r="Y346" i="3"/>
  <c r="Y345" i="3" s="1"/>
  <c r="Y344" i="3" s="1"/>
  <c r="X346" i="3"/>
  <c r="X345" i="3" s="1"/>
  <c r="X344" i="3" s="1"/>
  <c r="V346" i="3"/>
  <c r="V345" i="3" s="1"/>
  <c r="V344" i="3" s="1"/>
  <c r="Y343" i="3"/>
  <c r="Y342" i="3" s="1"/>
  <c r="Y341" i="3" s="1"/>
  <c r="X343" i="3"/>
  <c r="X342" i="3" s="1"/>
  <c r="X341" i="3" s="1"/>
  <c r="V343" i="3"/>
  <c r="V342" i="3" s="1"/>
  <c r="V341" i="3" s="1"/>
  <c r="Y336" i="3"/>
  <c r="X336" i="3"/>
  <c r="W336" i="3"/>
  <c r="V336" i="3"/>
  <c r="Y335" i="3"/>
  <c r="X335" i="3"/>
  <c r="W335" i="3"/>
  <c r="V335" i="3"/>
  <c r="Y334" i="3"/>
  <c r="X334" i="3"/>
  <c r="W334" i="3"/>
  <c r="V334" i="3"/>
  <c r="Y333" i="3"/>
  <c r="Y332" i="3" s="1"/>
  <c r="Y331" i="3" s="1"/>
  <c r="X333" i="3"/>
  <c r="X332" i="3" s="1"/>
  <c r="X331" i="3" s="1"/>
  <c r="V333" i="3"/>
  <c r="V332" i="3" s="1"/>
  <c r="V331" i="3" s="1"/>
  <c r="Y330" i="3"/>
  <c r="Y329" i="3" s="1"/>
  <c r="Y328" i="3" s="1"/>
  <c r="W330" i="3"/>
  <c r="W329" i="3" s="1"/>
  <c r="W328" i="3" s="1"/>
  <c r="V330" i="3"/>
  <c r="V329" i="3" s="1"/>
  <c r="V328" i="3" s="1"/>
  <c r="Y326" i="3"/>
  <c r="Y325" i="3" s="1"/>
  <c r="Y324" i="3" s="1"/>
  <c r="Y323" i="3" s="1"/>
  <c r="W326" i="3"/>
  <c r="W325" i="3" s="1"/>
  <c r="W324" i="3" s="1"/>
  <c r="W323" i="3" s="1"/>
  <c r="V326" i="3"/>
  <c r="V325" i="3" s="1"/>
  <c r="V324" i="3" s="1"/>
  <c r="V323" i="3" s="1"/>
  <c r="Y320" i="3"/>
  <c r="Y319" i="3" s="1"/>
  <c r="Y318" i="3" s="1"/>
  <c r="Y317" i="3" s="1"/>
  <c r="W320" i="3"/>
  <c r="W319" i="3" s="1"/>
  <c r="W318" i="3" s="1"/>
  <c r="W317" i="3" s="1"/>
  <c r="V320" i="3"/>
  <c r="V319" i="3" s="1"/>
  <c r="V318" i="3" s="1"/>
  <c r="V317" i="3" s="1"/>
  <c r="Y316" i="3"/>
  <c r="X316" i="3"/>
  <c r="W316" i="3"/>
  <c r="V316" i="3"/>
  <c r="Y315" i="3"/>
  <c r="X315" i="3"/>
  <c r="W315" i="3"/>
  <c r="V315" i="3"/>
  <c r="Y314" i="3"/>
  <c r="X314" i="3"/>
  <c r="W314" i="3"/>
  <c r="V314" i="3"/>
  <c r="Y313" i="3"/>
  <c r="X313" i="3"/>
  <c r="W313" i="3"/>
  <c r="V313" i="3"/>
  <c r="Y312" i="3"/>
  <c r="X312" i="3"/>
  <c r="W312" i="3"/>
  <c r="V312" i="3"/>
  <c r="Y311" i="3"/>
  <c r="X311" i="3"/>
  <c r="W311" i="3"/>
  <c r="V311" i="3"/>
  <c r="Y310" i="3"/>
  <c r="X310" i="3"/>
  <c r="W310" i="3"/>
  <c r="V310" i="3"/>
  <c r="Y309" i="3"/>
  <c r="X309" i="3"/>
  <c r="W309" i="3"/>
  <c r="V309" i="3"/>
  <c r="Y308" i="3"/>
  <c r="X308" i="3"/>
  <c r="W308" i="3"/>
  <c r="V308" i="3"/>
  <c r="Y307" i="3"/>
  <c r="Y306" i="3" s="1"/>
  <c r="Y305" i="3" s="1"/>
  <c r="W307" i="3"/>
  <c r="W306" i="3" s="1"/>
  <c r="W305" i="3" s="1"/>
  <c r="V307" i="3"/>
  <c r="V306" i="3" s="1"/>
  <c r="V305" i="3" s="1"/>
  <c r="X304" i="3"/>
  <c r="X303" i="3" s="1"/>
  <c r="W304" i="3"/>
  <c r="W303" i="3" s="1"/>
  <c r="V304" i="3"/>
  <c r="V303" i="3" s="1"/>
  <c r="X302" i="3"/>
  <c r="X301" i="3" s="1"/>
  <c r="W302" i="3"/>
  <c r="W301" i="3" s="1"/>
  <c r="V302" i="3"/>
  <c r="V301" i="3" s="1"/>
  <c r="Y299" i="3"/>
  <c r="X299" i="3"/>
  <c r="W299" i="3"/>
  <c r="V299" i="3"/>
  <c r="Y298" i="3"/>
  <c r="X298" i="3"/>
  <c r="W298" i="3"/>
  <c r="V298" i="3"/>
  <c r="Y297" i="3"/>
  <c r="X297" i="3"/>
  <c r="W297" i="3"/>
  <c r="V297" i="3"/>
  <c r="Y296" i="3"/>
  <c r="Y295" i="3" s="1"/>
  <c r="W296" i="3"/>
  <c r="W295" i="3" s="1"/>
  <c r="V296" i="3"/>
  <c r="V295" i="3" s="1"/>
  <c r="Y294" i="3"/>
  <c r="Y293" i="3" s="1"/>
  <c r="W294" i="3"/>
  <c r="W293" i="3" s="1"/>
  <c r="V294" i="3"/>
  <c r="V293" i="3" s="1"/>
  <c r="Y291" i="3"/>
  <c r="Y290" i="3" s="1"/>
  <c r="Y289" i="3" s="1"/>
  <c r="W291" i="3"/>
  <c r="W290" i="3" s="1"/>
  <c r="W289" i="3" s="1"/>
  <c r="V291" i="3"/>
  <c r="V290" i="3" s="1"/>
  <c r="V289" i="3" s="1"/>
  <c r="Y288" i="3"/>
  <c r="Y287" i="3" s="1"/>
  <c r="W288" i="3"/>
  <c r="W287" i="3" s="1"/>
  <c r="V288" i="3"/>
  <c r="V287" i="3" s="1"/>
  <c r="AC286" i="3"/>
  <c r="AB286" i="3"/>
  <c r="AA286" i="3"/>
  <c r="Z286" i="3"/>
  <c r="Y286" i="3"/>
  <c r="X286" i="3"/>
  <c r="W286" i="3"/>
  <c r="V286" i="3"/>
  <c r="AC285" i="3"/>
  <c r="AB285" i="3"/>
  <c r="AA285" i="3"/>
  <c r="Z285" i="3"/>
  <c r="Y285" i="3"/>
  <c r="X285" i="3"/>
  <c r="W285" i="3"/>
  <c r="V285" i="3"/>
  <c r="Y283" i="3"/>
  <c r="Y282" i="3" s="1"/>
  <c r="Y281" i="3" s="1"/>
  <c r="X283" i="3"/>
  <c r="X282" i="3" s="1"/>
  <c r="X281" i="3" s="1"/>
  <c r="V283" i="3"/>
  <c r="V282" i="3" s="1"/>
  <c r="V281" i="3" s="1"/>
  <c r="Y278" i="3"/>
  <c r="Y277" i="3" s="1"/>
  <c r="Y276" i="3" s="1"/>
  <c r="X278" i="3"/>
  <c r="X277" i="3" s="1"/>
  <c r="X276" i="3" s="1"/>
  <c r="V278" i="3"/>
  <c r="V277" i="3" s="1"/>
  <c r="V276" i="3" s="1"/>
  <c r="Y275" i="3"/>
  <c r="Y274" i="3" s="1"/>
  <c r="W275" i="3"/>
  <c r="W274" i="3" s="1"/>
  <c r="V275" i="3"/>
  <c r="V274" i="3" s="1"/>
  <c r="Y271" i="3"/>
  <c r="Y270" i="3" s="1"/>
  <c r="W271" i="3"/>
  <c r="W270" i="3" s="1"/>
  <c r="V271" i="3"/>
  <c r="V270" i="3" s="1"/>
  <c r="Y269" i="3"/>
  <c r="Y268" i="3" s="1"/>
  <c r="W269" i="3"/>
  <c r="W268" i="3" s="1"/>
  <c r="V269" i="3"/>
  <c r="V268" i="3" s="1"/>
  <c r="Y266" i="3"/>
  <c r="Y265" i="3" s="1"/>
  <c r="Y264" i="3" s="1"/>
  <c r="W266" i="3"/>
  <c r="W265" i="3" s="1"/>
  <c r="W264" i="3" s="1"/>
  <c r="V266" i="3"/>
  <c r="V265" i="3" s="1"/>
  <c r="V264" i="3" s="1"/>
  <c r="Y262" i="3"/>
  <c r="Y261" i="3" s="1"/>
  <c r="W262" i="3"/>
  <c r="W261" i="3" s="1"/>
  <c r="V262" i="3"/>
  <c r="V261" i="3" s="1"/>
  <c r="Y260" i="3"/>
  <c r="Y259" i="3" s="1"/>
  <c r="W260" i="3"/>
  <c r="W259" i="3" s="1"/>
  <c r="V260" i="3"/>
  <c r="V259" i="3" s="1"/>
  <c r="Y256" i="3"/>
  <c r="Y255" i="3" s="1"/>
  <c r="Y254" i="3" s="1"/>
  <c r="X256" i="3"/>
  <c r="X255" i="3" s="1"/>
  <c r="X254" i="3" s="1"/>
  <c r="V256" i="3"/>
  <c r="V255" i="3" s="1"/>
  <c r="V254" i="3" s="1"/>
  <c r="Y253" i="3"/>
  <c r="Y252" i="3" s="1"/>
  <c r="Y251" i="3" s="1"/>
  <c r="W253" i="3"/>
  <c r="W252" i="3" s="1"/>
  <c r="W251" i="3" s="1"/>
  <c r="V253" i="3"/>
  <c r="V252" i="3" s="1"/>
  <c r="V251" i="3" s="1"/>
  <c r="Y250" i="3"/>
  <c r="X250" i="3"/>
  <c r="W250" i="3"/>
  <c r="V250" i="3"/>
  <c r="V249" i="3" s="1"/>
  <c r="V248" i="3" s="1"/>
  <c r="Y249" i="3"/>
  <c r="X249" i="3"/>
  <c r="W249" i="3"/>
  <c r="Y248" i="3"/>
  <c r="X248" i="3"/>
  <c r="W248" i="3"/>
  <c r="Y247" i="3"/>
  <c r="Y246" i="3" s="1"/>
  <c r="Y245" i="3" s="1"/>
  <c r="W247" i="3"/>
  <c r="W246" i="3" s="1"/>
  <c r="W245" i="3" s="1"/>
  <c r="V247" i="3"/>
  <c r="V246" i="3" s="1"/>
  <c r="V245" i="3" s="1"/>
  <c r="Y244" i="3"/>
  <c r="Y243" i="3" s="1"/>
  <c r="Y242" i="3" s="1"/>
  <c r="W244" i="3"/>
  <c r="W243" i="3" s="1"/>
  <c r="W242" i="3" s="1"/>
  <c r="V244" i="3"/>
  <c r="V243" i="3" s="1"/>
  <c r="V242" i="3" s="1"/>
  <c r="Y237" i="3"/>
  <c r="X237" i="3"/>
  <c r="X236" i="3" s="1"/>
  <c r="X235" i="3" s="1"/>
  <c r="W237" i="3"/>
  <c r="W236" i="3" s="1"/>
  <c r="W235" i="3" s="1"/>
  <c r="V237" i="3"/>
  <c r="V236" i="3" s="1"/>
  <c r="V235" i="3" s="1"/>
  <c r="Y236" i="3"/>
  <c r="Y235" i="3" s="1"/>
  <c r="Y234" i="3"/>
  <c r="Y233" i="3" s="1"/>
  <c r="Y232" i="3" s="1"/>
  <c r="X234" i="3"/>
  <c r="X233" i="3" s="1"/>
  <c r="X232" i="3" s="1"/>
  <c r="V234" i="3"/>
  <c r="V233" i="3" s="1"/>
  <c r="V232" i="3" s="1"/>
  <c r="Y225" i="3"/>
  <c r="X225" i="3"/>
  <c r="W225" i="3"/>
  <c r="V225" i="3"/>
  <c r="Y224" i="3"/>
  <c r="X224" i="3"/>
  <c r="W224" i="3"/>
  <c r="W223" i="3" s="1"/>
  <c r="V224" i="3"/>
  <c r="V223" i="3" s="1"/>
  <c r="Y223" i="3"/>
  <c r="X223" i="3"/>
  <c r="Y222" i="3"/>
  <c r="Y221" i="3" s="1"/>
  <c r="Y220" i="3" s="1"/>
  <c r="W222" i="3"/>
  <c r="W221" i="3" s="1"/>
  <c r="W220" i="3" s="1"/>
  <c r="V222" i="3"/>
  <c r="V221" i="3" s="1"/>
  <c r="V220" i="3" s="1"/>
  <c r="Y219" i="3"/>
  <c r="Y218" i="3" s="1"/>
  <c r="Y217" i="3" s="1"/>
  <c r="W219" i="3"/>
  <c r="W218" i="3" s="1"/>
  <c r="W217" i="3" s="1"/>
  <c r="V219" i="3"/>
  <c r="V218" i="3" s="1"/>
  <c r="V217" i="3" s="1"/>
  <c r="Y216" i="3"/>
  <c r="Y215" i="3" s="1"/>
  <c r="Y214" i="3" s="1"/>
  <c r="W216" i="3"/>
  <c r="W215" i="3" s="1"/>
  <c r="W214" i="3" s="1"/>
  <c r="V216" i="3"/>
  <c r="V215" i="3" s="1"/>
  <c r="V214" i="3" s="1"/>
  <c r="Y213" i="3"/>
  <c r="Y212" i="3" s="1"/>
  <c r="Y211" i="3" s="1"/>
  <c r="W213" i="3"/>
  <c r="W212" i="3" s="1"/>
  <c r="W211" i="3" s="1"/>
  <c r="V213" i="3"/>
  <c r="V212" i="3" s="1"/>
  <c r="V211" i="3" s="1"/>
  <c r="Y210" i="3"/>
  <c r="Y209" i="3" s="1"/>
  <c r="Y208" i="3" s="1"/>
  <c r="X210" i="3"/>
  <c r="X209" i="3" s="1"/>
  <c r="X208" i="3" s="1"/>
  <c r="V210" i="3"/>
  <c r="V209" i="3" s="1"/>
  <c r="V208" i="3" s="1"/>
  <c r="Y206" i="3"/>
  <c r="Y205" i="3" s="1"/>
  <c r="Y204" i="3" s="1"/>
  <c r="X206" i="3"/>
  <c r="X205" i="3" s="1"/>
  <c r="X204" i="3" s="1"/>
  <c r="V206" i="3"/>
  <c r="V205" i="3" s="1"/>
  <c r="V204" i="3" s="1"/>
  <c r="Y203" i="3"/>
  <c r="Y202" i="3" s="1"/>
  <c r="Y201" i="3" s="1"/>
  <c r="W203" i="3"/>
  <c r="W202" i="3" s="1"/>
  <c r="W201" i="3" s="1"/>
  <c r="V203" i="3"/>
  <c r="V202" i="3" s="1"/>
  <c r="V201" i="3" s="1"/>
  <c r="Y200" i="3"/>
  <c r="Y199" i="3" s="1"/>
  <c r="Y198" i="3" s="1"/>
  <c r="W200" i="3"/>
  <c r="W199" i="3" s="1"/>
  <c r="W198" i="3" s="1"/>
  <c r="V200" i="3"/>
  <c r="V199" i="3" s="1"/>
  <c r="V198" i="3" s="1"/>
  <c r="Y197" i="3"/>
  <c r="Y196" i="3" s="1"/>
  <c r="Y195" i="3" s="1"/>
  <c r="W197" i="3"/>
  <c r="W196" i="3" s="1"/>
  <c r="W195" i="3" s="1"/>
  <c r="V197" i="3"/>
  <c r="V196" i="3" s="1"/>
  <c r="V195" i="3" s="1"/>
  <c r="Y194" i="3"/>
  <c r="Y193" i="3" s="1"/>
  <c r="Y192" i="3" s="1"/>
  <c r="W194" i="3"/>
  <c r="W193" i="3" s="1"/>
  <c r="W192" i="3" s="1"/>
  <c r="V194" i="3"/>
  <c r="V193" i="3" s="1"/>
  <c r="V192" i="3" s="1"/>
  <c r="Y191" i="3"/>
  <c r="Y190" i="3" s="1"/>
  <c r="Y189" i="3" s="1"/>
  <c r="X191" i="3"/>
  <c r="X190" i="3" s="1"/>
  <c r="X189" i="3" s="1"/>
  <c r="V191" i="3"/>
  <c r="V190" i="3" s="1"/>
  <c r="V189" i="3" s="1"/>
  <c r="Y182" i="3"/>
  <c r="X182" i="3"/>
  <c r="W182" i="3"/>
  <c r="V182" i="3"/>
  <c r="Y181" i="3"/>
  <c r="X181" i="3"/>
  <c r="X180" i="3" s="1"/>
  <c r="W181" i="3"/>
  <c r="W180" i="3" s="1"/>
  <c r="V181" i="3"/>
  <c r="V180" i="3" s="1"/>
  <c r="Y180" i="3"/>
  <c r="Y179" i="3"/>
  <c r="X179" i="3"/>
  <c r="W179" i="3"/>
  <c r="V179" i="3"/>
  <c r="Y178" i="3"/>
  <c r="X178" i="3"/>
  <c r="W178" i="3"/>
  <c r="V178" i="3"/>
  <c r="Y177" i="3"/>
  <c r="X177" i="3"/>
  <c r="W177" i="3"/>
  <c r="V177" i="3"/>
  <c r="Y176" i="3"/>
  <c r="Y175" i="3" s="1"/>
  <c r="Y174" i="3" s="1"/>
  <c r="W176" i="3"/>
  <c r="W175" i="3" s="1"/>
  <c r="W174" i="3" s="1"/>
  <c r="V176" i="3"/>
  <c r="V175" i="3" s="1"/>
  <c r="V174" i="3" s="1"/>
  <c r="Y173" i="3"/>
  <c r="Y172" i="3" s="1"/>
  <c r="Y171" i="3" s="1"/>
  <c r="W173" i="3"/>
  <c r="W172" i="3" s="1"/>
  <c r="W171" i="3" s="1"/>
  <c r="V173" i="3"/>
  <c r="V172" i="3" s="1"/>
  <c r="V171" i="3" s="1"/>
  <c r="Y170" i="3"/>
  <c r="Y169" i="3" s="1"/>
  <c r="Y168" i="3" s="1"/>
  <c r="W170" i="3"/>
  <c r="W169" i="3" s="1"/>
  <c r="W168" i="3" s="1"/>
  <c r="V170" i="3"/>
  <c r="V169" i="3" s="1"/>
  <c r="V168" i="3" s="1"/>
  <c r="Y166" i="3"/>
  <c r="Y165" i="3" s="1"/>
  <c r="Y164" i="3" s="1"/>
  <c r="W166" i="3"/>
  <c r="W165" i="3" s="1"/>
  <c r="W164" i="3" s="1"/>
  <c r="V166" i="3"/>
  <c r="V165" i="3" s="1"/>
  <c r="V164" i="3" s="1"/>
  <c r="Y163" i="3"/>
  <c r="Y162" i="3" s="1"/>
  <c r="Y161" i="3" s="1"/>
  <c r="W163" i="3"/>
  <c r="W162" i="3" s="1"/>
  <c r="W161" i="3" s="1"/>
  <c r="V163" i="3"/>
  <c r="V162" i="3" s="1"/>
  <c r="V161" i="3" s="1"/>
  <c r="Y158" i="3"/>
  <c r="Y157" i="3" s="1"/>
  <c r="Y156" i="3" s="1"/>
  <c r="X158" i="3"/>
  <c r="W158" i="3"/>
  <c r="V158" i="3"/>
  <c r="X157" i="3"/>
  <c r="X156" i="3" s="1"/>
  <c r="W157" i="3"/>
  <c r="W156" i="3" s="1"/>
  <c r="V157" i="3"/>
  <c r="V156" i="3" s="1"/>
  <c r="Y155" i="3"/>
  <c r="Y154" i="3" s="1"/>
  <c r="X155" i="3"/>
  <c r="X154" i="3" s="1"/>
  <c r="V155" i="3"/>
  <c r="V154" i="3" s="1"/>
  <c r="Y153" i="3"/>
  <c r="Y152" i="3" s="1"/>
  <c r="X153" i="3"/>
  <c r="X152" i="3" s="1"/>
  <c r="V153" i="3"/>
  <c r="V152" i="3" s="1"/>
  <c r="Y149" i="3"/>
  <c r="Y148" i="3" s="1"/>
  <c r="Y147" i="3" s="1"/>
  <c r="Y146" i="3" s="1"/>
  <c r="W149" i="3"/>
  <c r="W148" i="3" s="1"/>
  <c r="W147" i="3" s="1"/>
  <c r="W146" i="3" s="1"/>
  <c r="V149" i="3"/>
  <c r="V148" i="3" s="1"/>
  <c r="V147" i="3" s="1"/>
  <c r="V146" i="3" s="1"/>
  <c r="Y145" i="3"/>
  <c r="Y144" i="3" s="1"/>
  <c r="Y143" i="3" s="1"/>
  <c r="W145" i="3"/>
  <c r="W144" i="3" s="1"/>
  <c r="W143" i="3" s="1"/>
  <c r="V145" i="3"/>
  <c r="V144" i="3" s="1"/>
  <c r="V143" i="3" s="1"/>
  <c r="Y142" i="3"/>
  <c r="Y141" i="3" s="1"/>
  <c r="Y140" i="3" s="1"/>
  <c r="W142" i="3"/>
  <c r="W141" i="3" s="1"/>
  <c r="W140" i="3" s="1"/>
  <c r="V142" i="3"/>
  <c r="V141" i="3" s="1"/>
  <c r="V140" i="3" s="1"/>
  <c r="Y139" i="3"/>
  <c r="Y138" i="3" s="1"/>
  <c r="Y137" i="3" s="1"/>
  <c r="W139" i="3"/>
  <c r="W138" i="3" s="1"/>
  <c r="W137" i="3" s="1"/>
  <c r="V139" i="3"/>
  <c r="V138" i="3" s="1"/>
  <c r="V137" i="3" s="1"/>
  <c r="Y136" i="3"/>
  <c r="Y135" i="3" s="1"/>
  <c r="Y134" i="3" s="1"/>
  <c r="W136" i="3"/>
  <c r="W135" i="3" s="1"/>
  <c r="W134" i="3" s="1"/>
  <c r="V136" i="3"/>
  <c r="V135" i="3" s="1"/>
  <c r="V134" i="3" s="1"/>
  <c r="Y132" i="3"/>
  <c r="Y131" i="3" s="1"/>
  <c r="Y130" i="3" s="1"/>
  <c r="W132" i="3"/>
  <c r="W131" i="3" s="1"/>
  <c r="W130" i="3" s="1"/>
  <c r="V132" i="3"/>
  <c r="V131" i="3" s="1"/>
  <c r="V130" i="3" s="1"/>
  <c r="Y129" i="3"/>
  <c r="Y128" i="3" s="1"/>
  <c r="Y127" i="3" s="1"/>
  <c r="X129" i="3"/>
  <c r="X128" i="3" s="1"/>
  <c r="X127" i="3" s="1"/>
  <c r="V129" i="3"/>
  <c r="V128" i="3" s="1"/>
  <c r="V127" i="3" s="1"/>
  <c r="Y120" i="3"/>
  <c r="Y119" i="3" s="1"/>
  <c r="W120" i="3"/>
  <c r="W119" i="3" s="1"/>
  <c r="V120" i="3"/>
  <c r="V119" i="3" s="1"/>
  <c r="Y118" i="3"/>
  <c r="Y117" i="3" s="1"/>
  <c r="W118" i="3"/>
  <c r="W117" i="3" s="1"/>
  <c r="V118" i="3"/>
  <c r="V117" i="3" s="1"/>
  <c r="Y116" i="3"/>
  <c r="Y115" i="3" s="1"/>
  <c r="W116" i="3"/>
  <c r="W115" i="3" s="1"/>
  <c r="V116" i="3"/>
  <c r="V115" i="3" s="1"/>
  <c r="Y114" i="3"/>
  <c r="Y113" i="3" s="1"/>
  <c r="W114" i="3"/>
  <c r="W113" i="3" s="1"/>
  <c r="V114" i="3"/>
  <c r="V113" i="3" s="1"/>
  <c r="Y109" i="3"/>
  <c r="Y108" i="3" s="1"/>
  <c r="X109" i="3"/>
  <c r="X108" i="3" s="1"/>
  <c r="V109" i="3"/>
  <c r="V108" i="3" s="1"/>
  <c r="X107" i="3"/>
  <c r="X106" i="3" s="1"/>
  <c r="W107" i="3"/>
  <c r="W106" i="3" s="1"/>
  <c r="V107" i="3"/>
  <c r="V106" i="3" s="1"/>
  <c r="Y105" i="3"/>
  <c r="X105" i="3"/>
  <c r="W105" i="3"/>
  <c r="V105" i="3"/>
  <c r="Y104" i="3"/>
  <c r="X104" i="3"/>
  <c r="W104" i="3"/>
  <c r="V104" i="3"/>
  <c r="Y100" i="3"/>
  <c r="X100" i="3"/>
  <c r="W100" i="3"/>
  <c r="V100" i="3"/>
  <c r="Y99" i="3"/>
  <c r="X99" i="3"/>
  <c r="X98" i="3" s="1"/>
  <c r="W99" i="3"/>
  <c r="W98" i="3" s="1"/>
  <c r="V99" i="3"/>
  <c r="V98" i="3" s="1"/>
  <c r="Y98" i="3"/>
  <c r="Y97" i="3"/>
  <c r="X97" i="3"/>
  <c r="W97" i="3"/>
  <c r="V97" i="3"/>
  <c r="Y96" i="3"/>
  <c r="X96" i="3"/>
  <c r="W96" i="3"/>
  <c r="V96" i="3"/>
  <c r="Y95" i="3"/>
  <c r="X95" i="3"/>
  <c r="W95" i="3"/>
  <c r="V95" i="3"/>
  <c r="Y94" i="3"/>
  <c r="X94" i="3"/>
  <c r="W94" i="3"/>
  <c r="V94" i="3"/>
  <c r="Y93" i="3"/>
  <c r="X93" i="3"/>
  <c r="X92" i="3" s="1"/>
  <c r="W93" i="3"/>
  <c r="W92" i="3" s="1"/>
  <c r="V93" i="3"/>
  <c r="V92" i="3" s="1"/>
  <c r="Y92" i="3"/>
  <c r="Y91" i="3"/>
  <c r="X91" i="3"/>
  <c r="X90" i="3" s="1"/>
  <c r="X89" i="3" s="1"/>
  <c r="W91" i="3"/>
  <c r="W90" i="3" s="1"/>
  <c r="W89" i="3" s="1"/>
  <c r="V91" i="3"/>
  <c r="V90" i="3" s="1"/>
  <c r="V89" i="3" s="1"/>
  <c r="Y90" i="3"/>
  <c r="Y89" i="3" s="1"/>
  <c r="Y88" i="3"/>
  <c r="X88" i="3"/>
  <c r="X87" i="3" s="1"/>
  <c r="X86" i="3" s="1"/>
  <c r="W88" i="3"/>
  <c r="W87" i="3" s="1"/>
  <c r="W86" i="3" s="1"/>
  <c r="V88" i="3"/>
  <c r="V87" i="3" s="1"/>
  <c r="V86" i="3" s="1"/>
  <c r="Y87" i="3"/>
  <c r="Y86" i="3" s="1"/>
  <c r="Y85" i="3"/>
  <c r="X85" i="3"/>
  <c r="X84" i="3" s="1"/>
  <c r="X83" i="3" s="1"/>
  <c r="W85" i="3"/>
  <c r="W84" i="3" s="1"/>
  <c r="W83" i="3" s="1"/>
  <c r="V85" i="3"/>
  <c r="V84" i="3" s="1"/>
  <c r="V83" i="3" s="1"/>
  <c r="Y84" i="3"/>
  <c r="Y83" i="3" s="1"/>
  <c r="Y82" i="3"/>
  <c r="X82" i="3"/>
  <c r="X81" i="3" s="1"/>
  <c r="X80" i="3" s="1"/>
  <c r="W82" i="3"/>
  <c r="W81" i="3" s="1"/>
  <c r="W80" i="3" s="1"/>
  <c r="V82" i="3"/>
  <c r="V81" i="3" s="1"/>
  <c r="V80" i="3" s="1"/>
  <c r="Y81" i="3"/>
  <c r="Y80" i="3" s="1"/>
  <c r="Y76" i="3"/>
  <c r="X76" i="3"/>
  <c r="X75" i="3" s="1"/>
  <c r="W76" i="3"/>
  <c r="W75" i="3" s="1"/>
  <c r="V76" i="3"/>
  <c r="V75" i="3" s="1"/>
  <c r="Y75" i="3"/>
  <c r="Y74" i="3"/>
  <c r="X74" i="3"/>
  <c r="X73" i="3" s="1"/>
  <c r="W74" i="3"/>
  <c r="W73" i="3" s="1"/>
  <c r="V74" i="3"/>
  <c r="V73" i="3" s="1"/>
  <c r="Y73" i="3"/>
  <c r="Y72" i="3"/>
  <c r="X72" i="3"/>
  <c r="W72" i="3"/>
  <c r="V72" i="3"/>
  <c r="Y71" i="3"/>
  <c r="X71" i="3"/>
  <c r="W71" i="3"/>
  <c r="V71" i="3"/>
  <c r="Y68" i="3"/>
  <c r="Y67" i="3" s="1"/>
  <c r="Y66" i="3" s="1"/>
  <c r="Y65" i="3" s="1"/>
  <c r="W68" i="3"/>
  <c r="W67" i="3" s="1"/>
  <c r="W66" i="3" s="1"/>
  <c r="W65" i="3" s="1"/>
  <c r="V68" i="3"/>
  <c r="V67" i="3" s="1"/>
  <c r="V66" i="3" s="1"/>
  <c r="V65" i="3" s="1"/>
  <c r="Y64" i="3"/>
  <c r="X64" i="3"/>
  <c r="W64" i="3"/>
  <c r="W63" i="3" s="1"/>
  <c r="W62" i="3" s="1"/>
  <c r="W61" i="3" s="1"/>
  <c r="V64" i="3"/>
  <c r="V63" i="3" s="1"/>
  <c r="V62" i="3" s="1"/>
  <c r="V61" i="3" s="1"/>
  <c r="Y63" i="3"/>
  <c r="Y62" i="3" s="1"/>
  <c r="Y61" i="3" s="1"/>
  <c r="X63" i="3"/>
  <c r="X62" i="3" s="1"/>
  <c r="X61" i="3" s="1"/>
  <c r="X60" i="3"/>
  <c r="X59" i="3" s="1"/>
  <c r="X58" i="3" s="1"/>
  <c r="W60" i="3"/>
  <c r="W59" i="3" s="1"/>
  <c r="W58" i="3" s="1"/>
  <c r="V60" i="3"/>
  <c r="V59" i="3" s="1"/>
  <c r="V58" i="3" s="1"/>
  <c r="Y57" i="3"/>
  <c r="Y56" i="3" s="1"/>
  <c r="Y55" i="3" s="1"/>
  <c r="W57" i="3"/>
  <c r="W56" i="3" s="1"/>
  <c r="W55" i="3" s="1"/>
  <c r="V57" i="3"/>
  <c r="V56" i="3" s="1"/>
  <c r="V55" i="3" s="1"/>
  <c r="Y54" i="3"/>
  <c r="Y53" i="3" s="1"/>
  <c r="Y52" i="3" s="1"/>
  <c r="W54" i="3"/>
  <c r="W53" i="3" s="1"/>
  <c r="W52" i="3" s="1"/>
  <c r="V54" i="3"/>
  <c r="V53" i="3" s="1"/>
  <c r="V52" i="3" s="1"/>
  <c r="X51" i="3"/>
  <c r="X50" i="3" s="1"/>
  <c r="X49" i="3" s="1"/>
  <c r="W51" i="3"/>
  <c r="W50" i="3" s="1"/>
  <c r="W49" i="3" s="1"/>
  <c r="V51" i="3"/>
  <c r="V50" i="3" s="1"/>
  <c r="V49" i="3" s="1"/>
  <c r="Y48" i="3"/>
  <c r="Y47" i="3" s="1"/>
  <c r="W48" i="3"/>
  <c r="W47" i="3" s="1"/>
  <c r="V48" i="3"/>
  <c r="V47" i="3" s="1"/>
  <c r="Y46" i="3"/>
  <c r="Y45" i="3" s="1"/>
  <c r="W46" i="3"/>
  <c r="W45" i="3" s="1"/>
  <c r="V46" i="3"/>
  <c r="V45" i="3" s="1"/>
  <c r="Y44" i="3"/>
  <c r="Y43" i="3" s="1"/>
  <c r="W44" i="3"/>
  <c r="W43" i="3" s="1"/>
  <c r="V44" i="3"/>
  <c r="V43" i="3" s="1"/>
  <c r="Y40" i="3"/>
  <c r="X40" i="3"/>
  <c r="X39" i="3" s="1"/>
  <c r="X38" i="3" s="1"/>
  <c r="X37" i="3" s="1"/>
  <c r="W40" i="3"/>
  <c r="W39" i="3" s="1"/>
  <c r="W38" i="3" s="1"/>
  <c r="W37" i="3" s="1"/>
  <c r="V40" i="3"/>
  <c r="V39" i="3" s="1"/>
  <c r="V38" i="3" s="1"/>
  <c r="V37" i="3" s="1"/>
  <c r="Y39" i="3"/>
  <c r="Y38" i="3" s="1"/>
  <c r="Y37" i="3" s="1"/>
  <c r="Y36" i="3"/>
  <c r="X36" i="3"/>
  <c r="X35" i="3" s="1"/>
  <c r="X34" i="3" s="1"/>
  <c r="W36" i="3"/>
  <c r="W35" i="3" s="1"/>
  <c r="W34" i="3" s="1"/>
  <c r="V36" i="3"/>
  <c r="Y35" i="3"/>
  <c r="Y34" i="3" s="1"/>
  <c r="V35" i="3"/>
  <c r="V34" i="3" s="1"/>
  <c r="Y33" i="3"/>
  <c r="X33" i="3"/>
  <c r="X32" i="3" s="1"/>
  <c r="X31" i="3" s="1"/>
  <c r="W33" i="3"/>
  <c r="W32" i="3" s="1"/>
  <c r="W31" i="3" s="1"/>
  <c r="V33" i="3"/>
  <c r="V32" i="3" s="1"/>
  <c r="V31" i="3" s="1"/>
  <c r="Y32" i="3"/>
  <c r="Y31" i="3" s="1"/>
  <c r="Y30" i="3"/>
  <c r="X30" i="3"/>
  <c r="X29" i="3" s="1"/>
  <c r="X28" i="3" s="1"/>
  <c r="W30" i="3"/>
  <c r="W29" i="3" s="1"/>
  <c r="W28" i="3" s="1"/>
  <c r="V30" i="3"/>
  <c r="V29" i="3" s="1"/>
  <c r="V28" i="3" s="1"/>
  <c r="Y29" i="3"/>
  <c r="Y28" i="3" s="1"/>
  <c r="Y27" i="3"/>
  <c r="X27" i="3"/>
  <c r="W27" i="3"/>
  <c r="V27" i="3"/>
  <c r="Y26" i="3"/>
  <c r="X26" i="3"/>
  <c r="W26" i="3"/>
  <c r="V26" i="3"/>
  <c r="Y24" i="3"/>
  <c r="X24" i="3"/>
  <c r="W24" i="3"/>
  <c r="V24" i="3"/>
  <c r="Y23" i="3"/>
  <c r="X23" i="3"/>
  <c r="W23" i="3"/>
  <c r="V23" i="3"/>
  <c r="Y22" i="3"/>
  <c r="X22" i="3"/>
  <c r="W22" i="3"/>
  <c r="V22" i="3"/>
  <c r="Y21" i="3"/>
  <c r="X21" i="3"/>
  <c r="W21" i="3"/>
  <c r="V21" i="3"/>
  <c r="Y20" i="3"/>
  <c r="X20" i="3"/>
  <c r="W20" i="3"/>
  <c r="V20" i="3"/>
  <c r="V19" i="3" s="1"/>
  <c r="V18" i="3" s="1"/>
  <c r="Y19" i="3"/>
  <c r="Y18" i="3" s="1"/>
  <c r="X19" i="3"/>
  <c r="X18" i="3" s="1"/>
  <c r="W19" i="3"/>
  <c r="W18" i="3" s="1"/>
  <c r="Y16" i="3"/>
  <c r="X16" i="3"/>
  <c r="W16" i="3"/>
  <c r="V16" i="3"/>
  <c r="Y15" i="3"/>
  <c r="X15" i="3"/>
  <c r="W15" i="3"/>
  <c r="V15" i="3"/>
  <c r="Y14" i="3"/>
  <c r="Y13" i="3" s="1"/>
  <c r="W14" i="3"/>
  <c r="W13" i="3" s="1"/>
  <c r="V14" i="3"/>
  <c r="V13" i="3" s="1"/>
  <c r="Y12" i="3"/>
  <c r="Y11" i="3" s="1"/>
  <c r="W12" i="3"/>
  <c r="W11" i="3" s="1"/>
  <c r="V12" i="3"/>
  <c r="V11" i="3" s="1"/>
  <c r="W234" i="3"/>
  <c r="W233" i="3" s="1"/>
  <c r="W232" i="3" s="1"/>
  <c r="X222" i="3"/>
  <c r="X221" i="3" s="1"/>
  <c r="X220" i="3" s="1"/>
  <c r="X219" i="3"/>
  <c r="X218" i="3" s="1"/>
  <c r="X217" i="3" s="1"/>
  <c r="W15" i="2"/>
  <c r="W14" i="2" s="1"/>
  <c r="W22" i="2"/>
  <c r="W21" i="2" s="1"/>
  <c r="X121" i="3"/>
  <c r="AQ13" i="1"/>
  <c r="AV13" i="1"/>
  <c r="BA13" i="1"/>
  <c r="BA12" i="1" s="1"/>
  <c r="AQ16" i="1"/>
  <c r="AS16" i="1" s="1"/>
  <c r="AU16" i="1" s="1"/>
  <c r="AV16" i="1"/>
  <c r="AX16" i="1" s="1"/>
  <c r="AZ16" i="1" s="1"/>
  <c r="BA16" i="1"/>
  <c r="BA18" i="1"/>
  <c r="AQ19" i="1"/>
  <c r="AV19" i="1"/>
  <c r="AQ20" i="1"/>
  <c r="AS20" i="1" s="1"/>
  <c r="AU20" i="1" s="1"/>
  <c r="AV20" i="1"/>
  <c r="AX20" i="1" s="1"/>
  <c r="AZ20" i="1" s="1"/>
  <c r="BA20" i="1"/>
  <c r="AQ23" i="1"/>
  <c r="AV23" i="1"/>
  <c r="BA23" i="1"/>
  <c r="BA22" i="1" s="1"/>
  <c r="AQ26" i="1"/>
  <c r="AV26" i="1"/>
  <c r="BA26" i="1"/>
  <c r="BA25" i="1" s="1"/>
  <c r="AQ29" i="1"/>
  <c r="AV29" i="1"/>
  <c r="BA29" i="1"/>
  <c r="BA28" i="1" s="1"/>
  <c r="AQ33" i="1"/>
  <c r="AV33" i="1"/>
  <c r="BA33" i="1"/>
  <c r="BA32" i="1" s="1"/>
  <c r="BA31" i="1" s="1"/>
  <c r="AQ37" i="1"/>
  <c r="AV37" i="1"/>
  <c r="BA37" i="1"/>
  <c r="BA36" i="1" s="1"/>
  <c r="BA35" i="1" s="1"/>
  <c r="AQ41" i="1"/>
  <c r="AS41" i="1" s="1"/>
  <c r="AU41" i="1" s="1"/>
  <c r="AV41" i="1"/>
  <c r="AX41" i="1" s="1"/>
  <c r="AZ41" i="1" s="1"/>
  <c r="BA41" i="1"/>
  <c r="AQ43" i="1"/>
  <c r="AS43" i="1" s="1"/>
  <c r="AU43" i="1" s="1"/>
  <c r="AV43" i="1"/>
  <c r="AX43" i="1" s="1"/>
  <c r="AZ43" i="1" s="1"/>
  <c r="BA43" i="1"/>
  <c r="AQ45" i="1"/>
  <c r="AS45" i="1" s="1"/>
  <c r="AU45" i="1" s="1"/>
  <c r="AV45" i="1"/>
  <c r="AX45" i="1" s="1"/>
  <c r="AZ45" i="1" s="1"/>
  <c r="BA45" i="1"/>
  <c r="AQ48" i="1"/>
  <c r="AV48" i="1"/>
  <c r="BA48" i="1"/>
  <c r="BA47" i="1" s="1"/>
  <c r="AQ51" i="1"/>
  <c r="AV51" i="1"/>
  <c r="BA51" i="1"/>
  <c r="BA50" i="1" s="1"/>
  <c r="AQ54" i="1"/>
  <c r="AV54" i="1"/>
  <c r="BA54" i="1"/>
  <c r="BA53" i="1" s="1"/>
  <c r="AQ57" i="1"/>
  <c r="AV57" i="1"/>
  <c r="BA57" i="1"/>
  <c r="BA56" i="1" s="1"/>
  <c r="AQ60" i="1"/>
  <c r="AV60" i="1"/>
  <c r="BA60" i="1"/>
  <c r="BA59" i="1" s="1"/>
  <c r="AQ63" i="1"/>
  <c r="AV63" i="1"/>
  <c r="BA63" i="1"/>
  <c r="BA62" i="1" s="1"/>
  <c r="AQ66" i="1"/>
  <c r="AV66" i="1"/>
  <c r="BA66" i="1"/>
  <c r="BA65" i="1" s="1"/>
  <c r="AQ71" i="1"/>
  <c r="AS71" i="1" s="1"/>
  <c r="AU71" i="1" s="1"/>
  <c r="AV71" i="1"/>
  <c r="AX71" i="1" s="1"/>
  <c r="AZ71" i="1" s="1"/>
  <c r="BA71" i="1"/>
  <c r="AQ73" i="1"/>
  <c r="AS73" i="1" s="1"/>
  <c r="AU73" i="1" s="1"/>
  <c r="AV73" i="1"/>
  <c r="AX73" i="1" s="1"/>
  <c r="AZ73" i="1" s="1"/>
  <c r="BA73" i="1"/>
  <c r="AQ75" i="1"/>
  <c r="AS75" i="1" s="1"/>
  <c r="AU75" i="1" s="1"/>
  <c r="AV75" i="1"/>
  <c r="AX75" i="1" s="1"/>
  <c r="AZ75" i="1" s="1"/>
  <c r="BA75" i="1"/>
  <c r="AQ80" i="1"/>
  <c r="AS80" i="1" s="1"/>
  <c r="AU80" i="1" s="1"/>
  <c r="AV80" i="1"/>
  <c r="AX80" i="1" s="1"/>
  <c r="AZ80" i="1" s="1"/>
  <c r="BA80" i="1"/>
  <c r="BA82" i="1"/>
  <c r="AQ83" i="1"/>
  <c r="AS83" i="1" s="1"/>
  <c r="AU83" i="1" s="1"/>
  <c r="AV83" i="1"/>
  <c r="AQ84" i="1"/>
  <c r="AS84" i="1" s="1"/>
  <c r="AU84" i="1" s="1"/>
  <c r="AV84" i="1"/>
  <c r="AX84" i="1" s="1"/>
  <c r="AZ84" i="1" s="1"/>
  <c r="BA84" i="1"/>
  <c r="AQ87" i="1"/>
  <c r="AV87" i="1"/>
  <c r="AQ95" i="1"/>
  <c r="AV95" i="1"/>
  <c r="BA95" i="1"/>
  <c r="BA94" i="1" s="1"/>
  <c r="AQ98" i="1"/>
  <c r="AQ97" i="1" s="1"/>
  <c r="AV98" i="1"/>
  <c r="AV97" i="1" s="1"/>
  <c r="BA98" i="1"/>
  <c r="BA97" i="1" s="1"/>
  <c r="BA102" i="1"/>
  <c r="BA101" i="1" s="1"/>
  <c r="AQ103" i="1"/>
  <c r="AQ471" i="1" s="1"/>
  <c r="AQ452" i="1" s="1"/>
  <c r="AV103" i="1"/>
  <c r="AV471" i="1" s="1"/>
  <c r="AV452" i="1" s="1"/>
  <c r="AQ105" i="1"/>
  <c r="AV105" i="1"/>
  <c r="BA105" i="1"/>
  <c r="BA104" i="1" s="1"/>
  <c r="AQ108" i="1"/>
  <c r="AV108" i="1"/>
  <c r="BA108" i="1"/>
  <c r="BA107" i="1" s="1"/>
  <c r="AQ111" i="1"/>
  <c r="AV111" i="1"/>
  <c r="BA111" i="1"/>
  <c r="BA110" i="1" s="1"/>
  <c r="AQ115" i="1"/>
  <c r="AV115" i="1"/>
  <c r="BA115" i="1"/>
  <c r="BA114" i="1" s="1"/>
  <c r="BA113" i="1" s="1"/>
  <c r="AQ119" i="1"/>
  <c r="AS119" i="1" s="1"/>
  <c r="AU119" i="1" s="1"/>
  <c r="AV119" i="1"/>
  <c r="AX119" i="1" s="1"/>
  <c r="AZ119" i="1" s="1"/>
  <c r="BA119" i="1"/>
  <c r="AQ121" i="1"/>
  <c r="AS121" i="1" s="1"/>
  <c r="AU121" i="1" s="1"/>
  <c r="AV121" i="1"/>
  <c r="AX121" i="1" s="1"/>
  <c r="AZ121" i="1" s="1"/>
  <c r="BA121" i="1"/>
  <c r="AQ124" i="1"/>
  <c r="AV124" i="1"/>
  <c r="BA124" i="1"/>
  <c r="BA123" i="1" s="1"/>
  <c r="AQ129" i="1"/>
  <c r="AV129" i="1"/>
  <c r="BA129" i="1"/>
  <c r="BA128" i="1" s="1"/>
  <c r="AQ132" i="1"/>
  <c r="AV132" i="1"/>
  <c r="BA132" i="1"/>
  <c r="BA131" i="1" s="1"/>
  <c r="AQ136" i="1"/>
  <c r="AV136" i="1"/>
  <c r="BA136" i="1"/>
  <c r="BA135" i="1" s="1"/>
  <c r="AQ139" i="1"/>
  <c r="AV139" i="1"/>
  <c r="BA139" i="1"/>
  <c r="BA138" i="1" s="1"/>
  <c r="AQ142" i="1"/>
  <c r="AV142" i="1"/>
  <c r="BA142" i="1"/>
  <c r="BA141" i="1" s="1"/>
  <c r="AQ145" i="1"/>
  <c r="AV145" i="1"/>
  <c r="BA145" i="1"/>
  <c r="BA144" i="1" s="1"/>
  <c r="AQ148" i="1"/>
  <c r="AV148" i="1"/>
  <c r="BA148" i="1"/>
  <c r="BA147" i="1" s="1"/>
  <c r="AQ157" i="1"/>
  <c r="AV157" i="1"/>
  <c r="BA157" i="1"/>
  <c r="BA156" i="1" s="1"/>
  <c r="AQ160" i="1"/>
  <c r="AS160" i="1" s="1"/>
  <c r="AU160" i="1" s="1"/>
  <c r="AV160" i="1"/>
  <c r="AX160" i="1" s="1"/>
  <c r="AZ160" i="1" s="1"/>
  <c r="BA160" i="1"/>
  <c r="AQ162" i="1"/>
  <c r="AS162" i="1" s="1"/>
  <c r="AU162" i="1" s="1"/>
  <c r="AV162" i="1"/>
  <c r="AX162" i="1" s="1"/>
  <c r="AZ162" i="1" s="1"/>
  <c r="BA162" i="1"/>
  <c r="AQ165" i="1"/>
  <c r="AV165" i="1"/>
  <c r="BA165" i="1"/>
  <c r="BA164" i="1" s="1"/>
  <c r="AQ168" i="1"/>
  <c r="AS168" i="1" s="1"/>
  <c r="AU168" i="1" s="1"/>
  <c r="AV168" i="1"/>
  <c r="BA168" i="1"/>
  <c r="AQ170" i="1"/>
  <c r="AV170" i="1"/>
  <c r="AX170" i="1" s="1"/>
  <c r="AZ170" i="1" s="1"/>
  <c r="BA170" i="1"/>
  <c r="AQ173" i="1"/>
  <c r="AV173" i="1"/>
  <c r="BA173" i="1"/>
  <c r="BA172" i="1" s="1"/>
  <c r="AQ176" i="1"/>
  <c r="AV176" i="1"/>
  <c r="AX176" i="1" s="1"/>
  <c r="AZ176" i="1" s="1"/>
  <c r="BA176" i="1"/>
  <c r="AQ178" i="1"/>
  <c r="AS178" i="1" s="1"/>
  <c r="AU178" i="1" s="1"/>
  <c r="AV178" i="1"/>
  <c r="BA178" i="1"/>
  <c r="AQ181" i="1"/>
  <c r="AV181" i="1"/>
  <c r="BA181" i="1"/>
  <c r="BA180" i="1" s="1"/>
  <c r="AQ184" i="1"/>
  <c r="AV184" i="1"/>
  <c r="BA184" i="1"/>
  <c r="BA183" i="1" s="1"/>
  <c r="AQ187" i="1"/>
  <c r="AV187" i="1"/>
  <c r="BA187" i="1"/>
  <c r="BA186" i="1" s="1"/>
  <c r="AQ190" i="1"/>
  <c r="AV190" i="1"/>
  <c r="BA190" i="1"/>
  <c r="BA189" i="1" s="1"/>
  <c r="AQ194" i="1"/>
  <c r="AV194" i="1"/>
  <c r="BA194" i="1"/>
  <c r="BA193" i="1" s="1"/>
  <c r="BA192" i="1" s="1"/>
  <c r="AQ199" i="1"/>
  <c r="AV199" i="1"/>
  <c r="BA199" i="1"/>
  <c r="BA198" i="1" s="1"/>
  <c r="BA197" i="1" s="1"/>
  <c r="AQ203" i="1"/>
  <c r="AV203" i="1"/>
  <c r="BA203" i="1"/>
  <c r="BA202" i="1" s="1"/>
  <c r="AQ206" i="1"/>
  <c r="AV206" i="1"/>
  <c r="BA206" i="1"/>
  <c r="BA205" i="1" s="1"/>
  <c r="AQ213" i="1"/>
  <c r="AV213" i="1"/>
  <c r="BA213" i="1"/>
  <c r="BA212" i="1" s="1"/>
  <c r="BA208" i="1" s="1"/>
  <c r="AQ217" i="1"/>
  <c r="AS217" i="1" s="1"/>
  <c r="AU217" i="1" s="1"/>
  <c r="AV217" i="1"/>
  <c r="AX217" i="1" s="1"/>
  <c r="AZ217" i="1" s="1"/>
  <c r="BA217" i="1"/>
  <c r="AQ219" i="1"/>
  <c r="AV219" i="1"/>
  <c r="AX219" i="1" s="1"/>
  <c r="AZ219" i="1" s="1"/>
  <c r="BA219" i="1"/>
  <c r="AQ224" i="1"/>
  <c r="AS224" i="1" s="1"/>
  <c r="AU224" i="1" s="1"/>
  <c r="AV224" i="1"/>
  <c r="AX224" i="1" s="1"/>
  <c r="AZ224" i="1" s="1"/>
  <c r="BA224" i="1"/>
  <c r="AQ226" i="1"/>
  <c r="AS226" i="1" s="1"/>
  <c r="AU226" i="1" s="1"/>
  <c r="AV226" i="1"/>
  <c r="AX226" i="1" s="1"/>
  <c r="AZ226" i="1" s="1"/>
  <c r="BA226" i="1"/>
  <c r="AQ229" i="1"/>
  <c r="AS229" i="1" s="1"/>
  <c r="AU229" i="1" s="1"/>
  <c r="AV229" i="1"/>
  <c r="AX229" i="1" s="1"/>
  <c r="AZ229" i="1" s="1"/>
  <c r="BA229" i="1"/>
  <c r="AQ231" i="1"/>
  <c r="AV231" i="1"/>
  <c r="AX231" i="1" s="1"/>
  <c r="AZ231" i="1" s="1"/>
  <c r="BA231" i="1"/>
  <c r="AQ234" i="1"/>
  <c r="AV234" i="1"/>
  <c r="BA234" i="1"/>
  <c r="BA233" i="1" s="1"/>
  <c r="AQ237" i="1"/>
  <c r="AS237" i="1" s="1"/>
  <c r="AU237" i="1" s="1"/>
  <c r="AV237" i="1"/>
  <c r="AX237" i="1" s="1"/>
  <c r="AZ237" i="1" s="1"/>
  <c r="BA237" i="1"/>
  <c r="AQ239" i="1"/>
  <c r="AV239" i="1"/>
  <c r="AX239" i="1" s="1"/>
  <c r="AZ239" i="1" s="1"/>
  <c r="BA239" i="1"/>
  <c r="AQ245" i="1"/>
  <c r="AV245" i="1"/>
  <c r="BA245" i="1"/>
  <c r="BA244" i="1" s="1"/>
  <c r="BA243" i="1" s="1"/>
  <c r="BA242" i="1" s="1"/>
  <c r="AQ250" i="1"/>
  <c r="AV250" i="1"/>
  <c r="BA250" i="1"/>
  <c r="BA249" i="1" s="1"/>
  <c r="AQ253" i="1"/>
  <c r="AV253" i="1"/>
  <c r="BA253" i="1"/>
  <c r="BA252" i="1" s="1"/>
  <c r="AQ256" i="1"/>
  <c r="AV256" i="1"/>
  <c r="BA256" i="1"/>
  <c r="BA255" i="1" s="1"/>
  <c r="AQ259" i="1"/>
  <c r="AV259" i="1"/>
  <c r="BA259" i="1"/>
  <c r="BA258" i="1" s="1"/>
  <c r="AQ262" i="1"/>
  <c r="AV262" i="1"/>
  <c r="BA262" i="1"/>
  <c r="BA261" i="1" s="1"/>
  <c r="AQ265" i="1"/>
  <c r="AV265" i="1"/>
  <c r="BA265" i="1"/>
  <c r="BA264" i="1" s="1"/>
  <c r="AQ269" i="1"/>
  <c r="AV269" i="1"/>
  <c r="BA269" i="1"/>
  <c r="BA268" i="1" s="1"/>
  <c r="AQ272" i="1"/>
  <c r="AV272" i="1"/>
  <c r="BA272" i="1"/>
  <c r="BA271" i="1" s="1"/>
  <c r="AQ275" i="1"/>
  <c r="AV275" i="1"/>
  <c r="BA275" i="1"/>
  <c r="BA274" i="1" s="1"/>
  <c r="AQ278" i="1"/>
  <c r="AV278" i="1"/>
  <c r="BA278" i="1"/>
  <c r="BA277" i="1" s="1"/>
  <c r="AQ281" i="1"/>
  <c r="AV281" i="1"/>
  <c r="BA281" i="1"/>
  <c r="BA280" i="1" s="1"/>
  <c r="AQ284" i="1"/>
  <c r="AV284" i="1"/>
  <c r="BA284" i="1"/>
  <c r="BA283" i="1" s="1"/>
  <c r="AQ293" i="1"/>
  <c r="AV293" i="1"/>
  <c r="BA293" i="1"/>
  <c r="BA292" i="1" s="1"/>
  <c r="AQ296" i="1"/>
  <c r="AV296" i="1"/>
  <c r="BA296" i="1"/>
  <c r="BA295" i="1" s="1"/>
  <c r="AQ303" i="1"/>
  <c r="AV303" i="1"/>
  <c r="BA303" i="1"/>
  <c r="BA302" i="1" s="1"/>
  <c r="AQ306" i="1"/>
  <c r="AV306" i="1"/>
  <c r="BA306" i="1"/>
  <c r="BA305" i="1" s="1"/>
  <c r="AQ309" i="1"/>
  <c r="AV309" i="1"/>
  <c r="BA309" i="1"/>
  <c r="BA308" i="1" s="1"/>
  <c r="AQ312" i="1"/>
  <c r="AV312" i="1"/>
  <c r="BA312" i="1"/>
  <c r="BA311" i="1" s="1"/>
  <c r="AQ315" i="1"/>
  <c r="AV315" i="1"/>
  <c r="BA315" i="1"/>
  <c r="BA314" i="1" s="1"/>
  <c r="AQ319" i="1"/>
  <c r="AS319" i="1" s="1"/>
  <c r="AU319" i="1" s="1"/>
  <c r="AV319" i="1"/>
  <c r="AX319" i="1" s="1"/>
  <c r="AZ319" i="1" s="1"/>
  <c r="BA319" i="1"/>
  <c r="AQ321" i="1"/>
  <c r="AS321" i="1" s="1"/>
  <c r="AU321" i="1" s="1"/>
  <c r="AV321" i="1"/>
  <c r="AX321" i="1" s="1"/>
  <c r="AZ321" i="1" s="1"/>
  <c r="BA321" i="1"/>
  <c r="AQ325" i="1"/>
  <c r="AS325" i="1" s="1"/>
  <c r="AU325" i="1" s="1"/>
  <c r="AV325" i="1"/>
  <c r="BA325" i="1"/>
  <c r="BA324" i="1" s="1"/>
  <c r="AQ328" i="1"/>
  <c r="AS328" i="1" s="1"/>
  <c r="AU328" i="1" s="1"/>
  <c r="AV328" i="1"/>
  <c r="AX328" i="1" s="1"/>
  <c r="AZ328" i="1" s="1"/>
  <c r="BA328" i="1"/>
  <c r="AQ330" i="1"/>
  <c r="AS330" i="1" s="1"/>
  <c r="AU330" i="1" s="1"/>
  <c r="AV330" i="1"/>
  <c r="AX330" i="1" s="1"/>
  <c r="AZ330" i="1" s="1"/>
  <c r="BA330" i="1"/>
  <c r="AQ334" i="1"/>
  <c r="AS334" i="1" s="1"/>
  <c r="AU334" i="1" s="1"/>
  <c r="AV334" i="1"/>
  <c r="AX334" i="1" s="1"/>
  <c r="AZ334" i="1" s="1"/>
  <c r="BA334" i="1"/>
  <c r="AQ337" i="1"/>
  <c r="AV337" i="1"/>
  <c r="BA337" i="1"/>
  <c r="BA336" i="1" s="1"/>
  <c r="AQ342" i="1"/>
  <c r="AV342" i="1"/>
  <c r="BA342" i="1"/>
  <c r="BA341" i="1" s="1"/>
  <c r="BA340" i="1" s="1"/>
  <c r="AQ346" i="1"/>
  <c r="AV346" i="1"/>
  <c r="BA346" i="1"/>
  <c r="BA345" i="1" s="1"/>
  <c r="AQ349" i="1"/>
  <c r="AV349" i="1"/>
  <c r="BA349" i="1"/>
  <c r="BA348" i="1" s="1"/>
  <c r="AQ353" i="1"/>
  <c r="AV353" i="1"/>
  <c r="BA353" i="1"/>
  <c r="BA352" i="1" s="1"/>
  <c r="AQ357" i="1"/>
  <c r="AS357" i="1" s="1"/>
  <c r="AU357" i="1" s="1"/>
  <c r="AV357" i="1"/>
  <c r="AX357" i="1" s="1"/>
  <c r="AZ357" i="1" s="1"/>
  <c r="BA357" i="1"/>
  <c r="AQ359" i="1"/>
  <c r="AS359" i="1" s="1"/>
  <c r="AU359" i="1" s="1"/>
  <c r="AV359" i="1"/>
  <c r="AX359" i="1" s="1"/>
  <c r="AZ359" i="1" s="1"/>
  <c r="BA359" i="1"/>
  <c r="AQ362" i="1"/>
  <c r="AV362" i="1"/>
  <c r="BA362" i="1"/>
  <c r="BA361" i="1" s="1"/>
  <c r="AQ368" i="1"/>
  <c r="AS368" i="1" s="1"/>
  <c r="AU368" i="1" s="1"/>
  <c r="AV368" i="1"/>
  <c r="AX368" i="1" s="1"/>
  <c r="AZ368" i="1" s="1"/>
  <c r="BA368" i="1"/>
  <c r="AQ370" i="1"/>
  <c r="AS370" i="1" s="1"/>
  <c r="AU370" i="1" s="1"/>
  <c r="AV370" i="1"/>
  <c r="AX370" i="1" s="1"/>
  <c r="AZ370" i="1" s="1"/>
  <c r="BA370" i="1"/>
  <c r="AQ372" i="1"/>
  <c r="AS372" i="1" s="1"/>
  <c r="AU372" i="1" s="1"/>
  <c r="AV372" i="1"/>
  <c r="AX372" i="1" s="1"/>
  <c r="AZ372" i="1" s="1"/>
  <c r="BA372" i="1"/>
  <c r="AQ375" i="1"/>
  <c r="AV375" i="1"/>
  <c r="BA375" i="1"/>
  <c r="BA374" i="1" s="1"/>
  <c r="AQ379" i="1"/>
  <c r="AV379" i="1"/>
  <c r="BA379" i="1"/>
  <c r="BA378" i="1" s="1"/>
  <c r="BA377" i="1" s="1"/>
  <c r="AQ384" i="1"/>
  <c r="AV384" i="1"/>
  <c r="BA384" i="1"/>
  <c r="BA383" i="1" s="1"/>
  <c r="BA382" i="1" s="1"/>
  <c r="AQ388" i="1"/>
  <c r="AV388" i="1"/>
  <c r="BA388" i="1"/>
  <c r="BA387" i="1" s="1"/>
  <c r="BA386" i="1" s="1"/>
  <c r="AQ392" i="1"/>
  <c r="AV392" i="1"/>
  <c r="AQ398" i="1"/>
  <c r="AS398" i="1" s="1"/>
  <c r="AU398" i="1" s="1"/>
  <c r="AV398" i="1"/>
  <c r="AX398" i="1" s="1"/>
  <c r="AZ398" i="1" s="1"/>
  <c r="BA398" i="1"/>
  <c r="AQ400" i="1"/>
  <c r="AS400" i="1" s="1"/>
  <c r="AU400" i="1" s="1"/>
  <c r="AV400" i="1"/>
  <c r="AX400" i="1" s="1"/>
  <c r="AZ400" i="1" s="1"/>
  <c r="BA400" i="1"/>
  <c r="AQ402" i="1"/>
  <c r="AS402" i="1" s="1"/>
  <c r="AU402" i="1" s="1"/>
  <c r="AV402" i="1"/>
  <c r="AX402" i="1" s="1"/>
  <c r="AZ402" i="1" s="1"/>
  <c r="BA402" i="1"/>
  <c r="AQ408" i="1"/>
  <c r="AV408" i="1"/>
  <c r="BA408" i="1"/>
  <c r="BA407" i="1" s="1"/>
  <c r="AQ411" i="1"/>
  <c r="AV411" i="1"/>
  <c r="BA411" i="1"/>
  <c r="BA410" i="1" s="1"/>
  <c r="AQ414" i="1"/>
  <c r="AV414" i="1"/>
  <c r="BA414" i="1"/>
  <c r="BA413" i="1" s="1"/>
  <c r="N414" i="1"/>
  <c r="N413" i="1" s="1"/>
  <c r="O414" i="1"/>
  <c r="O413" i="1" s="1"/>
  <c r="P414" i="1"/>
  <c r="P413" i="1" s="1"/>
  <c r="N411" i="1"/>
  <c r="N410" i="1" s="1"/>
  <c r="O411" i="1"/>
  <c r="O410" i="1" s="1"/>
  <c r="Q411" i="1"/>
  <c r="Q410" i="1" s="1"/>
  <c r="N408" i="1"/>
  <c r="N407" i="1" s="1"/>
  <c r="O408" i="1"/>
  <c r="O407" i="1" s="1"/>
  <c r="Q408" i="1"/>
  <c r="Q407" i="1" s="1"/>
  <c r="N402" i="1"/>
  <c r="O402" i="1"/>
  <c r="P402" i="1"/>
  <c r="Q402" i="1"/>
  <c r="N400" i="1"/>
  <c r="O400" i="1"/>
  <c r="Q400" i="1"/>
  <c r="N398" i="1"/>
  <c r="O398" i="1"/>
  <c r="Q398" i="1"/>
  <c r="N388" i="1"/>
  <c r="N387" i="1" s="1"/>
  <c r="N386" i="1" s="1"/>
  <c r="O388" i="1"/>
  <c r="O387" i="1" s="1"/>
  <c r="O386" i="1" s="1"/>
  <c r="Q388" i="1"/>
  <c r="Q387" i="1" s="1"/>
  <c r="Q386" i="1" s="1"/>
  <c r="N384" i="1"/>
  <c r="N383" i="1" s="1"/>
  <c r="N382" i="1" s="1"/>
  <c r="P384" i="1"/>
  <c r="P383" i="1" s="1"/>
  <c r="P382" i="1" s="1"/>
  <c r="Q384" i="1"/>
  <c r="Q383" i="1" s="1"/>
  <c r="Q382" i="1" s="1"/>
  <c r="N379" i="1"/>
  <c r="N378" i="1" s="1"/>
  <c r="N377" i="1" s="1"/>
  <c r="O379" i="1"/>
  <c r="O378" i="1" s="1"/>
  <c r="O377" i="1" s="1"/>
  <c r="Q379" i="1"/>
  <c r="Q378" i="1" s="1"/>
  <c r="Q377" i="1" s="1"/>
  <c r="N375" i="1"/>
  <c r="N374" i="1" s="1"/>
  <c r="O375" i="1"/>
  <c r="O374" i="1" s="1"/>
  <c r="P375" i="1"/>
  <c r="P374" i="1" s="1"/>
  <c r="N372" i="1"/>
  <c r="O372" i="1"/>
  <c r="Q372" i="1"/>
  <c r="N370" i="1"/>
  <c r="O370" i="1"/>
  <c r="Q370" i="1"/>
  <c r="N368" i="1"/>
  <c r="O368" i="1"/>
  <c r="Q368" i="1"/>
  <c r="N362" i="1"/>
  <c r="N361" i="1" s="1"/>
  <c r="P362" i="1"/>
  <c r="P361" i="1" s="1"/>
  <c r="Q362" i="1"/>
  <c r="Q361" i="1" s="1"/>
  <c r="N359" i="1"/>
  <c r="P359" i="1"/>
  <c r="Q359" i="1"/>
  <c r="N357" i="1"/>
  <c r="P357" i="1"/>
  <c r="Q357" i="1"/>
  <c r="N353" i="1"/>
  <c r="N352" i="1" s="1"/>
  <c r="P353" i="1"/>
  <c r="P352" i="1" s="1"/>
  <c r="Q353" i="1"/>
  <c r="Q352" i="1" s="1"/>
  <c r="N349" i="1"/>
  <c r="N348" i="1" s="1"/>
  <c r="P349" i="1"/>
  <c r="P348" i="1" s="1"/>
  <c r="Q349" i="1"/>
  <c r="Q348" i="1" s="1"/>
  <c r="N346" i="1"/>
  <c r="N345" i="1" s="1"/>
  <c r="P346" i="1"/>
  <c r="P345" i="1" s="1"/>
  <c r="Q346" i="1"/>
  <c r="Q345" i="1" s="1"/>
  <c r="N342" i="1"/>
  <c r="N341" i="1" s="1"/>
  <c r="N340" i="1" s="1"/>
  <c r="P342" i="1"/>
  <c r="P341" i="1" s="1"/>
  <c r="P340" i="1" s="1"/>
  <c r="Q342" i="1"/>
  <c r="Q341" i="1" s="1"/>
  <c r="N337" i="1"/>
  <c r="N336" i="1" s="1"/>
  <c r="P337" i="1"/>
  <c r="P336" i="1" s="1"/>
  <c r="Q337" i="1"/>
  <c r="Q336" i="1" s="1"/>
  <c r="N334" i="1"/>
  <c r="O334" i="1"/>
  <c r="Q334" i="1"/>
  <c r="N330" i="1"/>
  <c r="O330" i="1"/>
  <c r="Q330" i="1"/>
  <c r="N328" i="1"/>
  <c r="O328" i="1"/>
  <c r="Q328" i="1"/>
  <c r="N325" i="1"/>
  <c r="N324" i="1" s="1"/>
  <c r="O325" i="1"/>
  <c r="O324" i="1" s="1"/>
  <c r="Q325" i="1"/>
  <c r="Q324" i="1" s="1"/>
  <c r="N321" i="1"/>
  <c r="O321" i="1"/>
  <c r="Q321" i="1"/>
  <c r="N319" i="1"/>
  <c r="O319" i="1"/>
  <c r="Q319" i="1"/>
  <c r="N315" i="1"/>
  <c r="N314" i="1" s="1"/>
  <c r="P315" i="1"/>
  <c r="P314" i="1" s="1"/>
  <c r="Q315" i="1"/>
  <c r="Q314" i="1" s="1"/>
  <c r="N312" i="1"/>
  <c r="N311" i="1" s="1"/>
  <c r="O312" i="1"/>
  <c r="O311" i="1" s="1"/>
  <c r="Q312" i="1"/>
  <c r="Q311" i="1" s="1"/>
  <c r="N309" i="1"/>
  <c r="N308" i="1" s="1"/>
  <c r="O309" i="1"/>
  <c r="O308" i="1" s="1"/>
  <c r="P309" i="1"/>
  <c r="P308" i="1" s="1"/>
  <c r="Q309" i="1"/>
  <c r="Q308" i="1" s="1"/>
  <c r="N306" i="1"/>
  <c r="N305" i="1" s="1"/>
  <c r="O306" i="1"/>
  <c r="O305" i="1" s="1"/>
  <c r="Q306" i="1"/>
  <c r="Q305" i="1" s="1"/>
  <c r="N303" i="1"/>
  <c r="N302" i="1" s="1"/>
  <c r="O303" i="1"/>
  <c r="O302" i="1" s="1"/>
  <c r="Q303" i="1"/>
  <c r="Q302" i="1" s="1"/>
  <c r="N296" i="1"/>
  <c r="N295" i="1" s="1"/>
  <c r="O296" i="1"/>
  <c r="O295" i="1" s="1"/>
  <c r="P296" i="1"/>
  <c r="P295" i="1" s="1"/>
  <c r="Q296" i="1"/>
  <c r="Q295" i="1" s="1"/>
  <c r="N293" i="1"/>
  <c r="N292" i="1" s="1"/>
  <c r="P293" i="1"/>
  <c r="P292" i="1" s="1"/>
  <c r="Q293" i="1"/>
  <c r="Q292" i="1" s="1"/>
  <c r="N284" i="1"/>
  <c r="N283" i="1" s="1"/>
  <c r="O284" i="1"/>
  <c r="O283" i="1" s="1"/>
  <c r="P284" i="1"/>
  <c r="P283" i="1" s="1"/>
  <c r="Q284" i="1"/>
  <c r="Q283" i="1" s="1"/>
  <c r="N281" i="1"/>
  <c r="N280" i="1" s="1"/>
  <c r="O281" i="1"/>
  <c r="O280" i="1" s="1"/>
  <c r="Q281" i="1"/>
  <c r="Q280" i="1" s="1"/>
  <c r="N278" i="1"/>
  <c r="N277" i="1" s="1"/>
  <c r="O278" i="1"/>
  <c r="O277" i="1" s="1"/>
  <c r="Q278" i="1"/>
  <c r="Q277" i="1" s="1"/>
  <c r="N275" i="1"/>
  <c r="N274" i="1" s="1"/>
  <c r="O275" i="1"/>
  <c r="O274" i="1" s="1"/>
  <c r="Q275" i="1"/>
  <c r="Q274" i="1" s="1"/>
  <c r="N272" i="1"/>
  <c r="N271" i="1" s="1"/>
  <c r="O272" i="1"/>
  <c r="O271" i="1" s="1"/>
  <c r="Q272" i="1"/>
  <c r="Q271" i="1" s="1"/>
  <c r="N269" i="1"/>
  <c r="N268" i="1" s="1"/>
  <c r="P269" i="1"/>
  <c r="P268" i="1" s="1"/>
  <c r="Q269" i="1"/>
  <c r="Q268" i="1" s="1"/>
  <c r="N265" i="1"/>
  <c r="N264" i="1" s="1"/>
  <c r="P265" i="1"/>
  <c r="P264" i="1" s="1"/>
  <c r="Q265" i="1"/>
  <c r="Q264" i="1" s="1"/>
  <c r="N262" i="1"/>
  <c r="N261" i="1" s="1"/>
  <c r="O262" i="1"/>
  <c r="O261" i="1" s="1"/>
  <c r="Q262" i="1"/>
  <c r="Q261" i="1" s="1"/>
  <c r="N259" i="1"/>
  <c r="N258" i="1" s="1"/>
  <c r="O259" i="1"/>
  <c r="O258" i="1" s="1"/>
  <c r="Q259" i="1"/>
  <c r="Q258" i="1" s="1"/>
  <c r="N256" i="1"/>
  <c r="O256" i="1"/>
  <c r="O255" i="1" s="1"/>
  <c r="Q256" i="1"/>
  <c r="Q255" i="1" s="1"/>
  <c r="N253" i="1"/>
  <c r="N252" i="1" s="1"/>
  <c r="O253" i="1"/>
  <c r="O252" i="1" s="1"/>
  <c r="Q253" i="1"/>
  <c r="Q252" i="1" s="1"/>
  <c r="N250" i="1"/>
  <c r="N249" i="1" s="1"/>
  <c r="P250" i="1"/>
  <c r="P249" i="1" s="1"/>
  <c r="Q250" i="1"/>
  <c r="Q249" i="1" s="1"/>
  <c r="N245" i="1"/>
  <c r="N244" i="1" s="1"/>
  <c r="N243" i="1" s="1"/>
  <c r="N242" i="1" s="1"/>
  <c r="O245" i="1"/>
  <c r="O244" i="1" s="1"/>
  <c r="O243" i="1" s="1"/>
  <c r="O242" i="1" s="1"/>
  <c r="P245" i="1"/>
  <c r="P244" i="1" s="1"/>
  <c r="P243" i="1" s="1"/>
  <c r="P242" i="1" s="1"/>
  <c r="Q245" i="1"/>
  <c r="Q244" i="1" s="1"/>
  <c r="Q243" i="1" s="1"/>
  <c r="Q242" i="1" s="1"/>
  <c r="N239" i="1"/>
  <c r="O239" i="1"/>
  <c r="P239" i="1"/>
  <c r="N237" i="1"/>
  <c r="O237" i="1"/>
  <c r="P237" i="1"/>
  <c r="N234" i="1"/>
  <c r="N233" i="1" s="1"/>
  <c r="O234" i="1"/>
  <c r="O233" i="1" s="1"/>
  <c r="Q234" i="1"/>
  <c r="Q233" i="1" s="1"/>
  <c r="N231" i="1"/>
  <c r="O231" i="1"/>
  <c r="Q231" i="1"/>
  <c r="N229" i="1"/>
  <c r="O229" i="1"/>
  <c r="Q229" i="1"/>
  <c r="N226" i="1"/>
  <c r="O226" i="1"/>
  <c r="Q226" i="1"/>
  <c r="N224" i="1"/>
  <c r="O224" i="1"/>
  <c r="Q224" i="1"/>
  <c r="N219" i="1"/>
  <c r="P219" i="1"/>
  <c r="Q219" i="1"/>
  <c r="N217" i="1"/>
  <c r="P217" i="1"/>
  <c r="Q217" i="1"/>
  <c r="N213" i="1"/>
  <c r="N212" i="1" s="1"/>
  <c r="N208" i="1" s="1"/>
  <c r="P213" i="1"/>
  <c r="P212" i="1" s="1"/>
  <c r="P208" i="1" s="1"/>
  <c r="Q213" i="1"/>
  <c r="Q212" i="1" s="1"/>
  <c r="Q208" i="1" s="1"/>
  <c r="N206" i="1"/>
  <c r="N205" i="1" s="1"/>
  <c r="O206" i="1"/>
  <c r="O205" i="1" s="1"/>
  <c r="P206" i="1"/>
  <c r="P205" i="1" s="1"/>
  <c r="Q206" i="1"/>
  <c r="Q205" i="1" s="1"/>
  <c r="N203" i="1"/>
  <c r="N202" i="1" s="1"/>
  <c r="O203" i="1"/>
  <c r="O202" i="1" s="1"/>
  <c r="Q203" i="1"/>
  <c r="Q202" i="1" s="1"/>
  <c r="N199" i="1"/>
  <c r="N198" i="1" s="1"/>
  <c r="N197" i="1" s="1"/>
  <c r="O199" i="1"/>
  <c r="O198" i="1" s="1"/>
  <c r="O197" i="1" s="1"/>
  <c r="Q199" i="1"/>
  <c r="Q198" i="1" s="1"/>
  <c r="Q197" i="1" s="1"/>
  <c r="N194" i="1"/>
  <c r="N193" i="1" s="1"/>
  <c r="N192" i="1" s="1"/>
  <c r="O194" i="1"/>
  <c r="O193" i="1" s="1"/>
  <c r="O192" i="1" s="1"/>
  <c r="Q194" i="1"/>
  <c r="Q193" i="1" s="1"/>
  <c r="Q192" i="1" s="1"/>
  <c r="N190" i="1"/>
  <c r="N189" i="1" s="1"/>
  <c r="O190" i="1"/>
  <c r="O189" i="1" s="1"/>
  <c r="P190" i="1"/>
  <c r="P189" i="1" s="1"/>
  <c r="Q190" i="1"/>
  <c r="Q189" i="1" s="1"/>
  <c r="N187" i="1"/>
  <c r="N186" i="1" s="1"/>
  <c r="O187" i="1"/>
  <c r="O186" i="1" s="1"/>
  <c r="P187" i="1"/>
  <c r="P186" i="1" s="1"/>
  <c r="Q187" i="1"/>
  <c r="Q186" i="1" s="1"/>
  <c r="N184" i="1"/>
  <c r="N183" i="1" s="1"/>
  <c r="O184" i="1"/>
  <c r="P184" i="1"/>
  <c r="P183" i="1" s="1"/>
  <c r="Q184" i="1"/>
  <c r="Q183" i="1" s="1"/>
  <c r="N181" i="1"/>
  <c r="N180" i="1" s="1"/>
  <c r="O181" i="1"/>
  <c r="O180" i="1" s="1"/>
  <c r="Q181" i="1"/>
  <c r="Q180" i="1" s="1"/>
  <c r="N178" i="1"/>
  <c r="O178" i="1"/>
  <c r="P178" i="1"/>
  <c r="N176" i="1"/>
  <c r="O176" i="1"/>
  <c r="P176" i="1"/>
  <c r="N173" i="1"/>
  <c r="N172" i="1" s="1"/>
  <c r="O173" i="1"/>
  <c r="O172" i="1" s="1"/>
  <c r="P173" i="1"/>
  <c r="P172" i="1" s="1"/>
  <c r="Q173" i="1"/>
  <c r="Q172" i="1" s="1"/>
  <c r="N170" i="1"/>
  <c r="O170" i="1"/>
  <c r="Q170" i="1"/>
  <c r="N168" i="1"/>
  <c r="O168" i="1"/>
  <c r="Q168" i="1"/>
  <c r="N165" i="1"/>
  <c r="N164" i="1" s="1"/>
  <c r="O165" i="1"/>
  <c r="O164" i="1" s="1"/>
  <c r="Q165" i="1"/>
  <c r="Q164" i="1" s="1"/>
  <c r="N160" i="1"/>
  <c r="O160" i="1"/>
  <c r="P160" i="1"/>
  <c r="Q160" i="1"/>
  <c r="R160" i="1"/>
  <c r="S160" i="1"/>
  <c r="T160" i="1"/>
  <c r="U160" i="1"/>
  <c r="N162" i="1"/>
  <c r="O162" i="1"/>
  <c r="Q162" i="1"/>
  <c r="N157" i="1"/>
  <c r="N156" i="1" s="1"/>
  <c r="P157" i="1"/>
  <c r="P156" i="1" s="1"/>
  <c r="Q157" i="1"/>
  <c r="Q156" i="1" s="1"/>
  <c r="N148" i="1"/>
  <c r="N147" i="1" s="1"/>
  <c r="O148" i="1"/>
  <c r="O147" i="1" s="1"/>
  <c r="P148" i="1"/>
  <c r="P147" i="1" s="1"/>
  <c r="Q148" i="1"/>
  <c r="Q147" i="1" s="1"/>
  <c r="N145" i="1"/>
  <c r="N144" i="1" s="1"/>
  <c r="O145" i="1"/>
  <c r="O144" i="1" s="1"/>
  <c r="P145" i="1"/>
  <c r="P144" i="1" s="1"/>
  <c r="Q145" i="1"/>
  <c r="Q144" i="1" s="1"/>
  <c r="N142" i="1"/>
  <c r="N141" i="1" s="1"/>
  <c r="O142" i="1"/>
  <c r="O141" i="1" s="1"/>
  <c r="Q142" i="1"/>
  <c r="Q141" i="1" s="1"/>
  <c r="N139" i="1"/>
  <c r="N138" i="1" s="1"/>
  <c r="O139" i="1"/>
  <c r="O138" i="1" s="1"/>
  <c r="Q139" i="1"/>
  <c r="Q138" i="1" s="1"/>
  <c r="N136" i="1"/>
  <c r="N135" i="1" s="1"/>
  <c r="O136" i="1"/>
  <c r="O135" i="1" s="1"/>
  <c r="Q136" i="1"/>
  <c r="Q135" i="1" s="1"/>
  <c r="N132" i="1"/>
  <c r="N131" i="1" s="1"/>
  <c r="O132" i="1"/>
  <c r="O131" i="1" s="1"/>
  <c r="Q132" i="1"/>
  <c r="Q131" i="1" s="1"/>
  <c r="N129" i="1"/>
  <c r="N128" i="1" s="1"/>
  <c r="O129" i="1"/>
  <c r="O128" i="1" s="1"/>
  <c r="Q129" i="1"/>
  <c r="Q128" i="1" s="1"/>
  <c r="N124" i="1"/>
  <c r="N123" i="1" s="1"/>
  <c r="O124" i="1"/>
  <c r="O123" i="1" s="1"/>
  <c r="P124" i="1"/>
  <c r="P123" i="1" s="1"/>
  <c r="Q124" i="1"/>
  <c r="Q123" i="1" s="1"/>
  <c r="N121" i="1"/>
  <c r="P121" i="1"/>
  <c r="Q121" i="1"/>
  <c r="N119" i="1"/>
  <c r="P119" i="1"/>
  <c r="Q119" i="1"/>
  <c r="N115" i="1"/>
  <c r="N114" i="1" s="1"/>
  <c r="N113" i="1" s="1"/>
  <c r="O115" i="1"/>
  <c r="O114" i="1" s="1"/>
  <c r="O113" i="1" s="1"/>
  <c r="Q115" i="1"/>
  <c r="Q114" i="1" s="1"/>
  <c r="N111" i="1"/>
  <c r="O111" i="1"/>
  <c r="O110" i="1" s="1"/>
  <c r="Q111" i="1"/>
  <c r="Q110" i="1" s="1"/>
  <c r="N108" i="1"/>
  <c r="N107" i="1" s="1"/>
  <c r="O108" i="1"/>
  <c r="O107" i="1" s="1"/>
  <c r="Q108" i="1"/>
  <c r="Q107" i="1" s="1"/>
  <c r="N105" i="1"/>
  <c r="N104" i="1" s="1"/>
  <c r="O105" i="1"/>
  <c r="Q105" i="1"/>
  <c r="Q104" i="1" s="1"/>
  <c r="N102" i="1"/>
  <c r="N101" i="1" s="1"/>
  <c r="O102" i="1"/>
  <c r="O101" i="1" s="1"/>
  <c r="Q102" i="1"/>
  <c r="Q101" i="1" s="1"/>
  <c r="N98" i="1"/>
  <c r="N97" i="1" s="1"/>
  <c r="O98" i="1"/>
  <c r="O97" i="1" s="1"/>
  <c r="Q98" i="1"/>
  <c r="Q97" i="1" s="1"/>
  <c r="N95" i="1"/>
  <c r="N94" i="1" s="1"/>
  <c r="P95" i="1"/>
  <c r="P94" i="1" s="1"/>
  <c r="Q95" i="1"/>
  <c r="Q94" i="1" s="1"/>
  <c r="N87" i="1"/>
  <c r="N86" i="1" s="1"/>
  <c r="O87" i="1"/>
  <c r="O86" i="1" s="1"/>
  <c r="Q87" i="1"/>
  <c r="Q86" i="1" s="1"/>
  <c r="N84" i="1"/>
  <c r="O84" i="1"/>
  <c r="Q84" i="1"/>
  <c r="N82" i="1"/>
  <c r="O82" i="1"/>
  <c r="Q82" i="1"/>
  <c r="N80" i="1"/>
  <c r="O80" i="1"/>
  <c r="Q80" i="1"/>
  <c r="Q415" i="1"/>
  <c r="Q532" i="1" s="1"/>
  <c r="Q529" i="1" s="1"/>
  <c r="P412" i="1"/>
  <c r="P531" i="1" s="1"/>
  <c r="P529" i="1" s="1"/>
  <c r="P409" i="1"/>
  <c r="P532" i="1" s="1"/>
  <c r="P401" i="1"/>
  <c r="P516" i="1" s="1"/>
  <c r="P399" i="1"/>
  <c r="P515" i="1" s="1"/>
  <c r="P389" i="1"/>
  <c r="P503" i="1" s="1"/>
  <c r="P448" i="1" s="1"/>
  <c r="O385" i="1"/>
  <c r="O503" i="1" s="1"/>
  <c r="P380" i="1"/>
  <c r="P510" i="1" s="1"/>
  <c r="P455" i="1" s="1"/>
  <c r="Q376" i="1"/>
  <c r="Q499" i="1" s="1"/>
  <c r="Q496" i="1" s="1"/>
  <c r="P373" i="1"/>
  <c r="P371" i="1"/>
  <c r="P499" i="1" s="1"/>
  <c r="P369" i="1"/>
  <c r="P498" i="1" s="1"/>
  <c r="O363" i="1"/>
  <c r="O362" i="1" s="1"/>
  <c r="O361" i="1" s="1"/>
  <c r="O360" i="1"/>
  <c r="O358" i="1"/>
  <c r="O481" i="1" s="1"/>
  <c r="O354" i="1"/>
  <c r="O353" i="1" s="1"/>
  <c r="O352" i="1" s="1"/>
  <c r="O351" i="1"/>
  <c r="O350" i="1"/>
  <c r="O483" i="1" s="1"/>
  <c r="O445" i="1" s="1"/>
  <c r="O347" i="1"/>
  <c r="O346" i="1" s="1"/>
  <c r="O345" i="1" s="1"/>
  <c r="O343" i="1"/>
  <c r="O342" i="1" s="1"/>
  <c r="O341" i="1" s="1"/>
  <c r="O340" i="1" s="1"/>
  <c r="O338" i="1"/>
  <c r="P335" i="1"/>
  <c r="P331" i="1"/>
  <c r="P330" i="1" s="1"/>
  <c r="P329" i="1"/>
  <c r="P328" i="1" s="1"/>
  <c r="P326" i="1"/>
  <c r="P322" i="1"/>
  <c r="P320" i="1"/>
  <c r="P480" i="1" s="1"/>
  <c r="O316" i="1"/>
  <c r="O315" i="1" s="1"/>
  <c r="O314" i="1" s="1"/>
  <c r="P313" i="1"/>
  <c r="P312" i="1" s="1"/>
  <c r="P311" i="1" s="1"/>
  <c r="P307" i="1"/>
  <c r="P306" i="1" s="1"/>
  <c r="P305" i="1" s="1"/>
  <c r="P304" i="1"/>
  <c r="P303" i="1" s="1"/>
  <c r="P302" i="1" s="1"/>
  <c r="O294" i="1"/>
  <c r="O293" i="1" s="1"/>
  <c r="O292" i="1" s="1"/>
  <c r="P282" i="1"/>
  <c r="P281" i="1" s="1"/>
  <c r="P280" i="1" s="1"/>
  <c r="P279" i="1"/>
  <c r="P278" i="1" s="1"/>
  <c r="P277" i="1" s="1"/>
  <c r="P276" i="1"/>
  <c r="P275" i="1" s="1"/>
  <c r="P274" i="1" s="1"/>
  <c r="P273" i="1"/>
  <c r="P272" i="1" s="1"/>
  <c r="P271" i="1" s="1"/>
  <c r="O270" i="1"/>
  <c r="O269" i="1" s="1"/>
  <c r="O268" i="1" s="1"/>
  <c r="O266" i="1"/>
  <c r="O265" i="1" s="1"/>
  <c r="O264" i="1" s="1"/>
  <c r="P263" i="1"/>
  <c r="P262" i="1" s="1"/>
  <c r="P261" i="1" s="1"/>
  <c r="P260" i="1"/>
  <c r="P259" i="1" s="1"/>
  <c r="P258" i="1" s="1"/>
  <c r="P257" i="1"/>
  <c r="P256" i="1" s="1"/>
  <c r="P255" i="1" s="1"/>
  <c r="P254" i="1"/>
  <c r="P489" i="1" s="1"/>
  <c r="O251" i="1"/>
  <c r="Q240" i="1"/>
  <c r="Q239" i="1" s="1"/>
  <c r="Q238" i="1"/>
  <c r="P235" i="1"/>
  <c r="P234" i="1" s="1"/>
  <c r="P233" i="1" s="1"/>
  <c r="P232" i="1"/>
  <c r="P231" i="1" s="1"/>
  <c r="P230" i="1"/>
  <c r="P229" i="1" s="1"/>
  <c r="P227" i="1"/>
  <c r="P226" i="1" s="1"/>
  <c r="P225" i="1"/>
  <c r="P224" i="1" s="1"/>
  <c r="O220" i="1"/>
  <c r="O218" i="1"/>
  <c r="O214" i="1"/>
  <c r="P204" i="1"/>
  <c r="P233" i="2" s="1"/>
  <c r="P200" i="1"/>
  <c r="P195" i="1"/>
  <c r="P194" i="1" s="1"/>
  <c r="P193" i="1" s="1"/>
  <c r="P192" i="1" s="1"/>
  <c r="P181" i="1"/>
  <c r="P180" i="1" s="1"/>
  <c r="Q179" i="1"/>
  <c r="Q470" i="1" s="1"/>
  <c r="Q451" i="1" s="1"/>
  <c r="Q177" i="1"/>
  <c r="Q176" i="1" s="1"/>
  <c r="P171" i="1"/>
  <c r="P170" i="1" s="1"/>
  <c r="P169" i="1"/>
  <c r="P168" i="1" s="1"/>
  <c r="P166" i="1"/>
  <c r="P165" i="1" s="1"/>
  <c r="P164" i="1" s="1"/>
  <c r="P163" i="1"/>
  <c r="O158" i="1"/>
  <c r="O470" i="1" s="1"/>
  <c r="P143" i="1"/>
  <c r="P142" i="1" s="1"/>
  <c r="P141" i="1" s="1"/>
  <c r="P140" i="1"/>
  <c r="P139" i="1" s="1"/>
  <c r="P138" i="1" s="1"/>
  <c r="P137" i="1"/>
  <c r="P466" i="1" s="1"/>
  <c r="P447" i="1" s="1"/>
  <c r="P133" i="1"/>
  <c r="P132" i="1" s="1"/>
  <c r="P131" i="1" s="1"/>
  <c r="P130" i="1"/>
  <c r="P129" i="1" s="1"/>
  <c r="P128" i="1" s="1"/>
  <c r="O122" i="1"/>
  <c r="O120" i="1"/>
  <c r="P116" i="1"/>
  <c r="P469" i="1" s="1"/>
  <c r="P450" i="1" s="1"/>
  <c r="P112" i="1"/>
  <c r="P111" i="1" s="1"/>
  <c r="P110" i="1" s="1"/>
  <c r="P109" i="1"/>
  <c r="P108" i="1" s="1"/>
  <c r="P107" i="1" s="1"/>
  <c r="P106" i="1"/>
  <c r="P105" i="1" s="1"/>
  <c r="O104" i="1"/>
  <c r="P103" i="1"/>
  <c r="P102" i="1" s="1"/>
  <c r="P101" i="1" s="1"/>
  <c r="P99" i="1"/>
  <c r="O96" i="1"/>
  <c r="P88" i="1"/>
  <c r="P68" i="2" s="1"/>
  <c r="P67" i="2" s="1"/>
  <c r="P66" i="2" s="1"/>
  <c r="P85" i="1"/>
  <c r="P83" i="1"/>
  <c r="P81" i="1"/>
  <c r="O76" i="1"/>
  <c r="Q75" i="1"/>
  <c r="P75" i="1"/>
  <c r="Q74" i="1"/>
  <c r="Q107" i="3" s="1"/>
  <c r="Q106" i="3" s="1"/>
  <c r="N73" i="1"/>
  <c r="O73" i="1"/>
  <c r="P73" i="1"/>
  <c r="N71" i="1"/>
  <c r="N70" i="1" s="1"/>
  <c r="N69" i="1" s="1"/>
  <c r="N68" i="1" s="1"/>
  <c r="N427" i="1" s="1"/>
  <c r="O71" i="1"/>
  <c r="P71" i="1"/>
  <c r="P70" i="1" s="1"/>
  <c r="P69" i="1" s="1"/>
  <c r="P68" i="1" s="1"/>
  <c r="P427" i="1" s="1"/>
  <c r="Q71" i="1"/>
  <c r="N66" i="1"/>
  <c r="N65" i="1" s="1"/>
  <c r="O66" i="1"/>
  <c r="O65" i="1" s="1"/>
  <c r="P66" i="1"/>
  <c r="P65" i="1" s="1"/>
  <c r="Q66" i="1"/>
  <c r="Q65" i="1" s="1"/>
  <c r="N63" i="1"/>
  <c r="N62" i="1" s="1"/>
  <c r="O63" i="1"/>
  <c r="O62" i="1" s="1"/>
  <c r="P63" i="1"/>
  <c r="P62" i="1" s="1"/>
  <c r="Q63" i="1"/>
  <c r="Q62" i="1" s="1"/>
  <c r="N60" i="1"/>
  <c r="N59" i="1" s="1"/>
  <c r="O60" i="1"/>
  <c r="O59" i="1" s="1"/>
  <c r="P60" i="1"/>
  <c r="P59" i="1" s="1"/>
  <c r="Q60" i="1"/>
  <c r="Q59" i="1" s="1"/>
  <c r="N57" i="1"/>
  <c r="N56" i="1" s="1"/>
  <c r="O57" i="1"/>
  <c r="O56" i="1" s="1"/>
  <c r="P57" i="1"/>
  <c r="P56" i="1" s="1"/>
  <c r="Q57" i="1"/>
  <c r="Q56" i="1" s="1"/>
  <c r="N48" i="1"/>
  <c r="N47" i="1" s="1"/>
  <c r="O48" i="1"/>
  <c r="O47" i="1" s="1"/>
  <c r="P48" i="1"/>
  <c r="P47" i="1" s="1"/>
  <c r="Q48" i="1"/>
  <c r="Q47" i="1" s="1"/>
  <c r="N45" i="1"/>
  <c r="O45" i="1"/>
  <c r="P45" i="1"/>
  <c r="Q45" i="1"/>
  <c r="N43" i="1"/>
  <c r="O43" i="1"/>
  <c r="P43" i="1"/>
  <c r="Q43" i="1"/>
  <c r="N41" i="1"/>
  <c r="N40" i="1" s="1"/>
  <c r="N39" i="1" s="1"/>
  <c r="O41" i="1"/>
  <c r="O40" i="1" s="1"/>
  <c r="O39" i="1" s="1"/>
  <c r="P41" i="1"/>
  <c r="P40" i="1" s="1"/>
  <c r="P39" i="1" s="1"/>
  <c r="Q41" i="1"/>
  <c r="Q40" i="1" s="1"/>
  <c r="Q39" i="1" s="1"/>
  <c r="N37" i="1"/>
  <c r="N36" i="1" s="1"/>
  <c r="N35" i="1" s="1"/>
  <c r="O37" i="1"/>
  <c r="O36" i="1" s="1"/>
  <c r="O35" i="1" s="1"/>
  <c r="P37" i="1"/>
  <c r="P36" i="1" s="1"/>
  <c r="P35" i="1" s="1"/>
  <c r="Q37" i="1"/>
  <c r="Q36" i="1" s="1"/>
  <c r="Q35" i="1" s="1"/>
  <c r="N33" i="1"/>
  <c r="N32" i="1" s="1"/>
  <c r="N31" i="1" s="1"/>
  <c r="O33" i="1"/>
  <c r="O32" i="1" s="1"/>
  <c r="O31" i="1" s="1"/>
  <c r="P33" i="1"/>
  <c r="P32" i="1" s="1"/>
  <c r="P31" i="1" s="1"/>
  <c r="Q33" i="1"/>
  <c r="Q32" i="1" s="1"/>
  <c r="Q31" i="1" s="1"/>
  <c r="N29" i="1"/>
  <c r="N28" i="1" s="1"/>
  <c r="O29" i="1"/>
  <c r="O28" i="1" s="1"/>
  <c r="P29" i="1"/>
  <c r="P28" i="1" s="1"/>
  <c r="Q29" i="1"/>
  <c r="Q28" i="1" s="1"/>
  <c r="N26" i="1"/>
  <c r="N25" i="1" s="1"/>
  <c r="O26" i="1"/>
  <c r="O25" i="1" s="1"/>
  <c r="P26" i="1"/>
  <c r="P25" i="1" s="1"/>
  <c r="Q26" i="1"/>
  <c r="Q25" i="1" s="1"/>
  <c r="N23" i="1"/>
  <c r="N22" i="1" s="1"/>
  <c r="O23" i="1"/>
  <c r="O22" i="1" s="1"/>
  <c r="P23" i="1"/>
  <c r="Q23" i="1"/>
  <c r="Q22" i="1" s="1"/>
  <c r="N20" i="1"/>
  <c r="O20" i="1"/>
  <c r="P20" i="1"/>
  <c r="Q20" i="1"/>
  <c r="N18" i="1"/>
  <c r="O18" i="1"/>
  <c r="P18" i="1"/>
  <c r="Q18" i="1"/>
  <c r="N16" i="1"/>
  <c r="O16" i="1"/>
  <c r="P16" i="1"/>
  <c r="Q16" i="1"/>
  <c r="N13" i="1"/>
  <c r="N12" i="1" s="1"/>
  <c r="O13" i="1"/>
  <c r="O12" i="1" s="1"/>
  <c r="P13" i="1"/>
  <c r="P12" i="1" s="1"/>
  <c r="Q13" i="1"/>
  <c r="Q12" i="1" s="1"/>
  <c r="R17" i="1"/>
  <c r="Z17" i="1" s="1"/>
  <c r="S17" i="1"/>
  <c r="AA17" i="1" s="1"/>
  <c r="U17" i="1"/>
  <c r="AC17" i="1" s="1"/>
  <c r="R19" i="1"/>
  <c r="S19" i="1"/>
  <c r="U19" i="1"/>
  <c r="R21" i="1"/>
  <c r="S21" i="1"/>
  <c r="U21" i="1"/>
  <c r="R24" i="1"/>
  <c r="S24" i="1"/>
  <c r="AA24" i="1" s="1"/>
  <c r="U24" i="1"/>
  <c r="AC24" i="1" s="1"/>
  <c r="R27" i="1"/>
  <c r="S27" i="1"/>
  <c r="U27" i="1"/>
  <c r="AC27" i="1" s="1"/>
  <c r="R30" i="1"/>
  <c r="Z30" i="1" s="1"/>
  <c r="S30" i="1"/>
  <c r="AA30" i="1" s="1"/>
  <c r="T30" i="1"/>
  <c r="R34" i="1"/>
  <c r="Z34" i="1" s="1"/>
  <c r="T34" i="1"/>
  <c r="AB34" i="1" s="1"/>
  <c r="U34" i="1"/>
  <c r="R38" i="1"/>
  <c r="S38" i="1"/>
  <c r="S475" i="1" s="1"/>
  <c r="S456" i="1" s="1"/>
  <c r="U38" i="1"/>
  <c r="U475" i="1" s="1"/>
  <c r="U456" i="1" s="1"/>
  <c r="R42" i="1"/>
  <c r="T42" i="1"/>
  <c r="AB42" i="1" s="1"/>
  <c r="U42" i="1"/>
  <c r="AC42" i="1" s="1"/>
  <c r="R44" i="1"/>
  <c r="Z44" i="1" s="1"/>
  <c r="T44" i="1"/>
  <c r="U44" i="1"/>
  <c r="AC44" i="1" s="1"/>
  <c r="R46" i="1"/>
  <c r="T46" i="1"/>
  <c r="U46" i="1"/>
  <c r="R49" i="1"/>
  <c r="Z49" i="1" s="1"/>
  <c r="AH49" i="1" s="1"/>
  <c r="S49" i="1"/>
  <c r="AA49" i="1" s="1"/>
  <c r="AI49" i="1" s="1"/>
  <c r="U49" i="1"/>
  <c r="AC49" i="1" s="1"/>
  <c r="AK49" i="1" s="1"/>
  <c r="R52" i="1"/>
  <c r="S52" i="1"/>
  <c r="T52" i="1"/>
  <c r="AB52" i="1" s="1"/>
  <c r="AJ52" i="1" s="1"/>
  <c r="U52" i="1"/>
  <c r="AC52" i="1" s="1"/>
  <c r="AK52" i="1" s="1"/>
  <c r="R55" i="1"/>
  <c r="S55" i="1"/>
  <c r="T55" i="1"/>
  <c r="U55" i="1"/>
  <c r="AC55" i="1" s="1"/>
  <c r="R58" i="1"/>
  <c r="S58" i="1"/>
  <c r="U58" i="1"/>
  <c r="R61" i="1"/>
  <c r="Z61" i="1" s="1"/>
  <c r="S61" i="1"/>
  <c r="U61" i="1"/>
  <c r="R64" i="1"/>
  <c r="S64" i="1"/>
  <c r="S94" i="3" s="1"/>
  <c r="S93" i="3" s="1"/>
  <c r="S92" i="3" s="1"/>
  <c r="T64" i="1"/>
  <c r="U64" i="1"/>
  <c r="R67" i="1"/>
  <c r="R472" i="1" s="1"/>
  <c r="R453" i="1" s="1"/>
  <c r="S67" i="1"/>
  <c r="S472" i="1" s="1"/>
  <c r="S453" i="1" s="1"/>
  <c r="U67" i="1"/>
  <c r="U472" i="1" s="1"/>
  <c r="U453" i="1" s="1"/>
  <c r="R72" i="1"/>
  <c r="S72" i="1"/>
  <c r="T72" i="1"/>
  <c r="AB72" i="1" s="1"/>
  <c r="R74" i="1"/>
  <c r="S74" i="1"/>
  <c r="S83" i="2" s="1"/>
  <c r="S82" i="2" s="1"/>
  <c r="T74" i="1"/>
  <c r="AB74" i="1" s="1"/>
  <c r="R76" i="1"/>
  <c r="Z76" i="1" s="1"/>
  <c r="T76" i="1"/>
  <c r="AB76" i="1" s="1"/>
  <c r="U76" i="1"/>
  <c r="AC76" i="1" s="1"/>
  <c r="R81" i="1"/>
  <c r="S81" i="1"/>
  <c r="U81" i="1"/>
  <c r="S83" i="1"/>
  <c r="AA83" i="1" s="1"/>
  <c r="U83" i="1"/>
  <c r="AC83" i="1" s="1"/>
  <c r="AK83" i="1" s="1"/>
  <c r="R85" i="1"/>
  <c r="S85" i="1"/>
  <c r="U85" i="1"/>
  <c r="AC85" i="1" s="1"/>
  <c r="AK85" i="1" s="1"/>
  <c r="R88" i="1"/>
  <c r="S88" i="1"/>
  <c r="U88" i="1"/>
  <c r="R96" i="1"/>
  <c r="Z96" i="1" s="1"/>
  <c r="T96" i="1"/>
  <c r="AB96" i="1" s="1"/>
  <c r="U96" i="1"/>
  <c r="AC96" i="1" s="1"/>
  <c r="AK96" i="1" s="1"/>
  <c r="R99" i="1"/>
  <c r="S99" i="1"/>
  <c r="S132" i="3" s="1"/>
  <c r="S131" i="3" s="1"/>
  <c r="S130" i="3" s="1"/>
  <c r="U99" i="1"/>
  <c r="R103" i="1"/>
  <c r="Z103" i="1" s="1"/>
  <c r="AH103" i="1" s="1"/>
  <c r="S103" i="1"/>
  <c r="U103" i="1"/>
  <c r="AC103" i="1" s="1"/>
  <c r="AK103" i="1" s="1"/>
  <c r="R106" i="1"/>
  <c r="Z106" i="1" s="1"/>
  <c r="S106" i="1"/>
  <c r="AA106" i="1" s="1"/>
  <c r="U106" i="1"/>
  <c r="AC106" i="1" s="1"/>
  <c r="AK106" i="1" s="1"/>
  <c r="R109" i="1"/>
  <c r="Z109" i="1" s="1"/>
  <c r="AH109" i="1" s="1"/>
  <c r="S109" i="1"/>
  <c r="AA109" i="1" s="1"/>
  <c r="AI109" i="1" s="1"/>
  <c r="U109" i="1"/>
  <c r="AC109" i="1" s="1"/>
  <c r="AK109" i="1" s="1"/>
  <c r="R112" i="1"/>
  <c r="Z112" i="1" s="1"/>
  <c r="S112" i="1"/>
  <c r="AA112" i="1" s="1"/>
  <c r="U112" i="1"/>
  <c r="AC112" i="1" s="1"/>
  <c r="AK112" i="1" s="1"/>
  <c r="R116" i="1"/>
  <c r="S116" i="1"/>
  <c r="U116" i="1"/>
  <c r="U149" i="3" s="1"/>
  <c r="U148" i="3" s="1"/>
  <c r="U147" i="3" s="1"/>
  <c r="U146" i="3" s="1"/>
  <c r="R120" i="1"/>
  <c r="T120" i="1"/>
  <c r="AB120" i="1" s="1"/>
  <c r="AJ120" i="1" s="1"/>
  <c r="U120" i="1"/>
  <c r="AC120" i="1" s="1"/>
  <c r="R122" i="1"/>
  <c r="R155" i="3" s="1"/>
  <c r="R154" i="3" s="1"/>
  <c r="T122" i="1"/>
  <c r="U122" i="1"/>
  <c r="AC122" i="1" s="1"/>
  <c r="AK122" i="1" s="1"/>
  <c r="R125" i="1"/>
  <c r="Z125" i="1" s="1"/>
  <c r="S125" i="1"/>
  <c r="AA125" i="1" s="1"/>
  <c r="T125" i="1"/>
  <c r="AB125" i="1" s="1"/>
  <c r="U125" i="1"/>
  <c r="R130" i="1"/>
  <c r="Z130" i="1" s="1"/>
  <c r="S130" i="1"/>
  <c r="AA130" i="1" s="1"/>
  <c r="U130" i="1"/>
  <c r="AC130" i="1" s="1"/>
  <c r="AK130" i="1" s="1"/>
  <c r="R133" i="1"/>
  <c r="Z133" i="1" s="1"/>
  <c r="S133" i="1"/>
  <c r="U133" i="1"/>
  <c r="AC133" i="1" s="1"/>
  <c r="AK133" i="1" s="1"/>
  <c r="R137" i="1"/>
  <c r="S137" i="1"/>
  <c r="U137" i="1"/>
  <c r="R140" i="1"/>
  <c r="S140" i="1"/>
  <c r="AA140" i="1" s="1"/>
  <c r="U140" i="1"/>
  <c r="AC140" i="1" s="1"/>
  <c r="AK140" i="1" s="1"/>
  <c r="R143" i="1"/>
  <c r="S143" i="1"/>
  <c r="AA143" i="1" s="1"/>
  <c r="U143" i="1"/>
  <c r="AC143" i="1" s="1"/>
  <c r="AK143" i="1" s="1"/>
  <c r="R146" i="1"/>
  <c r="Z146" i="1" s="1"/>
  <c r="S146" i="1"/>
  <c r="T146" i="1"/>
  <c r="U146" i="1"/>
  <c r="AC146" i="1" s="1"/>
  <c r="AK146" i="1" s="1"/>
  <c r="R149" i="1"/>
  <c r="Z149" i="1" s="1"/>
  <c r="S149" i="1"/>
  <c r="S113" i="2" s="1"/>
  <c r="S112" i="2" s="1"/>
  <c r="S111" i="2" s="1"/>
  <c r="T149" i="1"/>
  <c r="U149" i="1"/>
  <c r="AC149" i="1" s="1"/>
  <c r="AK149" i="1" s="1"/>
  <c r="R158" i="1"/>
  <c r="Z158" i="1" s="1"/>
  <c r="T158" i="1"/>
  <c r="AB158" i="1" s="1"/>
  <c r="U158" i="1"/>
  <c r="R163" i="1"/>
  <c r="Z163" i="1" s="1"/>
  <c r="S163" i="1"/>
  <c r="AA163" i="1" s="1"/>
  <c r="U163" i="1"/>
  <c r="AC163" i="1" s="1"/>
  <c r="R166" i="1"/>
  <c r="S166" i="1"/>
  <c r="AA166" i="1" s="1"/>
  <c r="U166" i="1"/>
  <c r="AC166" i="1" s="1"/>
  <c r="R169" i="1"/>
  <c r="S169" i="1"/>
  <c r="U169" i="1"/>
  <c r="AC169" i="1" s="1"/>
  <c r="R171" i="1"/>
  <c r="Z171" i="1" s="1"/>
  <c r="S171" i="1"/>
  <c r="AA171" i="1" s="1"/>
  <c r="U171" i="1"/>
  <c r="R174" i="1"/>
  <c r="Z174" i="1" s="1"/>
  <c r="S174" i="1"/>
  <c r="AA174" i="1" s="1"/>
  <c r="T174" i="1"/>
  <c r="U174" i="1"/>
  <c r="R177" i="1"/>
  <c r="Z177" i="1" s="1"/>
  <c r="S177" i="1"/>
  <c r="AA177" i="1" s="1"/>
  <c r="T177" i="1"/>
  <c r="R179" i="1"/>
  <c r="S179" i="1"/>
  <c r="AA179" i="1" s="1"/>
  <c r="T179" i="1"/>
  <c r="AB179" i="1" s="1"/>
  <c r="R182" i="1"/>
  <c r="S182" i="1"/>
  <c r="U182" i="1"/>
  <c r="AC182" i="1" s="1"/>
  <c r="R185" i="1"/>
  <c r="Z185" i="1" s="1"/>
  <c r="S185" i="1"/>
  <c r="T185" i="1"/>
  <c r="U185" i="1"/>
  <c r="AC185" i="1" s="1"/>
  <c r="R188" i="1"/>
  <c r="Z188" i="1" s="1"/>
  <c r="S188" i="1"/>
  <c r="T188" i="1"/>
  <c r="U188" i="1"/>
  <c r="AC188" i="1" s="1"/>
  <c r="R191" i="1"/>
  <c r="Z191" i="1" s="1"/>
  <c r="S191" i="1"/>
  <c r="T191" i="1"/>
  <c r="U191" i="1"/>
  <c r="AC191" i="1" s="1"/>
  <c r="R195" i="1"/>
  <c r="Z195" i="1" s="1"/>
  <c r="S195" i="1"/>
  <c r="U195" i="1"/>
  <c r="R200" i="1"/>
  <c r="S200" i="1"/>
  <c r="U200" i="1"/>
  <c r="R204" i="1"/>
  <c r="R233" i="2" s="1"/>
  <c r="S204" i="1"/>
  <c r="S233" i="2" s="1"/>
  <c r="U204" i="1"/>
  <c r="U233" i="2" s="1"/>
  <c r="R207" i="1"/>
  <c r="S207" i="1"/>
  <c r="T207" i="1"/>
  <c r="U207" i="1"/>
  <c r="AC207" i="1" s="1"/>
  <c r="R214" i="1"/>
  <c r="Z214" i="1" s="1"/>
  <c r="T214" i="1"/>
  <c r="U214" i="1"/>
  <c r="AC214" i="1" s="1"/>
  <c r="R218" i="1"/>
  <c r="Z218" i="1" s="1"/>
  <c r="T218" i="1"/>
  <c r="AB218" i="1" s="1"/>
  <c r="U218" i="1"/>
  <c r="AC218" i="1" s="1"/>
  <c r="R220" i="1"/>
  <c r="Z220" i="1" s="1"/>
  <c r="T220" i="1"/>
  <c r="AB220" i="1" s="1"/>
  <c r="U220" i="1"/>
  <c r="AC220" i="1" s="1"/>
  <c r="R225" i="1"/>
  <c r="Z225" i="1" s="1"/>
  <c r="S225" i="1"/>
  <c r="AA225" i="1" s="1"/>
  <c r="U225" i="1"/>
  <c r="AC225" i="1" s="1"/>
  <c r="R227" i="1"/>
  <c r="S227" i="1"/>
  <c r="AA227" i="1" s="1"/>
  <c r="U227" i="1"/>
  <c r="AC227" i="1" s="1"/>
  <c r="R230" i="1"/>
  <c r="Z230" i="1" s="1"/>
  <c r="S230" i="1"/>
  <c r="AA230" i="1" s="1"/>
  <c r="U230" i="1"/>
  <c r="AC230" i="1" s="1"/>
  <c r="R232" i="1"/>
  <c r="Z232" i="1" s="1"/>
  <c r="S232" i="1"/>
  <c r="AA232" i="1" s="1"/>
  <c r="U232" i="1"/>
  <c r="R235" i="1"/>
  <c r="Z235" i="1" s="1"/>
  <c r="S235" i="1"/>
  <c r="AA235" i="1" s="1"/>
  <c r="U235" i="1"/>
  <c r="AC235" i="1" s="1"/>
  <c r="R238" i="1"/>
  <c r="S238" i="1"/>
  <c r="AA238" i="1" s="1"/>
  <c r="T238" i="1"/>
  <c r="AB238" i="1" s="1"/>
  <c r="R240" i="1"/>
  <c r="Z240" i="1" s="1"/>
  <c r="S240" i="1"/>
  <c r="AA240" i="1" s="1"/>
  <c r="T240" i="1"/>
  <c r="AB240" i="1" s="1"/>
  <c r="R246" i="1"/>
  <c r="S246" i="1"/>
  <c r="T246" i="1"/>
  <c r="U246" i="1"/>
  <c r="R251" i="1"/>
  <c r="Z251" i="1" s="1"/>
  <c r="T251" i="1"/>
  <c r="AB251" i="1" s="1"/>
  <c r="U251" i="1"/>
  <c r="R254" i="1"/>
  <c r="R194" i="3" s="1"/>
  <c r="R193" i="3" s="1"/>
  <c r="R192" i="3" s="1"/>
  <c r="S254" i="1"/>
  <c r="U254" i="1"/>
  <c r="R257" i="1"/>
  <c r="S257" i="1"/>
  <c r="AA257" i="1" s="1"/>
  <c r="U257" i="1"/>
  <c r="AC257" i="1" s="1"/>
  <c r="R260" i="1"/>
  <c r="Z260" i="1" s="1"/>
  <c r="S260" i="1"/>
  <c r="U260" i="1"/>
  <c r="AC260" i="1" s="1"/>
  <c r="R263" i="1"/>
  <c r="Z263" i="1" s="1"/>
  <c r="S263" i="1"/>
  <c r="AA263" i="1" s="1"/>
  <c r="U263" i="1"/>
  <c r="R266" i="1"/>
  <c r="Z266" i="1" s="1"/>
  <c r="T266" i="1"/>
  <c r="AB266" i="1" s="1"/>
  <c r="U266" i="1"/>
  <c r="AC266" i="1" s="1"/>
  <c r="R270" i="1"/>
  <c r="R244" i="2" s="1"/>
  <c r="R243" i="2" s="1"/>
  <c r="R242" i="2" s="1"/>
  <c r="T270" i="1"/>
  <c r="AB270" i="1" s="1"/>
  <c r="U270" i="1"/>
  <c r="AC270" i="1" s="1"/>
  <c r="R273" i="1"/>
  <c r="S273" i="1"/>
  <c r="S256" i="2" s="1"/>
  <c r="S255" i="2" s="1"/>
  <c r="S254" i="2" s="1"/>
  <c r="U273" i="1"/>
  <c r="AC273" i="1" s="1"/>
  <c r="R276" i="1"/>
  <c r="Z276" i="1" s="1"/>
  <c r="S276" i="1"/>
  <c r="AA276" i="1" s="1"/>
  <c r="U276" i="1"/>
  <c r="R279" i="1"/>
  <c r="Z279" i="1" s="1"/>
  <c r="S279" i="1"/>
  <c r="AA279" i="1" s="1"/>
  <c r="U279" i="1"/>
  <c r="AC279" i="1" s="1"/>
  <c r="R282" i="1"/>
  <c r="S282" i="1"/>
  <c r="AA282" i="1" s="1"/>
  <c r="U282" i="1"/>
  <c r="AC282" i="1" s="1"/>
  <c r="R285" i="1"/>
  <c r="Z285" i="1" s="1"/>
  <c r="S285" i="1"/>
  <c r="T285" i="1"/>
  <c r="AB285" i="1" s="1"/>
  <c r="U285" i="1"/>
  <c r="AC285" i="1" s="1"/>
  <c r="R294" i="1"/>
  <c r="Z294" i="1" s="1"/>
  <c r="T294" i="1"/>
  <c r="U294" i="1"/>
  <c r="AC294" i="1" s="1"/>
  <c r="R297" i="1"/>
  <c r="Z297" i="1" s="1"/>
  <c r="S297" i="1"/>
  <c r="AA297" i="1" s="1"/>
  <c r="T297" i="1"/>
  <c r="U297" i="1"/>
  <c r="AC297" i="1" s="1"/>
  <c r="R304" i="1"/>
  <c r="Z304" i="1" s="1"/>
  <c r="S304" i="1"/>
  <c r="AA304" i="1" s="1"/>
  <c r="U304" i="1"/>
  <c r="R307" i="1"/>
  <c r="Z307" i="1" s="1"/>
  <c r="S307" i="1"/>
  <c r="AA307" i="1" s="1"/>
  <c r="U307" i="1"/>
  <c r="AC307" i="1" s="1"/>
  <c r="R310" i="1"/>
  <c r="S310" i="1"/>
  <c r="AA310" i="1" s="1"/>
  <c r="T310" i="1"/>
  <c r="AB310" i="1" s="1"/>
  <c r="U310" i="1"/>
  <c r="AC310" i="1" s="1"/>
  <c r="R313" i="1"/>
  <c r="S313" i="1"/>
  <c r="AA313" i="1" s="1"/>
  <c r="U313" i="1"/>
  <c r="AC313" i="1" s="1"/>
  <c r="R316" i="1"/>
  <c r="Z316" i="1" s="1"/>
  <c r="T316" i="1"/>
  <c r="U316" i="1"/>
  <c r="AC316" i="1" s="1"/>
  <c r="R320" i="1"/>
  <c r="R480" i="1" s="1"/>
  <c r="S320" i="1"/>
  <c r="S480" i="1" s="1"/>
  <c r="U320" i="1"/>
  <c r="U480" i="1" s="1"/>
  <c r="R322" i="1"/>
  <c r="Z322" i="1" s="1"/>
  <c r="S322" i="1"/>
  <c r="AA322" i="1" s="1"/>
  <c r="U322" i="1"/>
  <c r="AC322" i="1" s="1"/>
  <c r="R326" i="1"/>
  <c r="S326" i="1"/>
  <c r="U326" i="1"/>
  <c r="R329" i="1"/>
  <c r="Z329" i="1" s="1"/>
  <c r="S329" i="1"/>
  <c r="U329" i="1"/>
  <c r="AC329" i="1" s="1"/>
  <c r="R331" i="1"/>
  <c r="Z331" i="1" s="1"/>
  <c r="S331" i="1"/>
  <c r="AA331" i="1" s="1"/>
  <c r="U331" i="1"/>
  <c r="R335" i="1"/>
  <c r="R492" i="1" s="1"/>
  <c r="S335" i="1"/>
  <c r="S492" i="1" s="1"/>
  <c r="U335" i="1"/>
  <c r="U492" i="1" s="1"/>
  <c r="R338" i="1"/>
  <c r="T338" i="1"/>
  <c r="U338" i="1"/>
  <c r="R343" i="1"/>
  <c r="Z343" i="1" s="1"/>
  <c r="T343" i="1"/>
  <c r="U343" i="1"/>
  <c r="AC343" i="1" s="1"/>
  <c r="R347" i="1"/>
  <c r="Z347" i="1" s="1"/>
  <c r="T347" i="1"/>
  <c r="AB347" i="1" s="1"/>
  <c r="U347" i="1"/>
  <c r="AC347" i="1" s="1"/>
  <c r="R350" i="1"/>
  <c r="T350" i="1"/>
  <c r="U350" i="1"/>
  <c r="R351" i="1"/>
  <c r="Z351" i="1" s="1"/>
  <c r="T351" i="1"/>
  <c r="AB351" i="1" s="1"/>
  <c r="U351" i="1"/>
  <c r="AC351" i="1" s="1"/>
  <c r="R354" i="1"/>
  <c r="Z354" i="1" s="1"/>
  <c r="T354" i="1"/>
  <c r="U354" i="1"/>
  <c r="AC354" i="1" s="1"/>
  <c r="R358" i="1"/>
  <c r="Z358" i="1" s="1"/>
  <c r="T358" i="1"/>
  <c r="AB358" i="1" s="1"/>
  <c r="U358" i="1"/>
  <c r="R360" i="1"/>
  <c r="Z360" i="1" s="1"/>
  <c r="T360" i="1"/>
  <c r="AB360" i="1" s="1"/>
  <c r="U360" i="1"/>
  <c r="AC360" i="1" s="1"/>
  <c r="R363" i="1"/>
  <c r="T363" i="1"/>
  <c r="AB363" i="1" s="1"/>
  <c r="U363" i="1"/>
  <c r="AC363" i="1" s="1"/>
  <c r="R369" i="1"/>
  <c r="R498" i="1" s="1"/>
  <c r="S369" i="1"/>
  <c r="S498" i="1" s="1"/>
  <c r="U369" i="1"/>
  <c r="U498" i="1" s="1"/>
  <c r="R371" i="1"/>
  <c r="S371" i="1"/>
  <c r="U371" i="1"/>
  <c r="R373" i="1"/>
  <c r="R509" i="1" s="1"/>
  <c r="S373" i="1"/>
  <c r="S509" i="1" s="1"/>
  <c r="U373" i="1"/>
  <c r="U509" i="1" s="1"/>
  <c r="R376" i="1"/>
  <c r="S376" i="1"/>
  <c r="AA376" i="1" s="1"/>
  <c r="T376" i="1"/>
  <c r="AB376" i="1" s="1"/>
  <c r="R380" i="1"/>
  <c r="R510" i="1" s="1"/>
  <c r="R455" i="1" s="1"/>
  <c r="S380" i="1"/>
  <c r="S510" i="1" s="1"/>
  <c r="S455" i="1" s="1"/>
  <c r="U380" i="1"/>
  <c r="U510" i="1" s="1"/>
  <c r="U455" i="1" s="1"/>
  <c r="R385" i="1"/>
  <c r="T385" i="1"/>
  <c r="U385" i="1"/>
  <c r="U392" i="3" s="1"/>
  <c r="U391" i="3" s="1"/>
  <c r="U390" i="3" s="1"/>
  <c r="U389" i="3" s="1"/>
  <c r="R389" i="1"/>
  <c r="Z389" i="1" s="1"/>
  <c r="S389" i="1"/>
  <c r="AA389" i="1" s="1"/>
  <c r="U389" i="1"/>
  <c r="AC389" i="1" s="1"/>
  <c r="R390" i="1"/>
  <c r="S390" i="1"/>
  <c r="T390" i="1"/>
  <c r="U390" i="1"/>
  <c r="R391" i="1"/>
  <c r="Z391" i="1" s="1"/>
  <c r="AH391" i="1" s="1"/>
  <c r="S391" i="1"/>
  <c r="AA391" i="1" s="1"/>
  <c r="AI391" i="1" s="1"/>
  <c r="T391" i="1"/>
  <c r="AB391" i="1" s="1"/>
  <c r="AJ391" i="1" s="1"/>
  <c r="U391" i="1"/>
  <c r="AC391" i="1" s="1"/>
  <c r="AK391" i="1" s="1"/>
  <c r="R392" i="1"/>
  <c r="Z392" i="1" s="1"/>
  <c r="AH392" i="1" s="1"/>
  <c r="S392" i="1"/>
  <c r="AA392" i="1" s="1"/>
  <c r="AI392" i="1" s="1"/>
  <c r="T392" i="1"/>
  <c r="AB392" i="1" s="1"/>
  <c r="AJ392" i="1" s="1"/>
  <c r="U392" i="1"/>
  <c r="AC392" i="1" s="1"/>
  <c r="AK392" i="1" s="1"/>
  <c r="R393" i="1"/>
  <c r="S393" i="1"/>
  <c r="T393" i="1"/>
  <c r="U393" i="1"/>
  <c r="R399" i="1"/>
  <c r="S399" i="1"/>
  <c r="S515" i="1" s="1"/>
  <c r="U399" i="1"/>
  <c r="R401" i="1"/>
  <c r="R516" i="1" s="1"/>
  <c r="S401" i="1"/>
  <c r="U401" i="1"/>
  <c r="U516" i="1" s="1"/>
  <c r="R403" i="1"/>
  <c r="S403" i="1"/>
  <c r="S526" i="1" s="1"/>
  <c r="T403" i="1"/>
  <c r="T526" i="1" s="1"/>
  <c r="U403" i="1"/>
  <c r="U526" i="1" s="1"/>
  <c r="R409" i="1"/>
  <c r="S409" i="1"/>
  <c r="U409" i="1"/>
  <c r="R412" i="1"/>
  <c r="R531" i="1" s="1"/>
  <c r="S412" i="1"/>
  <c r="S531" i="1" s="1"/>
  <c r="U412" i="1"/>
  <c r="U531" i="1" s="1"/>
  <c r="R415" i="1"/>
  <c r="S415" i="1"/>
  <c r="AA415" i="1" s="1"/>
  <c r="T415" i="1"/>
  <c r="AB415" i="1" s="1"/>
  <c r="S14" i="1"/>
  <c r="U14" i="1"/>
  <c r="R14" i="1"/>
  <c r="K61" i="2"/>
  <c r="K60" i="2" s="1"/>
  <c r="M61" i="2"/>
  <c r="M60" i="2" s="1"/>
  <c r="N61" i="2"/>
  <c r="N60" i="2" s="1"/>
  <c r="O61" i="2"/>
  <c r="O60" i="2" s="1"/>
  <c r="P61" i="2"/>
  <c r="P60" i="2" s="1"/>
  <c r="Q61" i="2"/>
  <c r="Q60" i="2" s="1"/>
  <c r="R61" i="2"/>
  <c r="R60" i="2" s="1"/>
  <c r="S61" i="2"/>
  <c r="S60" i="2" s="1"/>
  <c r="K63" i="2"/>
  <c r="K62" i="2" s="1"/>
  <c r="M63" i="2"/>
  <c r="M62" i="2" s="1"/>
  <c r="N63" i="2"/>
  <c r="N62" i="2" s="1"/>
  <c r="O63" i="2"/>
  <c r="O62" i="2" s="1"/>
  <c r="P63" i="2"/>
  <c r="P62" i="2" s="1"/>
  <c r="Q63" i="2"/>
  <c r="Q62" i="2" s="1"/>
  <c r="U63" i="2"/>
  <c r="U62" i="2" s="1"/>
  <c r="K65" i="2"/>
  <c r="K64" i="2" s="1"/>
  <c r="M65" i="2"/>
  <c r="M64" i="2" s="1"/>
  <c r="N65" i="2"/>
  <c r="N64" i="2" s="1"/>
  <c r="O65" i="2"/>
  <c r="O64" i="2" s="1"/>
  <c r="P65" i="2"/>
  <c r="P64" i="2" s="1"/>
  <c r="Q65" i="2"/>
  <c r="Q64" i="2" s="1"/>
  <c r="K68" i="2"/>
  <c r="K67" i="2" s="1"/>
  <c r="K66" i="2" s="1"/>
  <c r="M68" i="2"/>
  <c r="M67" i="2" s="1"/>
  <c r="M66" i="2" s="1"/>
  <c r="N68" i="2"/>
  <c r="N67" i="2" s="1"/>
  <c r="N66" i="2" s="1"/>
  <c r="O68" i="2"/>
  <c r="O67" i="2" s="1"/>
  <c r="O66" i="2" s="1"/>
  <c r="Q68" i="2"/>
  <c r="Q67" i="2" s="1"/>
  <c r="Q66" i="2" s="1"/>
  <c r="R68" i="2"/>
  <c r="R67" i="2" s="1"/>
  <c r="R66" i="2" s="1"/>
  <c r="K73" i="2"/>
  <c r="K72" i="2" s="1"/>
  <c r="K71" i="2" s="1"/>
  <c r="M73" i="2"/>
  <c r="M72" i="2" s="1"/>
  <c r="M71" i="2" s="1"/>
  <c r="N73" i="2"/>
  <c r="N72" i="2" s="1"/>
  <c r="N71" i="2" s="1"/>
  <c r="O73" i="2"/>
  <c r="O72" i="2" s="1"/>
  <c r="O71" i="2" s="1"/>
  <c r="P73" i="2"/>
  <c r="P72" i="2" s="1"/>
  <c r="P71" i="2" s="1"/>
  <c r="Q73" i="2"/>
  <c r="Q72" i="2" s="1"/>
  <c r="Q71" i="2" s="1"/>
  <c r="R73" i="2"/>
  <c r="R72" i="2" s="1"/>
  <c r="R71" i="2" s="1"/>
  <c r="K76" i="2"/>
  <c r="K75" i="2" s="1"/>
  <c r="K74" i="2" s="1"/>
  <c r="L76" i="2"/>
  <c r="L75" i="2" s="1"/>
  <c r="L74" i="2" s="1"/>
  <c r="M76" i="2"/>
  <c r="M75" i="2" s="1"/>
  <c r="M74" i="2" s="1"/>
  <c r="N76" i="2"/>
  <c r="N75" i="2" s="1"/>
  <c r="N74" i="2" s="1"/>
  <c r="O76" i="2"/>
  <c r="O75" i="2" s="1"/>
  <c r="O74" i="2" s="1"/>
  <c r="P76" i="2"/>
  <c r="P75" i="2" s="1"/>
  <c r="P74" i="2" s="1"/>
  <c r="Q76" i="2"/>
  <c r="Q75" i="2" s="1"/>
  <c r="Q74" i="2" s="1"/>
  <c r="S76" i="2"/>
  <c r="S75" i="2" s="1"/>
  <c r="S74" i="2" s="1"/>
  <c r="U76" i="2"/>
  <c r="U75" i="2" s="1"/>
  <c r="U74" i="2" s="1"/>
  <c r="K81" i="2"/>
  <c r="K80" i="2" s="1"/>
  <c r="L81" i="2"/>
  <c r="L80" i="2" s="1"/>
  <c r="N81" i="2"/>
  <c r="N80" i="2" s="1"/>
  <c r="O81" i="2"/>
  <c r="O80" i="2" s="1"/>
  <c r="P81" i="2"/>
  <c r="P80" i="2" s="1"/>
  <c r="Q81" i="2"/>
  <c r="Q80" i="2" s="1"/>
  <c r="T81" i="2"/>
  <c r="T80" i="2" s="1"/>
  <c r="K83" i="2"/>
  <c r="K82" i="2" s="1"/>
  <c r="L83" i="2"/>
  <c r="L82" i="2" s="1"/>
  <c r="N83" i="2"/>
  <c r="N82" i="2" s="1"/>
  <c r="O83" i="2"/>
  <c r="O82" i="2" s="1"/>
  <c r="P83" i="2"/>
  <c r="P82" i="2" s="1"/>
  <c r="L85" i="2"/>
  <c r="L84" i="2" s="1"/>
  <c r="M85" i="2"/>
  <c r="M84" i="2" s="1"/>
  <c r="N85" i="2"/>
  <c r="N84" i="2" s="1"/>
  <c r="P85" i="2"/>
  <c r="P84" i="2" s="1"/>
  <c r="Q85" i="2"/>
  <c r="Q84" i="2" s="1"/>
  <c r="T85" i="2"/>
  <c r="T84" i="2" s="1"/>
  <c r="L90" i="2"/>
  <c r="L89" i="2" s="1"/>
  <c r="L88" i="2" s="1"/>
  <c r="L87" i="2" s="1"/>
  <c r="L86" i="2" s="1"/>
  <c r="M90" i="2"/>
  <c r="M89" i="2" s="1"/>
  <c r="M88" i="2" s="1"/>
  <c r="M87" i="2" s="1"/>
  <c r="M86" i="2" s="1"/>
  <c r="N90" i="2"/>
  <c r="N89" i="2" s="1"/>
  <c r="N88" i="2" s="1"/>
  <c r="N87" i="2" s="1"/>
  <c r="N86" i="2" s="1"/>
  <c r="O90" i="2"/>
  <c r="O89" i="2" s="1"/>
  <c r="O88" i="2" s="1"/>
  <c r="O87" i="2" s="1"/>
  <c r="O86" i="2" s="1"/>
  <c r="P90" i="2"/>
  <c r="P89" i="2" s="1"/>
  <c r="P88" i="2" s="1"/>
  <c r="P87" i="2" s="1"/>
  <c r="P86" i="2" s="1"/>
  <c r="Q90" i="2"/>
  <c r="Q89" i="2" s="1"/>
  <c r="Q88" i="2" s="1"/>
  <c r="Q87" i="2" s="1"/>
  <c r="Q86" i="2" s="1"/>
  <c r="T90" i="2"/>
  <c r="T89" i="2" s="1"/>
  <c r="T88" i="2" s="1"/>
  <c r="T87" i="2" s="1"/>
  <c r="T86" i="2" s="1"/>
  <c r="U90" i="2"/>
  <c r="U89" i="2" s="1"/>
  <c r="U88" i="2" s="1"/>
  <c r="U87" i="2" s="1"/>
  <c r="U86" i="2" s="1"/>
  <c r="K95" i="2"/>
  <c r="K94" i="2" s="1"/>
  <c r="K93" i="2" s="1"/>
  <c r="M95" i="2"/>
  <c r="M94" i="2" s="1"/>
  <c r="M93" i="2" s="1"/>
  <c r="N95" i="2"/>
  <c r="N94" i="2" s="1"/>
  <c r="N93" i="2" s="1"/>
  <c r="O95" i="2"/>
  <c r="O94" i="2" s="1"/>
  <c r="O93" i="2" s="1"/>
  <c r="P95" i="2"/>
  <c r="P94" i="2" s="1"/>
  <c r="P93" i="2" s="1"/>
  <c r="Q95" i="2"/>
  <c r="Q94" i="2" s="1"/>
  <c r="Q93" i="2" s="1"/>
  <c r="R95" i="2"/>
  <c r="R94" i="2" s="1"/>
  <c r="R93" i="2" s="1"/>
  <c r="K98" i="2"/>
  <c r="K97" i="2" s="1"/>
  <c r="K96" i="2" s="1"/>
  <c r="M98" i="2"/>
  <c r="M97" i="2" s="1"/>
  <c r="M96" i="2" s="1"/>
  <c r="N98" i="2"/>
  <c r="N97" i="2" s="1"/>
  <c r="N96" i="2" s="1"/>
  <c r="O98" i="2"/>
  <c r="O97" i="2" s="1"/>
  <c r="O96" i="2" s="1"/>
  <c r="Q98" i="2"/>
  <c r="Q97" i="2" s="1"/>
  <c r="Q96" i="2" s="1"/>
  <c r="U98" i="2"/>
  <c r="U97" i="2" s="1"/>
  <c r="U96" i="2" s="1"/>
  <c r="K101" i="2"/>
  <c r="K100" i="2" s="1"/>
  <c r="K99" i="2" s="1"/>
  <c r="M101" i="2"/>
  <c r="M100" i="2" s="1"/>
  <c r="M99" i="2" s="1"/>
  <c r="N101" i="2"/>
  <c r="N100" i="2" s="1"/>
  <c r="N99" i="2" s="1"/>
  <c r="O101" i="2"/>
  <c r="O100" i="2" s="1"/>
  <c r="O99" i="2" s="1"/>
  <c r="Q101" i="2"/>
  <c r="Q100" i="2" s="1"/>
  <c r="Q99" i="2" s="1"/>
  <c r="R101" i="2"/>
  <c r="R100" i="2" s="1"/>
  <c r="R99" i="2" s="1"/>
  <c r="S101" i="2"/>
  <c r="S100" i="2" s="1"/>
  <c r="S99" i="2" s="1"/>
  <c r="U101" i="2"/>
  <c r="U100" i="2" s="1"/>
  <c r="U99" i="2" s="1"/>
  <c r="K104" i="2"/>
  <c r="K103" i="2" s="1"/>
  <c r="K102" i="2" s="1"/>
  <c r="M104" i="2"/>
  <c r="M103" i="2" s="1"/>
  <c r="M102" i="2" s="1"/>
  <c r="N104" i="2"/>
  <c r="N103" i="2" s="1"/>
  <c r="N102" i="2" s="1"/>
  <c r="O104" i="2"/>
  <c r="O103" i="2" s="1"/>
  <c r="O102" i="2" s="1"/>
  <c r="Q104" i="2"/>
  <c r="Q103" i="2" s="1"/>
  <c r="Q102" i="2" s="1"/>
  <c r="S104" i="2"/>
  <c r="S103" i="2" s="1"/>
  <c r="S102" i="2" s="1"/>
  <c r="K107" i="2"/>
  <c r="K106" i="2" s="1"/>
  <c r="K105" i="2" s="1"/>
  <c r="M107" i="2"/>
  <c r="M106" i="2" s="1"/>
  <c r="M105" i="2" s="1"/>
  <c r="N107" i="2"/>
  <c r="N106" i="2" s="1"/>
  <c r="N105" i="2" s="1"/>
  <c r="O107" i="2"/>
  <c r="O106" i="2" s="1"/>
  <c r="O105" i="2" s="1"/>
  <c r="P107" i="2"/>
  <c r="P106" i="2" s="1"/>
  <c r="P105" i="2" s="1"/>
  <c r="Q107" i="2"/>
  <c r="Q106" i="2" s="1"/>
  <c r="Q105" i="2" s="1"/>
  <c r="R107" i="2"/>
  <c r="R106" i="2" s="1"/>
  <c r="R105" i="2" s="1"/>
  <c r="K110" i="2"/>
  <c r="K109" i="2" s="1"/>
  <c r="K108" i="2" s="1"/>
  <c r="L110" i="2"/>
  <c r="L109" i="2" s="1"/>
  <c r="L108" i="2" s="1"/>
  <c r="M110" i="2"/>
  <c r="M109" i="2" s="1"/>
  <c r="M108" i="2" s="1"/>
  <c r="N110" i="2"/>
  <c r="N109" i="2" s="1"/>
  <c r="N108" i="2" s="1"/>
  <c r="O110" i="2"/>
  <c r="O109" i="2" s="1"/>
  <c r="O108" i="2" s="1"/>
  <c r="P110" i="2"/>
  <c r="P109" i="2" s="1"/>
  <c r="P108" i="2" s="1"/>
  <c r="Q110" i="2"/>
  <c r="Q109" i="2" s="1"/>
  <c r="Q108" i="2" s="1"/>
  <c r="R110" i="2"/>
  <c r="R109" i="2" s="1"/>
  <c r="R108" i="2" s="1"/>
  <c r="T110" i="2"/>
  <c r="T109" i="2" s="1"/>
  <c r="T108" i="2" s="1"/>
  <c r="U110" i="2"/>
  <c r="U109" i="2" s="1"/>
  <c r="U108" i="2" s="1"/>
  <c r="K113" i="2"/>
  <c r="K112" i="2" s="1"/>
  <c r="K111" i="2" s="1"/>
  <c r="L113" i="2"/>
  <c r="L112" i="2" s="1"/>
  <c r="L111" i="2" s="1"/>
  <c r="M113" i="2"/>
  <c r="M112" i="2" s="1"/>
  <c r="M111" i="2" s="1"/>
  <c r="N113" i="2"/>
  <c r="N112" i="2" s="1"/>
  <c r="N111" i="2" s="1"/>
  <c r="O113" i="2"/>
  <c r="O112" i="2" s="1"/>
  <c r="O111" i="2" s="1"/>
  <c r="P113" i="2"/>
  <c r="P112" i="2" s="1"/>
  <c r="P111" i="2" s="1"/>
  <c r="Q113" i="2"/>
  <c r="Q112" i="2" s="1"/>
  <c r="Q111" i="2" s="1"/>
  <c r="R113" i="2"/>
  <c r="R112" i="2" s="1"/>
  <c r="R111" i="2" s="1"/>
  <c r="U113" i="2"/>
  <c r="U112" i="2" s="1"/>
  <c r="U111" i="2" s="1"/>
  <c r="L121" i="2"/>
  <c r="L120" i="2" s="1"/>
  <c r="L119" i="2" s="1"/>
  <c r="L118" i="2" s="1"/>
  <c r="L117" i="2" s="1"/>
  <c r="M121" i="2"/>
  <c r="M120" i="2" s="1"/>
  <c r="M119" i="2" s="1"/>
  <c r="M118" i="2" s="1"/>
  <c r="M117" i="2" s="1"/>
  <c r="N121" i="2"/>
  <c r="N120" i="2" s="1"/>
  <c r="N119" i="2" s="1"/>
  <c r="N118" i="2" s="1"/>
  <c r="N117" i="2" s="1"/>
  <c r="O121" i="2"/>
  <c r="O120" i="2" s="1"/>
  <c r="O119" i="2" s="1"/>
  <c r="O118" i="2" s="1"/>
  <c r="O117" i="2" s="1"/>
  <c r="P121" i="2"/>
  <c r="P120" i="2" s="1"/>
  <c r="P119" i="2" s="1"/>
  <c r="P118" i="2" s="1"/>
  <c r="P117" i="2" s="1"/>
  <c r="Q121" i="2"/>
  <c r="Q120" i="2" s="1"/>
  <c r="Q119" i="2" s="1"/>
  <c r="Q118" i="2" s="1"/>
  <c r="Q117" i="2" s="1"/>
  <c r="T121" i="2"/>
  <c r="T120" i="2" s="1"/>
  <c r="T119" i="2" s="1"/>
  <c r="T118" i="2" s="1"/>
  <c r="T117" i="2" s="1"/>
  <c r="K127" i="2"/>
  <c r="K126" i="2" s="1"/>
  <c r="K125" i="2" s="1"/>
  <c r="M127" i="2"/>
  <c r="M126" i="2" s="1"/>
  <c r="M125" i="2" s="1"/>
  <c r="N127" i="2"/>
  <c r="N126" i="2" s="1"/>
  <c r="N125" i="2" s="1"/>
  <c r="O127" i="2"/>
  <c r="O126" i="2" s="1"/>
  <c r="O125" i="2" s="1"/>
  <c r="P127" i="2"/>
  <c r="P126" i="2" s="1"/>
  <c r="P125" i="2" s="1"/>
  <c r="Q127" i="2"/>
  <c r="Q126" i="2" s="1"/>
  <c r="Q125" i="2" s="1"/>
  <c r="R127" i="2"/>
  <c r="R126" i="2" s="1"/>
  <c r="R125" i="2" s="1"/>
  <c r="K130" i="2"/>
  <c r="K129" i="2" s="1"/>
  <c r="K128" i="2" s="1"/>
  <c r="M130" i="2"/>
  <c r="M129" i="2" s="1"/>
  <c r="M128" i="2" s="1"/>
  <c r="N130" i="2"/>
  <c r="N129" i="2" s="1"/>
  <c r="N128" i="2" s="1"/>
  <c r="O130" i="2"/>
  <c r="O129" i="2" s="1"/>
  <c r="O128" i="2" s="1"/>
  <c r="P130" i="2"/>
  <c r="P129" i="2" s="1"/>
  <c r="P128" i="2" s="1"/>
  <c r="Q130" i="2"/>
  <c r="Q129" i="2" s="1"/>
  <c r="Q128" i="2" s="1"/>
  <c r="R130" i="2"/>
  <c r="R129" i="2" s="1"/>
  <c r="R128" i="2" s="1"/>
  <c r="S130" i="2"/>
  <c r="S129" i="2" s="1"/>
  <c r="S128" i="2" s="1"/>
  <c r="U130" i="2"/>
  <c r="U129" i="2" s="1"/>
  <c r="U128" i="2" s="1"/>
  <c r="K133" i="2"/>
  <c r="K132" i="2" s="1"/>
  <c r="K131" i="2" s="1"/>
  <c r="M133" i="2"/>
  <c r="M132" i="2" s="1"/>
  <c r="M131" i="2" s="1"/>
  <c r="N133" i="2"/>
  <c r="N132" i="2" s="1"/>
  <c r="N131" i="2" s="1"/>
  <c r="O133" i="2"/>
  <c r="O132" i="2" s="1"/>
  <c r="O131" i="2" s="1"/>
  <c r="Q133" i="2"/>
  <c r="Q132" i="2" s="1"/>
  <c r="Q131" i="2" s="1"/>
  <c r="U133" i="2"/>
  <c r="U132" i="2" s="1"/>
  <c r="U131" i="2" s="1"/>
  <c r="K136" i="2"/>
  <c r="K135" i="2" s="1"/>
  <c r="K134" i="2" s="1"/>
  <c r="M136" i="2"/>
  <c r="M135" i="2" s="1"/>
  <c r="M134" i="2" s="1"/>
  <c r="N136" i="2"/>
  <c r="N135" i="2" s="1"/>
  <c r="N134" i="2" s="1"/>
  <c r="O136" i="2"/>
  <c r="O135" i="2" s="1"/>
  <c r="O134" i="2" s="1"/>
  <c r="Q136" i="2"/>
  <c r="Q135" i="2" s="1"/>
  <c r="Q134" i="2" s="1"/>
  <c r="K141" i="2"/>
  <c r="K140" i="2" s="1"/>
  <c r="K139" i="2" s="1"/>
  <c r="K138" i="2" s="1"/>
  <c r="K137" i="2" s="1"/>
  <c r="M141" i="2"/>
  <c r="M140" i="2" s="1"/>
  <c r="M139" i="2" s="1"/>
  <c r="M138" i="2" s="1"/>
  <c r="M137" i="2" s="1"/>
  <c r="N141" i="2"/>
  <c r="N140" i="2" s="1"/>
  <c r="N139" i="2" s="1"/>
  <c r="N138" i="2" s="1"/>
  <c r="N137" i="2" s="1"/>
  <c r="O141" i="2"/>
  <c r="O140" i="2" s="1"/>
  <c r="O139" i="2" s="1"/>
  <c r="O138" i="2" s="1"/>
  <c r="O137" i="2" s="1"/>
  <c r="P141" i="2"/>
  <c r="P140" i="2" s="1"/>
  <c r="P139" i="2" s="1"/>
  <c r="P138" i="2" s="1"/>
  <c r="P137" i="2" s="1"/>
  <c r="Q141" i="2"/>
  <c r="Q140" i="2" s="1"/>
  <c r="Q139" i="2" s="1"/>
  <c r="Q138" i="2" s="1"/>
  <c r="Q137" i="2" s="1"/>
  <c r="R141" i="2"/>
  <c r="R140" i="2" s="1"/>
  <c r="R139" i="2" s="1"/>
  <c r="R138" i="2" s="1"/>
  <c r="R137" i="2" s="1"/>
  <c r="K147" i="2"/>
  <c r="K146" i="2" s="1"/>
  <c r="K145" i="2" s="1"/>
  <c r="K144" i="2" s="1"/>
  <c r="M147" i="2"/>
  <c r="M146" i="2" s="1"/>
  <c r="M145" i="2" s="1"/>
  <c r="M144" i="2" s="1"/>
  <c r="N147" i="2"/>
  <c r="N146" i="2" s="1"/>
  <c r="N145" i="2" s="1"/>
  <c r="N144" i="2" s="1"/>
  <c r="O147" i="2"/>
  <c r="O146" i="2" s="1"/>
  <c r="O145" i="2" s="1"/>
  <c r="O144" i="2" s="1"/>
  <c r="Q147" i="2"/>
  <c r="Q146" i="2" s="1"/>
  <c r="Q145" i="2" s="1"/>
  <c r="Q144" i="2" s="1"/>
  <c r="U147" i="2"/>
  <c r="U146" i="2" s="1"/>
  <c r="U145" i="2" s="1"/>
  <c r="U144" i="2" s="1"/>
  <c r="L153" i="2"/>
  <c r="L152" i="2" s="1"/>
  <c r="L151" i="2" s="1"/>
  <c r="M153" i="2"/>
  <c r="M152" i="2" s="1"/>
  <c r="M151" i="2" s="1"/>
  <c r="N153" i="2"/>
  <c r="N152" i="2" s="1"/>
  <c r="N151" i="2" s="1"/>
  <c r="O153" i="2"/>
  <c r="O152" i="2" s="1"/>
  <c r="O151" i="2" s="1"/>
  <c r="P153" i="2"/>
  <c r="P152" i="2" s="1"/>
  <c r="P151" i="2" s="1"/>
  <c r="Q153" i="2"/>
  <c r="Q152" i="2" s="1"/>
  <c r="Q151" i="2" s="1"/>
  <c r="R153" i="2"/>
  <c r="R152" i="2" s="1"/>
  <c r="R151" i="2" s="1"/>
  <c r="T153" i="2"/>
  <c r="T152" i="2" s="1"/>
  <c r="T151" i="2" s="1"/>
  <c r="K156" i="2"/>
  <c r="K155" i="2" s="1"/>
  <c r="L156" i="2"/>
  <c r="L155" i="2" s="1"/>
  <c r="M156" i="2"/>
  <c r="M155" i="2" s="1"/>
  <c r="N156" i="2"/>
  <c r="N155" i="2" s="1"/>
  <c r="O156" i="2"/>
  <c r="O155" i="2" s="1"/>
  <c r="P156" i="2"/>
  <c r="P155" i="2" s="1"/>
  <c r="Q156" i="2"/>
  <c r="Q155" i="2" s="1"/>
  <c r="R156" i="2"/>
  <c r="R155" i="2" s="1"/>
  <c r="S156" i="2"/>
  <c r="S155" i="2" s="1"/>
  <c r="T156" i="2"/>
  <c r="T155" i="2" s="1"/>
  <c r="U156" i="2"/>
  <c r="U155" i="2" s="1"/>
  <c r="K158" i="2"/>
  <c r="K157" i="2" s="1"/>
  <c r="M158" i="2"/>
  <c r="M157" i="2" s="1"/>
  <c r="N158" i="2"/>
  <c r="N157" i="2" s="1"/>
  <c r="O158" i="2"/>
  <c r="O157" i="2" s="1"/>
  <c r="P158" i="2"/>
  <c r="P157" i="2" s="1"/>
  <c r="Q158" i="2"/>
  <c r="Q157" i="2" s="1"/>
  <c r="R158" i="2"/>
  <c r="R157" i="2" s="1"/>
  <c r="S158" i="2"/>
  <c r="S157" i="2" s="1"/>
  <c r="U158" i="2"/>
  <c r="U157" i="2" s="1"/>
  <c r="K161" i="2"/>
  <c r="K160" i="2" s="1"/>
  <c r="K159" i="2" s="1"/>
  <c r="M161" i="2"/>
  <c r="M160" i="2" s="1"/>
  <c r="M159" i="2" s="1"/>
  <c r="N161" i="2"/>
  <c r="N160" i="2" s="1"/>
  <c r="N159" i="2" s="1"/>
  <c r="O161" i="2"/>
  <c r="O160" i="2" s="1"/>
  <c r="O159" i="2" s="1"/>
  <c r="Q161" i="2"/>
  <c r="Q160" i="2" s="1"/>
  <c r="Q159" i="2" s="1"/>
  <c r="R161" i="2"/>
  <c r="R160" i="2" s="1"/>
  <c r="R159" i="2" s="1"/>
  <c r="S161" i="2"/>
  <c r="S160" i="2" s="1"/>
  <c r="S159" i="2" s="1"/>
  <c r="U161" i="2"/>
  <c r="U160" i="2" s="1"/>
  <c r="U159" i="2" s="1"/>
  <c r="K164" i="2"/>
  <c r="K163" i="2" s="1"/>
  <c r="M164" i="2"/>
  <c r="M163" i="2" s="1"/>
  <c r="N164" i="2"/>
  <c r="N163" i="2" s="1"/>
  <c r="O164" i="2"/>
  <c r="O163" i="2" s="1"/>
  <c r="Q164" i="2"/>
  <c r="Q163" i="2" s="1"/>
  <c r="K166" i="2"/>
  <c r="K165" i="2" s="1"/>
  <c r="M166" i="2"/>
  <c r="M165" i="2" s="1"/>
  <c r="N166" i="2"/>
  <c r="N165" i="2" s="1"/>
  <c r="O166" i="2"/>
  <c r="O165" i="2" s="1"/>
  <c r="P166" i="2"/>
  <c r="P165" i="2" s="1"/>
  <c r="Q166" i="2"/>
  <c r="Q165" i="2" s="1"/>
  <c r="R166" i="2"/>
  <c r="R165" i="2" s="1"/>
  <c r="K169" i="2"/>
  <c r="K168" i="2" s="1"/>
  <c r="K167" i="2" s="1"/>
  <c r="L169" i="2"/>
  <c r="L168" i="2" s="1"/>
  <c r="L167" i="2" s="1"/>
  <c r="M169" i="2"/>
  <c r="M168" i="2" s="1"/>
  <c r="M167" i="2" s="1"/>
  <c r="N169" i="2"/>
  <c r="N168" i="2" s="1"/>
  <c r="N167" i="2" s="1"/>
  <c r="O169" i="2"/>
  <c r="O168" i="2" s="1"/>
  <c r="O167" i="2" s="1"/>
  <c r="P169" i="2"/>
  <c r="P168" i="2" s="1"/>
  <c r="P167" i="2" s="1"/>
  <c r="Q169" i="2"/>
  <c r="Q168" i="2" s="1"/>
  <c r="Q167" i="2" s="1"/>
  <c r="S169" i="2"/>
  <c r="S168" i="2" s="1"/>
  <c r="S167" i="2" s="1"/>
  <c r="K172" i="2"/>
  <c r="K171" i="2" s="1"/>
  <c r="L172" i="2"/>
  <c r="L171" i="2" s="1"/>
  <c r="N172" i="2"/>
  <c r="N171" i="2" s="1"/>
  <c r="O172" i="2"/>
  <c r="O171" i="2" s="1"/>
  <c r="P172" i="2"/>
  <c r="P171" i="2" s="1"/>
  <c r="Q172" i="2"/>
  <c r="Q171" i="2" s="1"/>
  <c r="S172" i="2"/>
  <c r="S171" i="2" s="1"/>
  <c r="K174" i="2"/>
  <c r="K173" i="2" s="1"/>
  <c r="L174" i="2"/>
  <c r="L173" i="2" s="1"/>
  <c r="N174" i="2"/>
  <c r="N173" i="2" s="1"/>
  <c r="O174" i="2"/>
  <c r="O173" i="2" s="1"/>
  <c r="P174" i="2"/>
  <c r="P173" i="2" s="1"/>
  <c r="Q174" i="2"/>
  <c r="Q173" i="2" s="1"/>
  <c r="T174" i="2"/>
  <c r="T173" i="2" s="1"/>
  <c r="K177" i="2"/>
  <c r="K176" i="2" s="1"/>
  <c r="K175" i="2" s="1"/>
  <c r="M177" i="2"/>
  <c r="M176" i="2" s="1"/>
  <c r="M175" i="2" s="1"/>
  <c r="N177" i="2"/>
  <c r="N176" i="2" s="1"/>
  <c r="N175" i="2" s="1"/>
  <c r="O177" i="2"/>
  <c r="O176" i="2" s="1"/>
  <c r="O175" i="2" s="1"/>
  <c r="P177" i="2"/>
  <c r="P176" i="2" s="1"/>
  <c r="P175" i="2" s="1"/>
  <c r="Q177" i="2"/>
  <c r="Q176" i="2" s="1"/>
  <c r="Q175" i="2" s="1"/>
  <c r="S177" i="2"/>
  <c r="S176" i="2" s="1"/>
  <c r="S175" i="2" s="1"/>
  <c r="U177" i="2"/>
  <c r="U176" i="2" s="1"/>
  <c r="U175" i="2" s="1"/>
  <c r="K180" i="2"/>
  <c r="K179" i="2" s="1"/>
  <c r="K178" i="2" s="1"/>
  <c r="L180" i="2"/>
  <c r="L179" i="2" s="1"/>
  <c r="L178" i="2" s="1"/>
  <c r="M180" i="2"/>
  <c r="M179" i="2" s="1"/>
  <c r="M178" i="2" s="1"/>
  <c r="N180" i="2"/>
  <c r="N179" i="2" s="1"/>
  <c r="N178" i="2" s="1"/>
  <c r="O180" i="2"/>
  <c r="O179" i="2" s="1"/>
  <c r="O178" i="2" s="1"/>
  <c r="P180" i="2"/>
  <c r="P179" i="2" s="1"/>
  <c r="P178" i="2" s="1"/>
  <c r="Q180" i="2"/>
  <c r="Q179" i="2" s="1"/>
  <c r="Q178" i="2" s="1"/>
  <c r="R180" i="2"/>
  <c r="R179" i="2" s="1"/>
  <c r="R178" i="2" s="1"/>
  <c r="K183" i="2"/>
  <c r="K182" i="2" s="1"/>
  <c r="K181" i="2" s="1"/>
  <c r="L183" i="2"/>
  <c r="L182" i="2" s="1"/>
  <c r="L181" i="2" s="1"/>
  <c r="M183" i="2"/>
  <c r="M182" i="2" s="1"/>
  <c r="M181" i="2" s="1"/>
  <c r="N183" i="2"/>
  <c r="N182" i="2" s="1"/>
  <c r="N181" i="2" s="1"/>
  <c r="O183" i="2"/>
  <c r="O182" i="2" s="1"/>
  <c r="O181" i="2" s="1"/>
  <c r="P183" i="2"/>
  <c r="P182" i="2" s="1"/>
  <c r="P181" i="2" s="1"/>
  <c r="Q183" i="2"/>
  <c r="Q182" i="2" s="1"/>
  <c r="Q181" i="2" s="1"/>
  <c r="R183" i="2"/>
  <c r="R182" i="2" s="1"/>
  <c r="R181" i="2" s="1"/>
  <c r="U183" i="2"/>
  <c r="U182" i="2" s="1"/>
  <c r="U181" i="2" s="1"/>
  <c r="K186" i="2"/>
  <c r="K185" i="2" s="1"/>
  <c r="K184" i="2" s="1"/>
  <c r="L186" i="2"/>
  <c r="L185" i="2" s="1"/>
  <c r="L184" i="2" s="1"/>
  <c r="M186" i="2"/>
  <c r="M185" i="2" s="1"/>
  <c r="M184" i="2" s="1"/>
  <c r="N186" i="2"/>
  <c r="N185" i="2" s="1"/>
  <c r="N184" i="2" s="1"/>
  <c r="O186" i="2"/>
  <c r="O185" i="2" s="1"/>
  <c r="O184" i="2" s="1"/>
  <c r="P186" i="2"/>
  <c r="P185" i="2" s="1"/>
  <c r="P184" i="2" s="1"/>
  <c r="Q186" i="2"/>
  <c r="Q185" i="2" s="1"/>
  <c r="Q184" i="2" s="1"/>
  <c r="R186" i="2"/>
  <c r="R185" i="2" s="1"/>
  <c r="R184" i="2" s="1"/>
  <c r="K192" i="2"/>
  <c r="K191" i="2" s="1"/>
  <c r="K190" i="2" s="1"/>
  <c r="K189" i="2" s="1"/>
  <c r="M192" i="2"/>
  <c r="M191" i="2" s="1"/>
  <c r="M190" i="2" s="1"/>
  <c r="M189" i="2" s="1"/>
  <c r="N192" i="2"/>
  <c r="N191" i="2" s="1"/>
  <c r="N190" i="2" s="1"/>
  <c r="N189" i="2" s="1"/>
  <c r="O192" i="2"/>
  <c r="O191" i="2" s="1"/>
  <c r="O190" i="2" s="1"/>
  <c r="O189" i="2" s="1"/>
  <c r="P192" i="2"/>
  <c r="P191" i="2" s="1"/>
  <c r="P190" i="2" s="1"/>
  <c r="P189" i="2" s="1"/>
  <c r="Q192" i="2"/>
  <c r="Q191" i="2" s="1"/>
  <c r="Q190" i="2" s="1"/>
  <c r="Q189" i="2" s="1"/>
  <c r="R192" i="2"/>
  <c r="R191" i="2" s="1"/>
  <c r="R190" i="2" s="1"/>
  <c r="R189" i="2" s="1"/>
  <c r="K198" i="2"/>
  <c r="K197" i="2" s="1"/>
  <c r="M198" i="2"/>
  <c r="M197" i="2" s="1"/>
  <c r="N198" i="2"/>
  <c r="N197" i="2" s="1"/>
  <c r="O198" i="2"/>
  <c r="O197" i="2" s="1"/>
  <c r="P198" i="2"/>
  <c r="P197" i="2" s="1"/>
  <c r="Q198" i="2"/>
  <c r="Q197" i="2" s="1"/>
  <c r="S198" i="2"/>
  <c r="S197" i="2" s="1"/>
  <c r="U198" i="2"/>
  <c r="U197" i="2" s="1"/>
  <c r="K200" i="2"/>
  <c r="K199" i="2" s="1"/>
  <c r="M200" i="2"/>
  <c r="M199" i="2" s="1"/>
  <c r="N200" i="2"/>
  <c r="N199" i="2" s="1"/>
  <c r="O200" i="2"/>
  <c r="O199" i="2" s="1"/>
  <c r="P200" i="2"/>
  <c r="P199" i="2" s="1"/>
  <c r="Q200" i="2"/>
  <c r="Q199" i="2" s="1"/>
  <c r="K203" i="2"/>
  <c r="K202" i="2" s="1"/>
  <c r="M203" i="2"/>
  <c r="M202" i="2" s="1"/>
  <c r="N203" i="2"/>
  <c r="N202" i="2" s="1"/>
  <c r="O203" i="2"/>
  <c r="O202" i="2" s="1"/>
  <c r="P203" i="2"/>
  <c r="P202" i="2" s="1"/>
  <c r="Q203" i="2"/>
  <c r="Q202" i="2" s="1"/>
  <c r="R203" i="2"/>
  <c r="R202" i="2" s="1"/>
  <c r="U203" i="2"/>
  <c r="U202" i="2" s="1"/>
  <c r="K205" i="2"/>
  <c r="K204" i="2" s="1"/>
  <c r="M205" i="2"/>
  <c r="M204" i="2" s="1"/>
  <c r="N205" i="2"/>
  <c r="N204" i="2" s="1"/>
  <c r="O205" i="2"/>
  <c r="O204" i="2" s="1"/>
  <c r="P205" i="2"/>
  <c r="P204" i="2" s="1"/>
  <c r="Q205" i="2"/>
  <c r="Q204" i="2" s="1"/>
  <c r="S205" i="2"/>
  <c r="S204" i="2" s="1"/>
  <c r="K208" i="2"/>
  <c r="K207" i="2" s="1"/>
  <c r="K206" i="2" s="1"/>
  <c r="M208" i="2"/>
  <c r="M207" i="2" s="1"/>
  <c r="M206" i="2" s="1"/>
  <c r="N208" i="2"/>
  <c r="N207" i="2" s="1"/>
  <c r="N206" i="2" s="1"/>
  <c r="O208" i="2"/>
  <c r="O207" i="2" s="1"/>
  <c r="O206" i="2" s="1"/>
  <c r="P208" i="2"/>
  <c r="P207" i="2" s="1"/>
  <c r="P206" i="2" s="1"/>
  <c r="Q208" i="2"/>
  <c r="Q207" i="2" s="1"/>
  <c r="Q206" i="2" s="1"/>
  <c r="R208" i="2"/>
  <c r="R207" i="2" s="1"/>
  <c r="R206" i="2" s="1"/>
  <c r="S208" i="2"/>
  <c r="S207" i="2" s="1"/>
  <c r="S206" i="2" s="1"/>
  <c r="U208" i="2"/>
  <c r="U207" i="2" s="1"/>
  <c r="U206" i="2" s="1"/>
  <c r="K211" i="2"/>
  <c r="K210" i="2" s="1"/>
  <c r="L211" i="2"/>
  <c r="L210" i="2" s="1"/>
  <c r="N211" i="2"/>
  <c r="N210" i="2" s="1"/>
  <c r="O211" i="2"/>
  <c r="O210" i="2" s="1"/>
  <c r="P211" i="2"/>
  <c r="P210" i="2" s="1"/>
  <c r="S211" i="2"/>
  <c r="S210" i="2" s="1"/>
  <c r="T211" i="2"/>
  <c r="T210" i="2" s="1"/>
  <c r="K213" i="2"/>
  <c r="K212" i="2" s="1"/>
  <c r="L213" i="2"/>
  <c r="L212" i="2" s="1"/>
  <c r="N213" i="2"/>
  <c r="N212" i="2" s="1"/>
  <c r="O213" i="2"/>
  <c r="O212" i="2" s="1"/>
  <c r="P213" i="2"/>
  <c r="P212" i="2" s="1"/>
  <c r="Q213" i="2"/>
  <c r="Q212" i="2" s="1"/>
  <c r="R213" i="2"/>
  <c r="R212" i="2" s="1"/>
  <c r="S213" i="2"/>
  <c r="S212" i="2" s="1"/>
  <c r="T213" i="2"/>
  <c r="T212" i="2" s="1"/>
  <c r="K219" i="2"/>
  <c r="K218" i="2" s="1"/>
  <c r="K217" i="2" s="1"/>
  <c r="K216" i="2" s="1"/>
  <c r="K215" i="2" s="1"/>
  <c r="M219" i="2"/>
  <c r="M218" i="2" s="1"/>
  <c r="M217" i="2" s="1"/>
  <c r="M216" i="2" s="1"/>
  <c r="M215" i="2" s="1"/>
  <c r="N219" i="2"/>
  <c r="N218" i="2" s="1"/>
  <c r="N217" i="2" s="1"/>
  <c r="N216" i="2" s="1"/>
  <c r="N215" i="2" s="1"/>
  <c r="O219" i="2"/>
  <c r="O218" i="2" s="1"/>
  <c r="O217" i="2" s="1"/>
  <c r="O216" i="2" s="1"/>
  <c r="O215" i="2" s="1"/>
  <c r="P219" i="2"/>
  <c r="P218" i="2" s="1"/>
  <c r="P217" i="2" s="1"/>
  <c r="P216" i="2" s="1"/>
  <c r="P215" i="2" s="1"/>
  <c r="Q219" i="2"/>
  <c r="Q218" i="2" s="1"/>
  <c r="Q217" i="2" s="1"/>
  <c r="Q216" i="2" s="1"/>
  <c r="Q215" i="2" s="1"/>
  <c r="R219" i="2"/>
  <c r="R218" i="2" s="1"/>
  <c r="R217" i="2" s="1"/>
  <c r="R216" i="2" s="1"/>
  <c r="R215" i="2" s="1"/>
  <c r="S219" i="2"/>
  <c r="S218" i="2" s="1"/>
  <c r="S217" i="2" s="1"/>
  <c r="S216" i="2" s="1"/>
  <c r="S215" i="2" s="1"/>
  <c r="K223" i="2"/>
  <c r="K222" i="2" s="1"/>
  <c r="L223" i="2"/>
  <c r="L222" i="2" s="1"/>
  <c r="M223" i="2"/>
  <c r="M222" i="2" s="1"/>
  <c r="N223" i="2"/>
  <c r="N222" i="2" s="1"/>
  <c r="O223" i="2"/>
  <c r="O222" i="2" s="1"/>
  <c r="P223" i="2"/>
  <c r="P222" i="2" s="1"/>
  <c r="Q223" i="2"/>
  <c r="Q222" i="2" s="1"/>
  <c r="R223" i="2"/>
  <c r="R222" i="2" s="1"/>
  <c r="S223" i="2"/>
  <c r="S222" i="2" s="1"/>
  <c r="T223" i="2"/>
  <c r="T222" i="2" s="1"/>
  <c r="U223" i="2"/>
  <c r="U222" i="2" s="1"/>
  <c r="L227" i="2"/>
  <c r="L226" i="2" s="1"/>
  <c r="L225" i="2" s="1"/>
  <c r="M227" i="2"/>
  <c r="M226" i="2" s="1"/>
  <c r="M225" i="2" s="1"/>
  <c r="N227" i="2"/>
  <c r="N226" i="2" s="1"/>
  <c r="N225" i="2" s="1"/>
  <c r="P227" i="2"/>
  <c r="P226" i="2" s="1"/>
  <c r="P225" i="2" s="1"/>
  <c r="Q227" i="2"/>
  <c r="Q226" i="2" s="1"/>
  <c r="Q225" i="2" s="1"/>
  <c r="R227" i="2"/>
  <c r="R226" i="2" s="1"/>
  <c r="R225" i="2" s="1"/>
  <c r="K232" i="2"/>
  <c r="K231" i="2" s="1"/>
  <c r="K230" i="2" s="1"/>
  <c r="M232" i="2"/>
  <c r="M231" i="2" s="1"/>
  <c r="M230" i="2" s="1"/>
  <c r="N232" i="2"/>
  <c r="N231" i="2" s="1"/>
  <c r="N230" i="2" s="1"/>
  <c r="O232" i="2"/>
  <c r="O231" i="2" s="1"/>
  <c r="O230" i="2" s="1"/>
  <c r="O228" i="2" s="1"/>
  <c r="Q232" i="2"/>
  <c r="Q231" i="2" s="1"/>
  <c r="Q230" i="2" s="1"/>
  <c r="K239" i="2"/>
  <c r="K238" i="2" s="1"/>
  <c r="K237" i="2" s="1"/>
  <c r="K236" i="2" s="1"/>
  <c r="K235" i="2" s="1"/>
  <c r="M239" i="2"/>
  <c r="M238" i="2" s="1"/>
  <c r="M237" i="2" s="1"/>
  <c r="M236" i="2" s="1"/>
  <c r="M235" i="2" s="1"/>
  <c r="N239" i="2"/>
  <c r="N238" i="2" s="1"/>
  <c r="N237" i="2" s="1"/>
  <c r="N236" i="2" s="1"/>
  <c r="N235" i="2" s="1"/>
  <c r="O239" i="2"/>
  <c r="O238" i="2" s="1"/>
  <c r="O237" i="2" s="1"/>
  <c r="O236" i="2" s="1"/>
  <c r="O235" i="2" s="1"/>
  <c r="P239" i="2"/>
  <c r="P238" i="2" s="1"/>
  <c r="P237" i="2" s="1"/>
  <c r="P236" i="2" s="1"/>
  <c r="P235" i="2" s="1"/>
  <c r="Q239" i="2"/>
  <c r="Q238" i="2" s="1"/>
  <c r="Q237" i="2" s="1"/>
  <c r="Q236" i="2" s="1"/>
  <c r="Q235" i="2" s="1"/>
  <c r="U239" i="2"/>
  <c r="U238" i="2" s="1"/>
  <c r="U237" i="2" s="1"/>
  <c r="U236" i="2" s="1"/>
  <c r="U235" i="2" s="1"/>
  <c r="L244" i="2"/>
  <c r="L243" i="2" s="1"/>
  <c r="L242" i="2" s="1"/>
  <c r="M244" i="2"/>
  <c r="M243" i="2" s="1"/>
  <c r="M242" i="2" s="1"/>
  <c r="N244" i="2"/>
  <c r="N243" i="2" s="1"/>
  <c r="N242" i="2" s="1"/>
  <c r="O244" i="2"/>
  <c r="O243" i="2" s="1"/>
  <c r="O242" i="2" s="1"/>
  <c r="P244" i="2"/>
  <c r="P243" i="2" s="1"/>
  <c r="P242" i="2" s="1"/>
  <c r="Q244" i="2"/>
  <c r="Q243" i="2" s="1"/>
  <c r="Q242" i="2" s="1"/>
  <c r="T244" i="2"/>
  <c r="T243" i="2" s="1"/>
  <c r="T242" i="2" s="1"/>
  <c r="L247" i="2"/>
  <c r="L246" i="2" s="1"/>
  <c r="L245" i="2" s="1"/>
  <c r="M247" i="2"/>
  <c r="M246" i="2" s="1"/>
  <c r="M245" i="2" s="1"/>
  <c r="N247" i="2"/>
  <c r="N246" i="2" s="1"/>
  <c r="N245" i="2" s="1"/>
  <c r="O247" i="2"/>
  <c r="O246" i="2" s="1"/>
  <c r="O245" i="2" s="1"/>
  <c r="P247" i="2"/>
  <c r="P246" i="2" s="1"/>
  <c r="P245" i="2" s="1"/>
  <c r="Q247" i="2"/>
  <c r="Q246" i="2" s="1"/>
  <c r="Q245" i="2" s="1"/>
  <c r="R247" i="2"/>
  <c r="R246" i="2" s="1"/>
  <c r="R245" i="2" s="1"/>
  <c r="T247" i="2"/>
  <c r="T246" i="2" s="1"/>
  <c r="T245" i="2" s="1"/>
  <c r="L250" i="2"/>
  <c r="L249" i="2" s="1"/>
  <c r="L248" i="2" s="1"/>
  <c r="M250" i="2"/>
  <c r="M249" i="2" s="1"/>
  <c r="M248" i="2" s="1"/>
  <c r="N250" i="2"/>
  <c r="N249" i="2" s="1"/>
  <c r="N248" i="2" s="1"/>
  <c r="O250" i="2"/>
  <c r="O249" i="2" s="1"/>
  <c r="O248" i="2" s="1"/>
  <c r="P250" i="2"/>
  <c r="P249" i="2" s="1"/>
  <c r="P248" i="2" s="1"/>
  <c r="Q250" i="2"/>
  <c r="Q249" i="2" s="1"/>
  <c r="Q248" i="2" s="1"/>
  <c r="R250" i="2"/>
  <c r="R249" i="2" s="1"/>
  <c r="R248" i="2" s="1"/>
  <c r="T250" i="2"/>
  <c r="T249" i="2" s="1"/>
  <c r="T248" i="2" s="1"/>
  <c r="U250" i="2"/>
  <c r="U249" i="2" s="1"/>
  <c r="U248" i="2" s="1"/>
  <c r="K253" i="2"/>
  <c r="K252" i="2" s="1"/>
  <c r="K251" i="2" s="1"/>
  <c r="M253" i="2"/>
  <c r="M252" i="2" s="1"/>
  <c r="M251" i="2" s="1"/>
  <c r="N253" i="2"/>
  <c r="N252" i="2" s="1"/>
  <c r="N251" i="2" s="1"/>
  <c r="O253" i="2"/>
  <c r="O252" i="2" s="1"/>
  <c r="O251" i="2" s="1"/>
  <c r="P253" i="2"/>
  <c r="P252" i="2" s="1"/>
  <c r="P251" i="2" s="1"/>
  <c r="Q253" i="2"/>
  <c r="Q252" i="2" s="1"/>
  <c r="Q251" i="2" s="1"/>
  <c r="U253" i="2"/>
  <c r="U252" i="2" s="1"/>
  <c r="U251" i="2" s="1"/>
  <c r="K256" i="2"/>
  <c r="K255" i="2" s="1"/>
  <c r="K254" i="2" s="1"/>
  <c r="M256" i="2"/>
  <c r="M255" i="2" s="1"/>
  <c r="M254" i="2" s="1"/>
  <c r="N256" i="2"/>
  <c r="N255" i="2" s="1"/>
  <c r="N254" i="2" s="1"/>
  <c r="O256" i="2"/>
  <c r="O255" i="2" s="1"/>
  <c r="O254" i="2" s="1"/>
  <c r="P256" i="2"/>
  <c r="P255" i="2" s="1"/>
  <c r="P254" i="2" s="1"/>
  <c r="Q256" i="2"/>
  <c r="Q255" i="2" s="1"/>
  <c r="Q254" i="2" s="1"/>
  <c r="U256" i="2"/>
  <c r="U255" i="2" s="1"/>
  <c r="U254" i="2" s="1"/>
  <c r="K259" i="2"/>
  <c r="K258" i="2" s="1"/>
  <c r="K257" i="2" s="1"/>
  <c r="M259" i="2"/>
  <c r="M258" i="2" s="1"/>
  <c r="M257" i="2" s="1"/>
  <c r="N259" i="2"/>
  <c r="N258" i="2" s="1"/>
  <c r="N257" i="2" s="1"/>
  <c r="O259" i="2"/>
  <c r="O258" i="2" s="1"/>
  <c r="O257" i="2" s="1"/>
  <c r="P259" i="2"/>
  <c r="P258" i="2" s="1"/>
  <c r="P257" i="2" s="1"/>
  <c r="Q259" i="2"/>
  <c r="Q258" i="2" s="1"/>
  <c r="Q257" i="2" s="1"/>
  <c r="K262" i="2"/>
  <c r="K261" i="2" s="1"/>
  <c r="M262" i="2"/>
  <c r="M261" i="2" s="1"/>
  <c r="N262" i="2"/>
  <c r="N261" i="2" s="1"/>
  <c r="O262" i="2"/>
  <c r="O261" i="2" s="1"/>
  <c r="P262" i="2"/>
  <c r="P261" i="2" s="1"/>
  <c r="Q262" i="2"/>
  <c r="Q261" i="2" s="1"/>
  <c r="R262" i="2"/>
  <c r="R261" i="2" s="1"/>
  <c r="U262" i="2"/>
  <c r="U261" i="2" s="1"/>
  <c r="K264" i="2"/>
  <c r="K263" i="2" s="1"/>
  <c r="M264" i="2"/>
  <c r="M263" i="2" s="1"/>
  <c r="N264" i="2"/>
  <c r="N263" i="2" s="1"/>
  <c r="O264" i="2"/>
  <c r="O263" i="2" s="1"/>
  <c r="Q264" i="2"/>
  <c r="Q263" i="2" s="1"/>
  <c r="R264" i="2"/>
  <c r="R263" i="2" s="1"/>
  <c r="K268" i="2"/>
  <c r="K267" i="2" s="1"/>
  <c r="M268" i="2"/>
  <c r="M267" i="2" s="1"/>
  <c r="N268" i="2"/>
  <c r="N267" i="2" s="1"/>
  <c r="O268" i="2"/>
  <c r="O267" i="2" s="1"/>
  <c r="Q268" i="2"/>
  <c r="Q267" i="2" s="1"/>
  <c r="R268" i="2"/>
  <c r="R267" i="2" s="1"/>
  <c r="K271" i="2"/>
  <c r="K270" i="2" s="1"/>
  <c r="K269" i="2" s="1"/>
  <c r="M271" i="2"/>
  <c r="M270" i="2" s="1"/>
  <c r="M269" i="2" s="1"/>
  <c r="N271" i="2"/>
  <c r="N270" i="2" s="1"/>
  <c r="N269" i="2" s="1"/>
  <c r="O271" i="2"/>
  <c r="O270" i="2" s="1"/>
  <c r="O269" i="2" s="1"/>
  <c r="Q271" i="2"/>
  <c r="Q270" i="2" s="1"/>
  <c r="Q269" i="2" s="1"/>
  <c r="K274" i="2"/>
  <c r="K273" i="2" s="1"/>
  <c r="K272" i="2" s="1"/>
  <c r="M274" i="2"/>
  <c r="M273" i="2" s="1"/>
  <c r="M272" i="2" s="1"/>
  <c r="N274" i="2"/>
  <c r="N273" i="2" s="1"/>
  <c r="N272" i="2" s="1"/>
  <c r="O274" i="2"/>
  <c r="O273" i="2" s="1"/>
  <c r="O272" i="2" s="1"/>
  <c r="Q274" i="2"/>
  <c r="Q273" i="2" s="1"/>
  <c r="Q272" i="2" s="1"/>
  <c r="U274" i="2"/>
  <c r="U273" i="2" s="1"/>
  <c r="U272" i="2" s="1"/>
  <c r="K277" i="2"/>
  <c r="K276" i="2" s="1"/>
  <c r="K275" i="2" s="1"/>
  <c r="M277" i="2"/>
  <c r="M276" i="2" s="1"/>
  <c r="M275" i="2" s="1"/>
  <c r="N277" i="2"/>
  <c r="N276" i="2" s="1"/>
  <c r="N275" i="2" s="1"/>
  <c r="O277" i="2"/>
  <c r="O276" i="2" s="1"/>
  <c r="O275" i="2" s="1"/>
  <c r="P277" i="2"/>
  <c r="P276" i="2" s="1"/>
  <c r="P275" i="2" s="1"/>
  <c r="Q277" i="2"/>
  <c r="Q276" i="2" s="1"/>
  <c r="Q275" i="2" s="1"/>
  <c r="S277" i="2"/>
  <c r="S276" i="2" s="1"/>
  <c r="S275" i="2" s="1"/>
  <c r="K280" i="2"/>
  <c r="K279" i="2" s="1"/>
  <c r="K278" i="2" s="1"/>
  <c r="L280" i="2"/>
  <c r="L279" i="2" s="1"/>
  <c r="L278" i="2" s="1"/>
  <c r="M280" i="2"/>
  <c r="M279" i="2" s="1"/>
  <c r="M278" i="2" s="1"/>
  <c r="N280" i="2"/>
  <c r="N279" i="2" s="1"/>
  <c r="N278" i="2" s="1"/>
  <c r="O280" i="2"/>
  <c r="O279" i="2" s="1"/>
  <c r="O278" i="2" s="1"/>
  <c r="P280" i="2"/>
  <c r="P279" i="2" s="1"/>
  <c r="P278" i="2" s="1"/>
  <c r="Q280" i="2"/>
  <c r="Q279" i="2" s="1"/>
  <c r="Q278" i="2" s="1"/>
  <c r="R280" i="2"/>
  <c r="R279" i="2" s="1"/>
  <c r="R278" i="2" s="1"/>
  <c r="T280" i="2"/>
  <c r="T279" i="2" s="1"/>
  <c r="T278" i="2" s="1"/>
  <c r="U280" i="2"/>
  <c r="U279" i="2" s="1"/>
  <c r="U278" i="2" s="1"/>
  <c r="K289" i="2"/>
  <c r="K288" i="2" s="1"/>
  <c r="K287" i="2" s="1"/>
  <c r="M289" i="2"/>
  <c r="M288" i="2" s="1"/>
  <c r="M287" i="2" s="1"/>
  <c r="N289" i="2"/>
  <c r="N288" i="2" s="1"/>
  <c r="N287" i="2" s="1"/>
  <c r="O289" i="2"/>
  <c r="O288" i="2" s="1"/>
  <c r="O287" i="2" s="1"/>
  <c r="P289" i="2"/>
  <c r="P288" i="2" s="1"/>
  <c r="P287" i="2" s="1"/>
  <c r="Q289" i="2"/>
  <c r="Q288" i="2" s="1"/>
  <c r="Q287" i="2" s="1"/>
  <c r="L294" i="2"/>
  <c r="L293" i="2" s="1"/>
  <c r="M294" i="2"/>
  <c r="M293" i="2" s="1"/>
  <c r="N294" i="2"/>
  <c r="N293" i="2" s="1"/>
  <c r="P294" i="2"/>
  <c r="P293" i="2" s="1"/>
  <c r="Q294" i="2"/>
  <c r="Q293" i="2" s="1"/>
  <c r="R294" i="2"/>
  <c r="R293" i="2" s="1"/>
  <c r="L296" i="2"/>
  <c r="L295" i="2" s="1"/>
  <c r="M296" i="2"/>
  <c r="M295" i="2" s="1"/>
  <c r="N296" i="2"/>
  <c r="N295" i="2" s="1"/>
  <c r="O296" i="2"/>
  <c r="O295" i="2" s="1"/>
  <c r="P296" i="2"/>
  <c r="P295" i="2" s="1"/>
  <c r="Q296" i="2"/>
  <c r="Q295" i="2" s="1"/>
  <c r="T296" i="2"/>
  <c r="T295" i="2" s="1"/>
  <c r="U296" i="2"/>
  <c r="U295" i="2" s="1"/>
  <c r="L301" i="2"/>
  <c r="L300" i="2" s="1"/>
  <c r="L299" i="2" s="1"/>
  <c r="M301" i="2"/>
  <c r="M300" i="2" s="1"/>
  <c r="M299" i="2" s="1"/>
  <c r="N301" i="2"/>
  <c r="N300" i="2" s="1"/>
  <c r="N299" i="2" s="1"/>
  <c r="O301" i="2"/>
  <c r="O300" i="2" s="1"/>
  <c r="O299" i="2" s="1"/>
  <c r="P301" i="2"/>
  <c r="P300" i="2" s="1"/>
  <c r="P299" i="2" s="1"/>
  <c r="Q301" i="2"/>
  <c r="Q300" i="2" s="1"/>
  <c r="Q299" i="2" s="1"/>
  <c r="R301" i="2"/>
  <c r="R300" i="2" s="1"/>
  <c r="R299" i="2" s="1"/>
  <c r="U301" i="2"/>
  <c r="U300" i="2" s="1"/>
  <c r="U299" i="2" s="1"/>
  <c r="L304" i="2"/>
  <c r="L303" i="2" s="1"/>
  <c r="M304" i="2"/>
  <c r="M303" i="2" s="1"/>
  <c r="N304" i="2"/>
  <c r="N303" i="2" s="1"/>
  <c r="O304" i="2"/>
  <c r="O303" i="2" s="1"/>
  <c r="P304" i="2"/>
  <c r="P303" i="2" s="1"/>
  <c r="Q304" i="2"/>
  <c r="Q303" i="2" s="1"/>
  <c r="T304" i="2"/>
  <c r="T303" i="2" s="1"/>
  <c r="L306" i="2"/>
  <c r="L305" i="2" s="1"/>
  <c r="M306" i="2"/>
  <c r="M305" i="2" s="1"/>
  <c r="N306" i="2"/>
  <c r="N305" i="2" s="1"/>
  <c r="P306" i="2"/>
  <c r="P305" i="2" s="1"/>
  <c r="Q306" i="2"/>
  <c r="Q305" i="2" s="1"/>
  <c r="R306" i="2"/>
  <c r="R305" i="2" s="1"/>
  <c r="U306" i="2"/>
  <c r="U305" i="2" s="1"/>
  <c r="L309" i="2"/>
  <c r="L308" i="2" s="1"/>
  <c r="L307" i="2" s="1"/>
  <c r="M309" i="2"/>
  <c r="M308" i="2" s="1"/>
  <c r="M307" i="2" s="1"/>
  <c r="N309" i="2"/>
  <c r="N308" i="2" s="1"/>
  <c r="N307" i="2" s="1"/>
  <c r="O309" i="2"/>
  <c r="O308" i="2" s="1"/>
  <c r="O307" i="2" s="1"/>
  <c r="P309" i="2"/>
  <c r="P308" i="2" s="1"/>
  <c r="P307" i="2" s="1"/>
  <c r="Q309" i="2"/>
  <c r="Q308" i="2" s="1"/>
  <c r="Q307" i="2" s="1"/>
  <c r="T309" i="2"/>
  <c r="T308" i="2" s="1"/>
  <c r="T307" i="2" s="1"/>
  <c r="U309" i="2"/>
  <c r="U308" i="2" s="1"/>
  <c r="U307" i="2" s="1"/>
  <c r="L312" i="2"/>
  <c r="M312" i="2"/>
  <c r="N312" i="2"/>
  <c r="P312" i="2"/>
  <c r="Q312" i="2"/>
  <c r="R312" i="2"/>
  <c r="U312" i="2"/>
  <c r="L313" i="2"/>
  <c r="M313" i="2"/>
  <c r="N313" i="2"/>
  <c r="O313" i="2"/>
  <c r="P313" i="2"/>
  <c r="Q313" i="2"/>
  <c r="T313" i="2"/>
  <c r="K316" i="2"/>
  <c r="K315" i="2" s="1"/>
  <c r="K314" i="2" s="1"/>
  <c r="L316" i="2"/>
  <c r="L315" i="2" s="1"/>
  <c r="L314" i="2" s="1"/>
  <c r="M316" i="2"/>
  <c r="M315" i="2" s="1"/>
  <c r="M314" i="2" s="1"/>
  <c r="N316" i="2"/>
  <c r="N315" i="2" s="1"/>
  <c r="N314" i="2" s="1"/>
  <c r="O316" i="2"/>
  <c r="O315" i="2" s="1"/>
  <c r="O314" i="2" s="1"/>
  <c r="P316" i="2"/>
  <c r="P315" i="2" s="1"/>
  <c r="P314" i="2" s="1"/>
  <c r="Q316" i="2"/>
  <c r="Q315" i="2" s="1"/>
  <c r="Q314" i="2" s="1"/>
  <c r="S316" i="2"/>
  <c r="S315" i="2" s="1"/>
  <c r="S314" i="2" s="1"/>
  <c r="U316" i="2"/>
  <c r="U315" i="2" s="1"/>
  <c r="U314" i="2" s="1"/>
  <c r="L321" i="2"/>
  <c r="L320" i="2" s="1"/>
  <c r="L319" i="2" s="1"/>
  <c r="L318" i="2" s="1"/>
  <c r="L317" i="2" s="1"/>
  <c r="M321" i="2"/>
  <c r="M320" i="2" s="1"/>
  <c r="M319" i="2" s="1"/>
  <c r="M318" i="2" s="1"/>
  <c r="M317" i="2" s="1"/>
  <c r="N321" i="2"/>
  <c r="N320" i="2" s="1"/>
  <c r="N319" i="2" s="1"/>
  <c r="N318" i="2" s="1"/>
  <c r="N317" i="2" s="1"/>
  <c r="O321" i="2"/>
  <c r="O320" i="2" s="1"/>
  <c r="O319" i="2" s="1"/>
  <c r="O318" i="2" s="1"/>
  <c r="O317" i="2" s="1"/>
  <c r="P321" i="2"/>
  <c r="P320" i="2" s="1"/>
  <c r="P319" i="2" s="1"/>
  <c r="P318" i="2" s="1"/>
  <c r="P317" i="2" s="1"/>
  <c r="Q321" i="2"/>
  <c r="Q320" i="2" s="1"/>
  <c r="Q319" i="2" s="1"/>
  <c r="Q318" i="2" s="1"/>
  <c r="Q317" i="2" s="1"/>
  <c r="R321" i="2"/>
  <c r="R320" i="2" s="1"/>
  <c r="R319" i="2" s="1"/>
  <c r="R318" i="2" s="1"/>
  <c r="R317" i="2" s="1"/>
  <c r="U321" i="2"/>
  <c r="U320" i="2" s="1"/>
  <c r="U319" i="2" s="1"/>
  <c r="U318" i="2" s="1"/>
  <c r="U317" i="2" s="1"/>
  <c r="K326" i="2"/>
  <c r="K325" i="2" s="1"/>
  <c r="M326" i="2"/>
  <c r="M325" i="2" s="1"/>
  <c r="N326" i="2"/>
  <c r="N325" i="2" s="1"/>
  <c r="O326" i="2"/>
  <c r="O325" i="2" s="1"/>
  <c r="P326" i="2"/>
  <c r="P325" i="2" s="1"/>
  <c r="Q326" i="2"/>
  <c r="Q325" i="2" s="1"/>
  <c r="R326" i="2"/>
  <c r="R325" i="2" s="1"/>
  <c r="K328" i="2"/>
  <c r="K327" i="2" s="1"/>
  <c r="M328" i="2"/>
  <c r="M327" i="2" s="1"/>
  <c r="N328" i="2"/>
  <c r="N327" i="2" s="1"/>
  <c r="O328" i="2"/>
  <c r="O327" i="2" s="1"/>
  <c r="P328" i="2"/>
  <c r="P327" i="2" s="1"/>
  <c r="Q328" i="2"/>
  <c r="Q327" i="2" s="1"/>
  <c r="R328" i="2"/>
  <c r="R327" i="2" s="1"/>
  <c r="U328" i="2"/>
  <c r="U327" i="2" s="1"/>
  <c r="K333" i="2"/>
  <c r="K332" i="2" s="1"/>
  <c r="K331" i="2" s="1"/>
  <c r="K330" i="2" s="1"/>
  <c r="K329" i="2" s="1"/>
  <c r="L333" i="2"/>
  <c r="L332" i="2" s="1"/>
  <c r="L331" i="2" s="1"/>
  <c r="L330" i="2" s="1"/>
  <c r="L329" i="2" s="1"/>
  <c r="M333" i="2"/>
  <c r="M332" i="2" s="1"/>
  <c r="M331" i="2" s="1"/>
  <c r="M330" i="2" s="1"/>
  <c r="M329" i="2" s="1"/>
  <c r="N333" i="2"/>
  <c r="N332" i="2" s="1"/>
  <c r="N331" i="2" s="1"/>
  <c r="N330" i="2" s="1"/>
  <c r="N329" i="2" s="1"/>
  <c r="O333" i="2"/>
  <c r="O332" i="2" s="1"/>
  <c r="O331" i="2" s="1"/>
  <c r="O330" i="2" s="1"/>
  <c r="O329" i="2" s="1"/>
  <c r="P333" i="2"/>
  <c r="P332" i="2" s="1"/>
  <c r="P331" i="2" s="1"/>
  <c r="P330" i="2" s="1"/>
  <c r="P329" i="2" s="1"/>
  <c r="Q333" i="2"/>
  <c r="Q332" i="2" s="1"/>
  <c r="Q331" i="2" s="1"/>
  <c r="Q330" i="2" s="1"/>
  <c r="Q329" i="2" s="1"/>
  <c r="R333" i="2"/>
  <c r="R332" i="2" s="1"/>
  <c r="R331" i="2" s="1"/>
  <c r="R330" i="2" s="1"/>
  <c r="R329" i="2" s="1"/>
  <c r="S333" i="2"/>
  <c r="S332" i="2" s="1"/>
  <c r="S331" i="2" s="1"/>
  <c r="S330" i="2" s="1"/>
  <c r="S329" i="2" s="1"/>
  <c r="U333" i="2"/>
  <c r="U332" i="2" s="1"/>
  <c r="U331" i="2" s="1"/>
  <c r="U330" i="2" s="1"/>
  <c r="U329" i="2" s="1"/>
  <c r="K344" i="2"/>
  <c r="K343" i="2" s="1"/>
  <c r="M344" i="2"/>
  <c r="M343" i="2" s="1"/>
  <c r="N344" i="2"/>
  <c r="N343" i="2" s="1"/>
  <c r="O344" i="2"/>
  <c r="O343" i="2" s="1"/>
  <c r="P344" i="2"/>
  <c r="P343" i="2" s="1"/>
  <c r="Q344" i="2"/>
  <c r="Q343" i="2" s="1"/>
  <c r="U344" i="2"/>
  <c r="U343" i="2" s="1"/>
  <c r="K346" i="2"/>
  <c r="K345" i="2" s="1"/>
  <c r="M346" i="2"/>
  <c r="M345" i="2" s="1"/>
  <c r="N346" i="2"/>
  <c r="N345" i="2" s="1"/>
  <c r="O346" i="2"/>
  <c r="O345" i="2" s="1"/>
  <c r="Q346" i="2"/>
  <c r="Q345" i="2" s="1"/>
  <c r="K348" i="2"/>
  <c r="K347" i="2" s="1"/>
  <c r="M348" i="2"/>
  <c r="M347" i="2" s="1"/>
  <c r="N348" i="2"/>
  <c r="N347" i="2" s="1"/>
  <c r="O348" i="2"/>
  <c r="O347" i="2" s="1"/>
  <c r="Q348" i="2"/>
  <c r="Q347" i="2" s="1"/>
  <c r="R348" i="2"/>
  <c r="R347" i="2" s="1"/>
  <c r="K351" i="2"/>
  <c r="K350" i="2" s="1"/>
  <c r="K349" i="2" s="1"/>
  <c r="L351" i="2"/>
  <c r="L350" i="2" s="1"/>
  <c r="L349" i="2" s="1"/>
  <c r="N351" i="2"/>
  <c r="N350" i="2" s="1"/>
  <c r="N349" i="2" s="1"/>
  <c r="O351" i="2"/>
  <c r="O350" i="2" s="1"/>
  <c r="O349" i="2" s="1"/>
  <c r="P351" i="2"/>
  <c r="P350" i="2" s="1"/>
  <c r="P349" i="2" s="1"/>
  <c r="Q351" i="2"/>
  <c r="Q350" i="2" s="1"/>
  <c r="Q349" i="2" s="1"/>
  <c r="L356" i="2"/>
  <c r="L355" i="2" s="1"/>
  <c r="L354" i="2" s="1"/>
  <c r="M356" i="2"/>
  <c r="M355" i="2" s="1"/>
  <c r="M354" i="2" s="1"/>
  <c r="N356" i="2"/>
  <c r="N355" i="2" s="1"/>
  <c r="N354" i="2" s="1"/>
  <c r="P356" i="2"/>
  <c r="P355" i="2" s="1"/>
  <c r="P354" i="2" s="1"/>
  <c r="Q356" i="2"/>
  <c r="Q355" i="2" s="1"/>
  <c r="Q354" i="2" s="1"/>
  <c r="R356" i="2"/>
  <c r="R355" i="2" s="1"/>
  <c r="R354" i="2" s="1"/>
  <c r="T356" i="2"/>
  <c r="T355" i="2" s="1"/>
  <c r="T354" i="2" s="1"/>
  <c r="K362" i="2"/>
  <c r="K361" i="2" s="1"/>
  <c r="K360" i="2" s="1"/>
  <c r="M362" i="2"/>
  <c r="M361" i="2" s="1"/>
  <c r="M360" i="2" s="1"/>
  <c r="N362" i="2"/>
  <c r="N361" i="2" s="1"/>
  <c r="N360" i="2" s="1"/>
  <c r="O362" i="2"/>
  <c r="O361" i="2" s="1"/>
  <c r="O360" i="2" s="1"/>
  <c r="P362" i="2"/>
  <c r="P361" i="2" s="1"/>
  <c r="P360" i="2" s="1"/>
  <c r="Q362" i="2"/>
  <c r="Q361" i="2" s="1"/>
  <c r="Q360" i="2" s="1"/>
  <c r="R362" i="2"/>
  <c r="R361" i="2" s="1"/>
  <c r="R360" i="2" s="1"/>
  <c r="U362" i="2"/>
  <c r="U361" i="2" s="1"/>
  <c r="U360" i="2" s="1"/>
  <c r="K367" i="2"/>
  <c r="K366" i="2" s="1"/>
  <c r="K365" i="2" s="1"/>
  <c r="M367" i="2"/>
  <c r="M366" i="2" s="1"/>
  <c r="M365" i="2" s="1"/>
  <c r="N367" i="2"/>
  <c r="N366" i="2" s="1"/>
  <c r="N365" i="2" s="1"/>
  <c r="O367" i="2"/>
  <c r="O366" i="2" s="1"/>
  <c r="O365" i="2" s="1"/>
  <c r="P367" i="2"/>
  <c r="P366" i="2" s="1"/>
  <c r="P365" i="2" s="1"/>
  <c r="Q367" i="2"/>
  <c r="Q366" i="2" s="1"/>
  <c r="Q365" i="2" s="1"/>
  <c r="R367" i="2"/>
  <c r="R366" i="2" s="1"/>
  <c r="R365" i="2" s="1"/>
  <c r="S367" i="2"/>
  <c r="S366" i="2" s="1"/>
  <c r="S365" i="2" s="1"/>
  <c r="U367" i="2"/>
  <c r="U366" i="2" s="1"/>
  <c r="U365" i="2" s="1"/>
  <c r="K370" i="2"/>
  <c r="K369" i="2" s="1"/>
  <c r="K368" i="2" s="1"/>
  <c r="L370" i="2"/>
  <c r="L369" i="2" s="1"/>
  <c r="L368" i="2" s="1"/>
  <c r="M370" i="2"/>
  <c r="M369" i="2" s="1"/>
  <c r="M368" i="2" s="1"/>
  <c r="N370" i="2"/>
  <c r="N369" i="2" s="1"/>
  <c r="N368" i="2" s="1"/>
  <c r="O370" i="2"/>
  <c r="O369" i="2" s="1"/>
  <c r="O368" i="2" s="1"/>
  <c r="P370" i="2"/>
  <c r="P369" i="2" s="1"/>
  <c r="P368" i="2" s="1"/>
  <c r="Q370" i="2"/>
  <c r="Q369" i="2" s="1"/>
  <c r="Q368" i="2" s="1"/>
  <c r="T370" i="2"/>
  <c r="T369" i="2" s="1"/>
  <c r="T368" i="2" s="1"/>
  <c r="U370" i="2"/>
  <c r="U369" i="2" s="1"/>
  <c r="U368" i="2" s="1"/>
  <c r="K373" i="2"/>
  <c r="K372" i="2" s="1"/>
  <c r="K371" i="2" s="1"/>
  <c r="M373" i="2"/>
  <c r="M372" i="2" s="1"/>
  <c r="M371" i="2" s="1"/>
  <c r="N373" i="2"/>
  <c r="N372" i="2" s="1"/>
  <c r="N371" i="2" s="1"/>
  <c r="O373" i="2"/>
  <c r="O372" i="2" s="1"/>
  <c r="O371" i="2" s="1"/>
  <c r="P373" i="2"/>
  <c r="P372" i="2" s="1"/>
  <c r="P371" i="2" s="1"/>
  <c r="Q373" i="2"/>
  <c r="Q372" i="2" s="1"/>
  <c r="Q371" i="2" s="1"/>
  <c r="R373" i="2"/>
  <c r="R372" i="2" s="1"/>
  <c r="R371" i="2" s="1"/>
  <c r="K377" i="2"/>
  <c r="K376" i="2" s="1"/>
  <c r="K375" i="2" s="1"/>
  <c r="M377" i="2"/>
  <c r="M376" i="2" s="1"/>
  <c r="M375" i="2" s="1"/>
  <c r="N377" i="2"/>
  <c r="N376" i="2" s="1"/>
  <c r="N375" i="2" s="1"/>
  <c r="O377" i="2"/>
  <c r="O376" i="2" s="1"/>
  <c r="O375" i="2" s="1"/>
  <c r="P377" i="2"/>
  <c r="P376" i="2" s="1"/>
  <c r="P375" i="2" s="1"/>
  <c r="Q377" i="2"/>
  <c r="Q376" i="2" s="1"/>
  <c r="Q375" i="2" s="1"/>
  <c r="R377" i="2"/>
  <c r="R376" i="2" s="1"/>
  <c r="R375" i="2" s="1"/>
  <c r="U377" i="2"/>
  <c r="U376" i="2" s="1"/>
  <c r="U375" i="2" s="1"/>
  <c r="K378" i="2"/>
  <c r="L378" i="2"/>
  <c r="M378" i="2"/>
  <c r="N378" i="2"/>
  <c r="O378" i="2"/>
  <c r="P378" i="2"/>
  <c r="Q378" i="2"/>
  <c r="R378" i="2"/>
  <c r="S378" i="2"/>
  <c r="T378" i="2"/>
  <c r="U378" i="2"/>
  <c r="K383" i="2"/>
  <c r="K382" i="2" s="1"/>
  <c r="M383" i="2"/>
  <c r="M382" i="2" s="1"/>
  <c r="N383" i="2"/>
  <c r="N382" i="2" s="1"/>
  <c r="O383" i="2"/>
  <c r="O382" i="2" s="1"/>
  <c r="P383" i="2"/>
  <c r="P382" i="2" s="1"/>
  <c r="Q383" i="2"/>
  <c r="Q382" i="2" s="1"/>
  <c r="S383" i="2"/>
  <c r="S382" i="2" s="1"/>
  <c r="K385" i="2"/>
  <c r="K384" i="2" s="1"/>
  <c r="M385" i="2"/>
  <c r="M384" i="2" s="1"/>
  <c r="N385" i="2"/>
  <c r="N384" i="2" s="1"/>
  <c r="O385" i="2"/>
  <c r="O384" i="2" s="1"/>
  <c r="P385" i="2"/>
  <c r="Q385" i="2"/>
  <c r="Q384" i="2" s="1"/>
  <c r="R385" i="2"/>
  <c r="R384" i="2" s="1"/>
  <c r="U385" i="2"/>
  <c r="U384" i="2" s="1"/>
  <c r="K387" i="2"/>
  <c r="K386" i="2" s="1"/>
  <c r="L387" i="2"/>
  <c r="L386" i="2" s="1"/>
  <c r="M387" i="2"/>
  <c r="M386" i="2" s="1"/>
  <c r="N387" i="2"/>
  <c r="N386" i="2" s="1"/>
  <c r="O387" i="2"/>
  <c r="O386" i="2" s="1"/>
  <c r="P387" i="2"/>
  <c r="P386" i="2" s="1"/>
  <c r="Q387" i="2"/>
  <c r="Q386" i="2" s="1"/>
  <c r="R387" i="2"/>
  <c r="R386" i="2" s="1"/>
  <c r="S387" i="2"/>
  <c r="S386" i="2" s="1"/>
  <c r="U387" i="2"/>
  <c r="U386" i="2" s="1"/>
  <c r="K391" i="2"/>
  <c r="K390" i="2" s="1"/>
  <c r="K389" i="2" s="1"/>
  <c r="M391" i="2"/>
  <c r="M390" i="2" s="1"/>
  <c r="M389" i="2" s="1"/>
  <c r="N391" i="2"/>
  <c r="N390" i="2" s="1"/>
  <c r="N389" i="2" s="1"/>
  <c r="O391" i="2"/>
  <c r="O390" i="2" s="1"/>
  <c r="O389" i="2" s="1"/>
  <c r="P391" i="2"/>
  <c r="P390" i="2" s="1"/>
  <c r="P389" i="2" s="1"/>
  <c r="Q391" i="2"/>
  <c r="Q390" i="2" s="1"/>
  <c r="Q389" i="2" s="1"/>
  <c r="K394" i="2"/>
  <c r="K393" i="2" s="1"/>
  <c r="K392" i="2" s="1"/>
  <c r="M394" i="2"/>
  <c r="M393" i="2" s="1"/>
  <c r="M392" i="2" s="1"/>
  <c r="N394" i="2"/>
  <c r="N393" i="2" s="1"/>
  <c r="N392" i="2" s="1"/>
  <c r="O394" i="2"/>
  <c r="O393" i="2" s="1"/>
  <c r="O392" i="2" s="1"/>
  <c r="P394" i="2"/>
  <c r="P393" i="2" s="1"/>
  <c r="P392" i="2" s="1"/>
  <c r="Q394" i="2"/>
  <c r="Q393" i="2" s="1"/>
  <c r="Q392" i="2" s="1"/>
  <c r="R394" i="2"/>
  <c r="R393" i="2" s="1"/>
  <c r="R392" i="2" s="1"/>
  <c r="U394" i="2"/>
  <c r="U393" i="2" s="1"/>
  <c r="U392" i="2" s="1"/>
  <c r="K397" i="2"/>
  <c r="K396" i="2" s="1"/>
  <c r="K395" i="2" s="1"/>
  <c r="L397" i="2"/>
  <c r="L396" i="2" s="1"/>
  <c r="L395" i="2" s="1"/>
  <c r="N397" i="2"/>
  <c r="N396" i="2" s="1"/>
  <c r="N395" i="2" s="1"/>
  <c r="O397" i="2"/>
  <c r="O396" i="2" s="1"/>
  <c r="O395" i="2" s="1"/>
  <c r="P397" i="2"/>
  <c r="P396" i="2" s="1"/>
  <c r="P395" i="2" s="1"/>
  <c r="Q397" i="2"/>
  <c r="Q396" i="2" s="1"/>
  <c r="Q395" i="2" s="1"/>
  <c r="T397" i="2"/>
  <c r="T396" i="2" s="1"/>
  <c r="T395" i="2" s="1"/>
  <c r="N12" i="3"/>
  <c r="N11" i="3" s="1"/>
  <c r="O12" i="3"/>
  <c r="O11" i="3" s="1"/>
  <c r="P12" i="3"/>
  <c r="P11" i="3" s="1"/>
  <c r="Q12" i="3"/>
  <c r="Q11" i="3" s="1"/>
  <c r="S12" i="3"/>
  <c r="S11" i="3" s="1"/>
  <c r="N14" i="3"/>
  <c r="N13" i="3" s="1"/>
  <c r="O14" i="3"/>
  <c r="O13" i="3" s="1"/>
  <c r="P14" i="3"/>
  <c r="P13" i="3" s="1"/>
  <c r="Q14" i="3"/>
  <c r="Q13" i="3" s="1"/>
  <c r="R14" i="3"/>
  <c r="R13" i="3" s="1"/>
  <c r="U14" i="3"/>
  <c r="U13" i="3" s="1"/>
  <c r="N16" i="3"/>
  <c r="N15" i="3" s="1"/>
  <c r="O16" i="3"/>
  <c r="O15" i="3" s="1"/>
  <c r="P16" i="3"/>
  <c r="P15" i="3" s="1"/>
  <c r="Q16" i="3"/>
  <c r="Q15" i="3" s="1"/>
  <c r="S16" i="3"/>
  <c r="S15" i="3" s="1"/>
  <c r="U16" i="3"/>
  <c r="U15" i="3" s="1"/>
  <c r="N20" i="3"/>
  <c r="N19" i="3" s="1"/>
  <c r="N18" i="3" s="1"/>
  <c r="O20" i="3"/>
  <c r="O19" i="3" s="1"/>
  <c r="O18" i="3" s="1"/>
  <c r="P20" i="3"/>
  <c r="P19" i="3" s="1"/>
  <c r="P18" i="3" s="1"/>
  <c r="Q20" i="3"/>
  <c r="Q19" i="3" s="1"/>
  <c r="Q18" i="3" s="1"/>
  <c r="R20" i="3"/>
  <c r="R19" i="3" s="1"/>
  <c r="R18" i="3" s="1"/>
  <c r="S20" i="3"/>
  <c r="S19" i="3" s="1"/>
  <c r="S18" i="3" s="1"/>
  <c r="N23" i="3"/>
  <c r="N22" i="3" s="1"/>
  <c r="O23" i="3"/>
  <c r="O22" i="3" s="1"/>
  <c r="P23" i="3"/>
  <c r="P22" i="3" s="1"/>
  <c r="Q23" i="3"/>
  <c r="Q22" i="3" s="1"/>
  <c r="R23" i="3"/>
  <c r="R22" i="3" s="1"/>
  <c r="U23" i="3"/>
  <c r="U22" i="3" s="1"/>
  <c r="N24" i="3"/>
  <c r="O24" i="3"/>
  <c r="P24" i="3"/>
  <c r="Q24" i="3"/>
  <c r="N27" i="3"/>
  <c r="N26" i="3" s="1"/>
  <c r="O27" i="3"/>
  <c r="O26" i="3" s="1"/>
  <c r="P27" i="3"/>
  <c r="P26" i="3" s="1"/>
  <c r="Q27" i="3"/>
  <c r="Q26" i="3" s="1"/>
  <c r="R27" i="3"/>
  <c r="R26" i="3" s="1"/>
  <c r="S27" i="3"/>
  <c r="S26" i="3" s="1"/>
  <c r="N30" i="3"/>
  <c r="N29" i="3" s="1"/>
  <c r="N28" i="3" s="1"/>
  <c r="O30" i="3"/>
  <c r="O29" i="3" s="1"/>
  <c r="O28" i="3" s="1"/>
  <c r="P30" i="3"/>
  <c r="P29" i="3" s="1"/>
  <c r="P28" i="3" s="1"/>
  <c r="Q30" i="3"/>
  <c r="Q29" i="3" s="1"/>
  <c r="Q28" i="3" s="1"/>
  <c r="S30" i="3"/>
  <c r="S29" i="3" s="1"/>
  <c r="S28" i="3" s="1"/>
  <c r="U30" i="3"/>
  <c r="U29" i="3" s="1"/>
  <c r="U28" i="3" s="1"/>
  <c r="N33" i="3"/>
  <c r="N32" i="3" s="1"/>
  <c r="N31" i="3" s="1"/>
  <c r="O33" i="3"/>
  <c r="O32" i="3" s="1"/>
  <c r="O31" i="3" s="1"/>
  <c r="P33" i="3"/>
  <c r="P32" i="3" s="1"/>
  <c r="P31" i="3" s="1"/>
  <c r="Q33" i="3"/>
  <c r="Q32" i="3" s="1"/>
  <c r="Q31" i="3" s="1"/>
  <c r="U33" i="3"/>
  <c r="U32" i="3" s="1"/>
  <c r="U31" i="3" s="1"/>
  <c r="N36" i="3"/>
  <c r="N35" i="3" s="1"/>
  <c r="N34" i="3" s="1"/>
  <c r="O36" i="3"/>
  <c r="O35" i="3" s="1"/>
  <c r="O34" i="3" s="1"/>
  <c r="P36" i="3"/>
  <c r="P35" i="3" s="1"/>
  <c r="P34" i="3" s="1"/>
  <c r="Q36" i="3"/>
  <c r="Q35" i="3" s="1"/>
  <c r="Q34" i="3" s="1"/>
  <c r="R36" i="3"/>
  <c r="R35" i="3" s="1"/>
  <c r="R34" i="3" s="1"/>
  <c r="S36" i="3"/>
  <c r="S35" i="3" s="1"/>
  <c r="S34" i="3" s="1"/>
  <c r="N40" i="3"/>
  <c r="N39" i="3" s="1"/>
  <c r="N38" i="3" s="1"/>
  <c r="N37" i="3" s="1"/>
  <c r="O40" i="3"/>
  <c r="O39" i="3" s="1"/>
  <c r="O38" i="3" s="1"/>
  <c r="O37" i="3" s="1"/>
  <c r="P40" i="3"/>
  <c r="P39" i="3" s="1"/>
  <c r="P38" i="3" s="1"/>
  <c r="P37" i="3" s="1"/>
  <c r="Q40" i="3"/>
  <c r="Q39" i="3" s="1"/>
  <c r="Q38" i="3" s="1"/>
  <c r="Q37" i="3" s="1"/>
  <c r="R40" i="3"/>
  <c r="R39" i="3" s="1"/>
  <c r="R38" i="3" s="1"/>
  <c r="R37" i="3" s="1"/>
  <c r="T40" i="3"/>
  <c r="T39" i="3" s="1"/>
  <c r="T38" i="3" s="1"/>
  <c r="T37" i="3" s="1"/>
  <c r="N44" i="3"/>
  <c r="N43" i="3" s="1"/>
  <c r="O44" i="3"/>
  <c r="O43" i="3" s="1"/>
  <c r="P44" i="3"/>
  <c r="P43" i="3" s="1"/>
  <c r="Q44" i="3"/>
  <c r="Q43" i="3" s="1"/>
  <c r="U44" i="3"/>
  <c r="U43" i="3" s="1"/>
  <c r="N46" i="3"/>
  <c r="N45" i="3" s="1"/>
  <c r="O46" i="3"/>
  <c r="O45" i="3" s="1"/>
  <c r="Q46" i="3"/>
  <c r="Q45" i="3" s="1"/>
  <c r="R46" i="3"/>
  <c r="R45" i="3" s="1"/>
  <c r="N48" i="3"/>
  <c r="N47" i="3" s="1"/>
  <c r="O48" i="3"/>
  <c r="O47" i="3" s="1"/>
  <c r="Q48" i="3"/>
  <c r="Q47" i="3" s="1"/>
  <c r="R48" i="3"/>
  <c r="R47" i="3" s="1"/>
  <c r="N51" i="3"/>
  <c r="N50" i="3" s="1"/>
  <c r="N49" i="3" s="1"/>
  <c r="O51" i="3"/>
  <c r="O50" i="3" s="1"/>
  <c r="O49" i="3" s="1"/>
  <c r="P51" i="3"/>
  <c r="P50" i="3" s="1"/>
  <c r="P49" i="3" s="1"/>
  <c r="Q51" i="3"/>
  <c r="Q50" i="3" s="1"/>
  <c r="Q49" i="3" s="1"/>
  <c r="T51" i="3"/>
  <c r="T50" i="3" s="1"/>
  <c r="T49" i="3" s="1"/>
  <c r="N54" i="3"/>
  <c r="N53" i="3" s="1"/>
  <c r="N52" i="3" s="1"/>
  <c r="O54" i="3"/>
  <c r="O53" i="3" s="1"/>
  <c r="O52" i="3" s="1"/>
  <c r="P54" i="3"/>
  <c r="P53" i="3" s="1"/>
  <c r="P52" i="3" s="1"/>
  <c r="Q54" i="3"/>
  <c r="Q53" i="3" s="1"/>
  <c r="Q52" i="3" s="1"/>
  <c r="R54" i="3"/>
  <c r="R53" i="3" s="1"/>
  <c r="R52" i="3" s="1"/>
  <c r="N57" i="3"/>
  <c r="N56" i="3" s="1"/>
  <c r="N55" i="3" s="1"/>
  <c r="O57" i="3"/>
  <c r="O56" i="3" s="1"/>
  <c r="O55" i="3" s="1"/>
  <c r="P57" i="3"/>
  <c r="P56" i="3" s="1"/>
  <c r="P55" i="3" s="1"/>
  <c r="Q57" i="3"/>
  <c r="Q56" i="3" s="1"/>
  <c r="Q55" i="3" s="1"/>
  <c r="R57" i="3"/>
  <c r="R56" i="3" s="1"/>
  <c r="R55" i="3" s="1"/>
  <c r="U57" i="3"/>
  <c r="U56" i="3" s="1"/>
  <c r="U55" i="3" s="1"/>
  <c r="N60" i="3"/>
  <c r="N59" i="3" s="1"/>
  <c r="N58" i="3" s="1"/>
  <c r="O60" i="3"/>
  <c r="O59" i="3" s="1"/>
  <c r="O58" i="3" s="1"/>
  <c r="P60" i="3"/>
  <c r="P59" i="3" s="1"/>
  <c r="P58" i="3" s="1"/>
  <c r="Q60" i="3"/>
  <c r="Q59" i="3" s="1"/>
  <c r="Q58" i="3" s="1"/>
  <c r="R60" i="3"/>
  <c r="R59" i="3" s="1"/>
  <c r="R58" i="3" s="1"/>
  <c r="T60" i="3"/>
  <c r="T59" i="3" s="1"/>
  <c r="T58" i="3" s="1"/>
  <c r="N64" i="3"/>
  <c r="N63" i="3" s="1"/>
  <c r="N62" i="3" s="1"/>
  <c r="N61" i="3" s="1"/>
  <c r="O64" i="3"/>
  <c r="O63" i="3" s="1"/>
  <c r="O62" i="3" s="1"/>
  <c r="O61" i="3" s="1"/>
  <c r="P64" i="3"/>
  <c r="P63" i="3" s="1"/>
  <c r="P62" i="3" s="1"/>
  <c r="P61" i="3" s="1"/>
  <c r="Q64" i="3"/>
  <c r="Q63" i="3" s="1"/>
  <c r="Q62" i="3" s="1"/>
  <c r="Q61" i="3" s="1"/>
  <c r="S64" i="3"/>
  <c r="S63" i="3" s="1"/>
  <c r="S62" i="3" s="1"/>
  <c r="S61" i="3" s="1"/>
  <c r="U64" i="3"/>
  <c r="U63" i="3" s="1"/>
  <c r="U62" i="3" s="1"/>
  <c r="U61" i="3" s="1"/>
  <c r="N68" i="3"/>
  <c r="N67" i="3" s="1"/>
  <c r="N66" i="3" s="1"/>
  <c r="N65" i="3" s="1"/>
  <c r="O68" i="3"/>
  <c r="O67" i="3" s="1"/>
  <c r="O66" i="3" s="1"/>
  <c r="O65" i="3" s="1"/>
  <c r="P68" i="3"/>
  <c r="P67" i="3" s="1"/>
  <c r="P66" i="3" s="1"/>
  <c r="P65" i="3" s="1"/>
  <c r="Q68" i="3"/>
  <c r="Q67" i="3" s="1"/>
  <c r="Q66" i="3" s="1"/>
  <c r="Q65" i="3" s="1"/>
  <c r="R68" i="3"/>
  <c r="R67" i="3" s="1"/>
  <c r="R66" i="3" s="1"/>
  <c r="R65" i="3" s="1"/>
  <c r="U68" i="3"/>
  <c r="U67" i="3" s="1"/>
  <c r="U66" i="3" s="1"/>
  <c r="U65" i="3" s="1"/>
  <c r="N72" i="3"/>
  <c r="N71" i="3" s="1"/>
  <c r="O72" i="3"/>
  <c r="O71" i="3" s="1"/>
  <c r="P72" i="3"/>
  <c r="P71" i="3" s="1"/>
  <c r="Q72" i="3"/>
  <c r="Q71" i="3" s="1"/>
  <c r="U72" i="3"/>
  <c r="U71" i="3" s="1"/>
  <c r="N74" i="3"/>
  <c r="N73" i="3" s="1"/>
  <c r="O74" i="3"/>
  <c r="O73" i="3" s="1"/>
  <c r="P74" i="3"/>
  <c r="P73" i="3" s="1"/>
  <c r="Q74" i="3"/>
  <c r="Q73" i="3" s="1"/>
  <c r="R74" i="3"/>
  <c r="R73" i="3" s="1"/>
  <c r="N76" i="3"/>
  <c r="N75" i="3" s="1"/>
  <c r="O76" i="3"/>
  <c r="O75" i="3" s="1"/>
  <c r="P76" i="3"/>
  <c r="P75" i="3" s="1"/>
  <c r="Q76" i="3"/>
  <c r="Q75" i="3" s="1"/>
  <c r="R76" i="3"/>
  <c r="R75" i="3" s="1"/>
  <c r="T76" i="3"/>
  <c r="T75" i="3" s="1"/>
  <c r="U76" i="3"/>
  <c r="U75" i="3" s="1"/>
  <c r="N79" i="3"/>
  <c r="N78" i="3" s="1"/>
  <c r="N77" i="3" s="1"/>
  <c r="O79" i="3"/>
  <c r="O78" i="3" s="1"/>
  <c r="O77" i="3" s="1"/>
  <c r="P79" i="3"/>
  <c r="P78" i="3" s="1"/>
  <c r="P77" i="3" s="1"/>
  <c r="Q79" i="3"/>
  <c r="Q78" i="3" s="1"/>
  <c r="Q77" i="3" s="1"/>
  <c r="U79" i="3"/>
  <c r="U78" i="3" s="1"/>
  <c r="U77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T82" i="3"/>
  <c r="T81" i="3" s="1"/>
  <c r="T80" i="3" s="1"/>
  <c r="U82" i="3"/>
  <c r="U81" i="3" s="1"/>
  <c r="U80" i="3" s="1"/>
  <c r="N85" i="3"/>
  <c r="N84" i="3" s="1"/>
  <c r="N83" i="3" s="1"/>
  <c r="O85" i="3"/>
  <c r="O84" i="3" s="1"/>
  <c r="O83" i="3" s="1"/>
  <c r="P85" i="3"/>
  <c r="P84" i="3" s="1"/>
  <c r="P83" i="3" s="1"/>
  <c r="Q85" i="3"/>
  <c r="Q84" i="3" s="1"/>
  <c r="Q83" i="3" s="1"/>
  <c r="T85" i="3"/>
  <c r="T84" i="3" s="1"/>
  <c r="T83" i="3" s="1"/>
  <c r="U85" i="3"/>
  <c r="U84" i="3" s="1"/>
  <c r="U83" i="3" s="1"/>
  <c r="N88" i="3"/>
  <c r="N87" i="3" s="1"/>
  <c r="N86" i="3" s="1"/>
  <c r="O88" i="3"/>
  <c r="O87" i="3" s="1"/>
  <c r="O86" i="3" s="1"/>
  <c r="P88" i="3"/>
  <c r="P87" i="3" s="1"/>
  <c r="P86" i="3" s="1"/>
  <c r="Q88" i="3"/>
  <c r="Q87" i="3" s="1"/>
  <c r="Q86" i="3" s="1"/>
  <c r="U88" i="3"/>
  <c r="U87" i="3" s="1"/>
  <c r="U86" i="3" s="1"/>
  <c r="N91" i="3"/>
  <c r="N90" i="3" s="1"/>
  <c r="N89" i="3" s="1"/>
  <c r="O91" i="3"/>
  <c r="O90" i="3" s="1"/>
  <c r="O89" i="3" s="1"/>
  <c r="P91" i="3"/>
  <c r="P90" i="3" s="1"/>
  <c r="P89" i="3" s="1"/>
  <c r="Q91" i="3"/>
  <c r="Q90" i="3" s="1"/>
  <c r="Q89" i="3" s="1"/>
  <c r="R91" i="3"/>
  <c r="R90" i="3" s="1"/>
  <c r="R89" i="3" s="1"/>
  <c r="S91" i="3"/>
  <c r="S90" i="3" s="1"/>
  <c r="S89" i="3" s="1"/>
  <c r="N94" i="3"/>
  <c r="N93" i="3" s="1"/>
  <c r="N92" i="3" s="1"/>
  <c r="O94" i="3"/>
  <c r="O93" i="3" s="1"/>
  <c r="O92" i="3" s="1"/>
  <c r="P94" i="3"/>
  <c r="P93" i="3" s="1"/>
  <c r="P92" i="3" s="1"/>
  <c r="Q94" i="3"/>
  <c r="Q93" i="3" s="1"/>
  <c r="Q92" i="3" s="1"/>
  <c r="R94" i="3"/>
  <c r="R93" i="3" s="1"/>
  <c r="R92" i="3" s="1"/>
  <c r="N97" i="3"/>
  <c r="N96" i="3" s="1"/>
  <c r="N95" i="3" s="1"/>
  <c r="O97" i="3"/>
  <c r="O96" i="3" s="1"/>
  <c r="O95" i="3" s="1"/>
  <c r="P97" i="3"/>
  <c r="P96" i="3" s="1"/>
  <c r="P95" i="3" s="1"/>
  <c r="Q97" i="3"/>
  <c r="Q96" i="3" s="1"/>
  <c r="Q95" i="3" s="1"/>
  <c r="R97" i="3"/>
  <c r="R96" i="3" s="1"/>
  <c r="R95" i="3" s="1"/>
  <c r="S97" i="3"/>
  <c r="S96" i="3" s="1"/>
  <c r="S95" i="3" s="1"/>
  <c r="U97" i="3"/>
  <c r="U96" i="3" s="1"/>
  <c r="U95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R100" i="3"/>
  <c r="R99" i="3" s="1"/>
  <c r="R98" i="3" s="1"/>
  <c r="N105" i="3"/>
  <c r="N104" i="3" s="1"/>
  <c r="O105" i="3"/>
  <c r="O104" i="3" s="1"/>
  <c r="P105" i="3"/>
  <c r="P104" i="3" s="1"/>
  <c r="Q105" i="3"/>
  <c r="Q104" i="3" s="1"/>
  <c r="S105" i="3"/>
  <c r="S104" i="3" s="1"/>
  <c r="N107" i="3"/>
  <c r="N106" i="3" s="1"/>
  <c r="O107" i="3"/>
  <c r="O106" i="3" s="1"/>
  <c r="P107" i="3"/>
  <c r="P106" i="3" s="1"/>
  <c r="T107" i="3"/>
  <c r="T106" i="3" s="1"/>
  <c r="N109" i="3"/>
  <c r="N108" i="3" s="1"/>
  <c r="O109" i="3"/>
  <c r="O108" i="3" s="1"/>
  <c r="P109" i="3"/>
  <c r="P108" i="3" s="1"/>
  <c r="Q109" i="3"/>
  <c r="Q108" i="3" s="1"/>
  <c r="T109" i="3"/>
  <c r="T108" i="3" s="1"/>
  <c r="N114" i="3"/>
  <c r="N113" i="3" s="1"/>
  <c r="O114" i="3"/>
  <c r="O113" i="3" s="1"/>
  <c r="P114" i="3"/>
  <c r="P113" i="3" s="1"/>
  <c r="Q114" i="3"/>
  <c r="Q113" i="3" s="1"/>
  <c r="R114" i="3"/>
  <c r="R113" i="3" s="1"/>
  <c r="S114" i="3"/>
  <c r="S113" i="3" s="1"/>
  <c r="N116" i="3"/>
  <c r="N115" i="3" s="1"/>
  <c r="O116" i="3"/>
  <c r="O115" i="3" s="1"/>
  <c r="P116" i="3"/>
  <c r="P115" i="3" s="1"/>
  <c r="Q116" i="3"/>
  <c r="Q115" i="3" s="1"/>
  <c r="S116" i="3"/>
  <c r="S115" i="3" s="1"/>
  <c r="U116" i="3"/>
  <c r="U115" i="3" s="1"/>
  <c r="N118" i="3"/>
  <c r="N117" i="3" s="1"/>
  <c r="O118" i="3"/>
  <c r="O117" i="3" s="1"/>
  <c r="P118" i="3"/>
  <c r="P117" i="3" s="1"/>
  <c r="Q118" i="3"/>
  <c r="Q117" i="3" s="1"/>
  <c r="R118" i="3"/>
  <c r="R117" i="3" s="1"/>
  <c r="U118" i="3"/>
  <c r="U117" i="3" s="1"/>
  <c r="N120" i="3"/>
  <c r="N119" i="3" s="1"/>
  <c r="O120" i="3"/>
  <c r="O119" i="3" s="1"/>
  <c r="Q120" i="3"/>
  <c r="Q119" i="3" s="1"/>
  <c r="N129" i="3"/>
  <c r="N128" i="3" s="1"/>
  <c r="N127" i="3" s="1"/>
  <c r="O129" i="3"/>
  <c r="O128" i="3" s="1"/>
  <c r="O127" i="3" s="1"/>
  <c r="P129" i="3"/>
  <c r="P128" i="3" s="1"/>
  <c r="P127" i="3" s="1"/>
  <c r="Q129" i="3"/>
  <c r="Q128" i="3" s="1"/>
  <c r="Q127" i="3" s="1"/>
  <c r="T129" i="3"/>
  <c r="T128" i="3" s="1"/>
  <c r="T127" i="3" s="1"/>
  <c r="U129" i="3"/>
  <c r="U128" i="3" s="1"/>
  <c r="U127" i="3" s="1"/>
  <c r="N132" i="3"/>
  <c r="N131" i="3" s="1"/>
  <c r="N130" i="3" s="1"/>
  <c r="O132" i="3"/>
  <c r="O131" i="3" s="1"/>
  <c r="O130" i="3" s="1"/>
  <c r="P132" i="3"/>
  <c r="P131" i="3" s="1"/>
  <c r="P130" i="3" s="1"/>
  <c r="Q132" i="3"/>
  <c r="Q131" i="3" s="1"/>
  <c r="Q130" i="3" s="1"/>
  <c r="R132" i="3"/>
  <c r="R131" i="3" s="1"/>
  <c r="R130" i="3" s="1"/>
  <c r="U132" i="3"/>
  <c r="U131" i="3" s="1"/>
  <c r="U130" i="3" s="1"/>
  <c r="N136" i="3"/>
  <c r="N135" i="3" s="1"/>
  <c r="N134" i="3" s="1"/>
  <c r="O136" i="3"/>
  <c r="O135" i="3" s="1"/>
  <c r="O134" i="3" s="1"/>
  <c r="Q136" i="3"/>
  <c r="Q135" i="3" s="1"/>
  <c r="Q134" i="3" s="1"/>
  <c r="R136" i="3"/>
  <c r="R135" i="3" s="1"/>
  <c r="R134" i="3" s="1"/>
  <c r="S136" i="3"/>
  <c r="S135" i="3" s="1"/>
  <c r="S134" i="3" s="1"/>
  <c r="N139" i="3"/>
  <c r="N138" i="3" s="1"/>
  <c r="N137" i="3" s="1"/>
  <c r="O139" i="3"/>
  <c r="O138" i="3" s="1"/>
  <c r="O137" i="3" s="1"/>
  <c r="P139" i="3"/>
  <c r="P138" i="3" s="1"/>
  <c r="P137" i="3" s="1"/>
  <c r="Q139" i="3"/>
  <c r="Q138" i="3" s="1"/>
  <c r="Q137" i="3" s="1"/>
  <c r="R139" i="3"/>
  <c r="R138" i="3" s="1"/>
  <c r="R137" i="3" s="1"/>
  <c r="S139" i="3"/>
  <c r="S138" i="3" s="1"/>
  <c r="S137" i="3" s="1"/>
  <c r="U139" i="3"/>
  <c r="U138" i="3" s="1"/>
  <c r="U137" i="3" s="1"/>
  <c r="N142" i="3"/>
  <c r="N141" i="3" s="1"/>
  <c r="N140" i="3" s="1"/>
  <c r="O142" i="3"/>
  <c r="O141" i="3" s="1"/>
  <c r="O140" i="3" s="1"/>
  <c r="P142" i="3"/>
  <c r="P141" i="3" s="1"/>
  <c r="P140" i="3" s="1"/>
  <c r="Q142" i="3"/>
  <c r="Q141" i="3" s="1"/>
  <c r="Q140" i="3" s="1"/>
  <c r="U142" i="3"/>
  <c r="U141" i="3" s="1"/>
  <c r="U140" i="3" s="1"/>
  <c r="N145" i="3"/>
  <c r="N144" i="3" s="1"/>
  <c r="N143" i="3" s="1"/>
  <c r="O145" i="3"/>
  <c r="O144" i="3" s="1"/>
  <c r="O143" i="3" s="1"/>
  <c r="Q145" i="3"/>
  <c r="Q144" i="3" s="1"/>
  <c r="Q143" i="3" s="1"/>
  <c r="R145" i="3"/>
  <c r="R144" i="3" s="1"/>
  <c r="R143" i="3" s="1"/>
  <c r="N149" i="3"/>
  <c r="N148" i="3" s="1"/>
  <c r="N147" i="3" s="1"/>
  <c r="N146" i="3" s="1"/>
  <c r="O149" i="3"/>
  <c r="O148" i="3" s="1"/>
  <c r="O147" i="3" s="1"/>
  <c r="O146" i="3" s="1"/>
  <c r="P149" i="3"/>
  <c r="P148" i="3" s="1"/>
  <c r="P147" i="3" s="1"/>
  <c r="P146" i="3" s="1"/>
  <c r="Q149" i="3"/>
  <c r="Q148" i="3" s="1"/>
  <c r="Q147" i="3" s="1"/>
  <c r="Q146" i="3" s="1"/>
  <c r="R149" i="3"/>
  <c r="R148" i="3" s="1"/>
  <c r="R147" i="3" s="1"/>
  <c r="R146" i="3" s="1"/>
  <c r="S149" i="3"/>
  <c r="S148" i="3" s="1"/>
  <c r="S147" i="3" s="1"/>
  <c r="S146" i="3" s="1"/>
  <c r="N153" i="3"/>
  <c r="N152" i="3" s="1"/>
  <c r="O153" i="3"/>
  <c r="O152" i="3" s="1"/>
  <c r="P153" i="3"/>
  <c r="P152" i="3" s="1"/>
  <c r="Q153" i="3"/>
  <c r="Q152" i="3" s="1"/>
  <c r="R153" i="3"/>
  <c r="R152" i="3" s="1"/>
  <c r="T153" i="3"/>
  <c r="T152" i="3" s="1"/>
  <c r="U153" i="3"/>
  <c r="U152" i="3" s="1"/>
  <c r="N155" i="3"/>
  <c r="N154" i="3" s="1"/>
  <c r="O155" i="3"/>
  <c r="O154" i="3" s="1"/>
  <c r="P155" i="3"/>
  <c r="P154" i="3" s="1"/>
  <c r="Q155" i="3"/>
  <c r="Q154" i="3" s="1"/>
  <c r="T155" i="3"/>
  <c r="T154" i="3" s="1"/>
  <c r="U155" i="3"/>
  <c r="U154" i="3" s="1"/>
  <c r="N158" i="3"/>
  <c r="N157" i="3" s="1"/>
  <c r="N156" i="3" s="1"/>
  <c r="O158" i="3"/>
  <c r="O157" i="3" s="1"/>
  <c r="O156" i="3" s="1"/>
  <c r="P158" i="3"/>
  <c r="P157" i="3" s="1"/>
  <c r="P156" i="3" s="1"/>
  <c r="Q158" i="3"/>
  <c r="Q157" i="3" s="1"/>
  <c r="Q156" i="3" s="1"/>
  <c r="R158" i="3"/>
  <c r="R157" i="3" s="1"/>
  <c r="R156" i="3" s="1"/>
  <c r="T158" i="3"/>
  <c r="T157" i="3" s="1"/>
  <c r="T156" i="3" s="1"/>
  <c r="U158" i="3"/>
  <c r="U157" i="3" s="1"/>
  <c r="U156" i="3" s="1"/>
  <c r="N163" i="3"/>
  <c r="N162" i="3" s="1"/>
  <c r="N161" i="3" s="1"/>
  <c r="O163" i="3"/>
  <c r="O162" i="3" s="1"/>
  <c r="O161" i="3" s="1"/>
  <c r="Q163" i="3"/>
  <c r="Q162" i="3" s="1"/>
  <c r="Q161" i="3" s="1"/>
  <c r="R163" i="3"/>
  <c r="R162" i="3" s="1"/>
  <c r="R161" i="3" s="1"/>
  <c r="S163" i="3"/>
  <c r="S162" i="3" s="1"/>
  <c r="S161" i="3" s="1"/>
  <c r="U163" i="3"/>
  <c r="U162" i="3" s="1"/>
  <c r="U161" i="3" s="1"/>
  <c r="N166" i="3"/>
  <c r="N165" i="3" s="1"/>
  <c r="N164" i="3" s="1"/>
  <c r="O166" i="3"/>
  <c r="O165" i="3" s="1"/>
  <c r="O164" i="3" s="1"/>
  <c r="P166" i="3"/>
  <c r="P165" i="3" s="1"/>
  <c r="P164" i="3" s="1"/>
  <c r="Q166" i="3"/>
  <c r="Q165" i="3" s="1"/>
  <c r="Q164" i="3" s="1"/>
  <c r="R166" i="3"/>
  <c r="R165" i="3" s="1"/>
  <c r="R164" i="3" s="1"/>
  <c r="S166" i="3"/>
  <c r="S165" i="3" s="1"/>
  <c r="S164" i="3" s="1"/>
  <c r="U166" i="3"/>
  <c r="U165" i="3" s="1"/>
  <c r="U164" i="3" s="1"/>
  <c r="N170" i="3"/>
  <c r="N169" i="3" s="1"/>
  <c r="N168" i="3" s="1"/>
  <c r="O170" i="3"/>
  <c r="O169" i="3" s="1"/>
  <c r="O168" i="3" s="1"/>
  <c r="P170" i="3"/>
  <c r="P169" i="3" s="1"/>
  <c r="P168" i="3" s="1"/>
  <c r="Q170" i="3"/>
  <c r="Q169" i="3" s="1"/>
  <c r="Q168" i="3" s="1"/>
  <c r="R170" i="3"/>
  <c r="R169" i="3" s="1"/>
  <c r="R168" i="3" s="1"/>
  <c r="S170" i="3"/>
  <c r="S169" i="3" s="1"/>
  <c r="S168" i="3" s="1"/>
  <c r="U170" i="3"/>
  <c r="U169" i="3" s="1"/>
  <c r="U168" i="3" s="1"/>
  <c r="N173" i="3"/>
  <c r="N172" i="3" s="1"/>
  <c r="N171" i="3" s="1"/>
  <c r="O173" i="3"/>
  <c r="O172" i="3" s="1"/>
  <c r="O171" i="3" s="1"/>
  <c r="P173" i="3"/>
  <c r="P172" i="3" s="1"/>
  <c r="P171" i="3" s="1"/>
  <c r="Q173" i="3"/>
  <c r="Q172" i="3" s="1"/>
  <c r="Q171" i="3" s="1"/>
  <c r="R173" i="3"/>
  <c r="R172" i="3" s="1"/>
  <c r="R171" i="3" s="1"/>
  <c r="S173" i="3"/>
  <c r="S172" i="3" s="1"/>
  <c r="S171" i="3" s="1"/>
  <c r="U173" i="3"/>
  <c r="U172" i="3" s="1"/>
  <c r="U171" i="3" s="1"/>
  <c r="N176" i="3"/>
  <c r="N175" i="3" s="1"/>
  <c r="N174" i="3" s="1"/>
  <c r="O176" i="3"/>
  <c r="O175" i="3" s="1"/>
  <c r="O174" i="3" s="1"/>
  <c r="P176" i="3"/>
  <c r="P175" i="3" s="1"/>
  <c r="P174" i="3" s="1"/>
  <c r="Q176" i="3"/>
  <c r="Q175" i="3" s="1"/>
  <c r="Q174" i="3" s="1"/>
  <c r="R176" i="3"/>
  <c r="R175" i="3" s="1"/>
  <c r="R174" i="3" s="1"/>
  <c r="S176" i="3"/>
  <c r="S175" i="3" s="1"/>
  <c r="S174" i="3" s="1"/>
  <c r="U176" i="3"/>
  <c r="U175" i="3" s="1"/>
  <c r="U174" i="3" s="1"/>
  <c r="N179" i="3"/>
  <c r="N178" i="3" s="1"/>
  <c r="N177" i="3" s="1"/>
  <c r="O179" i="3"/>
  <c r="O178" i="3" s="1"/>
  <c r="O177" i="3" s="1"/>
  <c r="P179" i="3"/>
  <c r="P178" i="3" s="1"/>
  <c r="P177" i="3" s="1"/>
  <c r="Q179" i="3"/>
  <c r="Q178" i="3" s="1"/>
  <c r="Q177" i="3" s="1"/>
  <c r="R179" i="3"/>
  <c r="R178" i="3" s="1"/>
  <c r="R177" i="3" s="1"/>
  <c r="S179" i="3"/>
  <c r="S178" i="3" s="1"/>
  <c r="S177" i="3" s="1"/>
  <c r="U179" i="3"/>
  <c r="U178" i="3" s="1"/>
  <c r="U177" i="3" s="1"/>
  <c r="N182" i="3"/>
  <c r="N181" i="3" s="1"/>
  <c r="N180" i="3" s="1"/>
  <c r="O182" i="3"/>
  <c r="O181" i="3" s="1"/>
  <c r="O180" i="3" s="1"/>
  <c r="P182" i="3"/>
  <c r="P181" i="3" s="1"/>
  <c r="P180" i="3" s="1"/>
  <c r="Q182" i="3"/>
  <c r="Q181" i="3" s="1"/>
  <c r="Q180" i="3" s="1"/>
  <c r="R182" i="3"/>
  <c r="R181" i="3" s="1"/>
  <c r="R180" i="3" s="1"/>
  <c r="U182" i="3"/>
  <c r="U181" i="3" s="1"/>
  <c r="U180" i="3" s="1"/>
  <c r="N191" i="3"/>
  <c r="N190" i="3" s="1"/>
  <c r="N189" i="3" s="1"/>
  <c r="O191" i="3"/>
  <c r="O190" i="3" s="1"/>
  <c r="O189" i="3" s="1"/>
  <c r="P191" i="3"/>
  <c r="P190" i="3" s="1"/>
  <c r="P189" i="3" s="1"/>
  <c r="Q191" i="3"/>
  <c r="Q190" i="3" s="1"/>
  <c r="Q189" i="3" s="1"/>
  <c r="R191" i="3"/>
  <c r="R190" i="3" s="1"/>
  <c r="R189" i="3" s="1"/>
  <c r="T191" i="3"/>
  <c r="T190" i="3" s="1"/>
  <c r="T189" i="3" s="1"/>
  <c r="N194" i="3"/>
  <c r="N193" i="3" s="1"/>
  <c r="N192" i="3" s="1"/>
  <c r="O194" i="3"/>
  <c r="O193" i="3" s="1"/>
  <c r="O192" i="3" s="1"/>
  <c r="P194" i="3"/>
  <c r="P193" i="3" s="1"/>
  <c r="P192" i="3" s="1"/>
  <c r="Q194" i="3"/>
  <c r="Q193" i="3" s="1"/>
  <c r="Q192" i="3" s="1"/>
  <c r="U194" i="3"/>
  <c r="U193" i="3" s="1"/>
  <c r="U192" i="3" s="1"/>
  <c r="N197" i="3"/>
  <c r="N196" i="3" s="1"/>
  <c r="N195" i="3" s="1"/>
  <c r="O197" i="3"/>
  <c r="O196" i="3" s="1"/>
  <c r="O195" i="3" s="1"/>
  <c r="P197" i="3"/>
  <c r="P196" i="3" s="1"/>
  <c r="P195" i="3" s="1"/>
  <c r="Q197" i="3"/>
  <c r="Q196" i="3" s="1"/>
  <c r="Q195" i="3" s="1"/>
  <c r="S197" i="3"/>
  <c r="S196" i="3" s="1"/>
  <c r="S195" i="3" s="1"/>
  <c r="U197" i="3"/>
  <c r="U196" i="3" s="1"/>
  <c r="U195" i="3" s="1"/>
  <c r="N200" i="3"/>
  <c r="N199" i="3" s="1"/>
  <c r="N198" i="3" s="1"/>
  <c r="O200" i="3"/>
  <c r="O199" i="3" s="1"/>
  <c r="O198" i="3" s="1"/>
  <c r="P200" i="3"/>
  <c r="P199" i="3" s="1"/>
  <c r="P198" i="3" s="1"/>
  <c r="Q200" i="3"/>
  <c r="Q199" i="3" s="1"/>
  <c r="Q198" i="3" s="1"/>
  <c r="R200" i="3"/>
  <c r="R199" i="3" s="1"/>
  <c r="R198" i="3" s="1"/>
  <c r="U200" i="3"/>
  <c r="U199" i="3" s="1"/>
  <c r="U198" i="3" s="1"/>
  <c r="N203" i="3"/>
  <c r="N202" i="3" s="1"/>
  <c r="N201" i="3" s="1"/>
  <c r="O203" i="3"/>
  <c r="O202" i="3" s="1"/>
  <c r="O201" i="3" s="1"/>
  <c r="P203" i="3"/>
  <c r="P202" i="3" s="1"/>
  <c r="P201" i="3" s="1"/>
  <c r="Q203" i="3"/>
  <c r="Q202" i="3" s="1"/>
  <c r="Q201" i="3" s="1"/>
  <c r="R203" i="3"/>
  <c r="R202" i="3" s="1"/>
  <c r="R201" i="3" s="1"/>
  <c r="S203" i="3"/>
  <c r="S202" i="3" s="1"/>
  <c r="S201" i="3" s="1"/>
  <c r="N206" i="3"/>
  <c r="N205" i="3" s="1"/>
  <c r="N204" i="3" s="1"/>
  <c r="O206" i="3"/>
  <c r="O205" i="3" s="1"/>
  <c r="O204" i="3" s="1"/>
  <c r="P206" i="3"/>
  <c r="P205" i="3" s="1"/>
  <c r="P204" i="3" s="1"/>
  <c r="Q206" i="3"/>
  <c r="Q205" i="3" s="1"/>
  <c r="Q204" i="3" s="1"/>
  <c r="T206" i="3"/>
  <c r="T205" i="3" s="1"/>
  <c r="T204" i="3" s="1"/>
  <c r="U206" i="3"/>
  <c r="U205" i="3" s="1"/>
  <c r="U204" i="3" s="1"/>
  <c r="N210" i="3"/>
  <c r="N209" i="3" s="1"/>
  <c r="N208" i="3" s="1"/>
  <c r="O210" i="3"/>
  <c r="O209" i="3" s="1"/>
  <c r="O208" i="3" s="1"/>
  <c r="P210" i="3"/>
  <c r="P209" i="3" s="1"/>
  <c r="P208" i="3" s="1"/>
  <c r="Q210" i="3"/>
  <c r="Q209" i="3" s="1"/>
  <c r="Q208" i="3" s="1"/>
  <c r="T210" i="3"/>
  <c r="T209" i="3" s="1"/>
  <c r="T208" i="3" s="1"/>
  <c r="U210" i="3"/>
  <c r="U209" i="3" s="1"/>
  <c r="U208" i="3" s="1"/>
  <c r="N213" i="3"/>
  <c r="N212" i="3" s="1"/>
  <c r="N211" i="3" s="1"/>
  <c r="O213" i="3"/>
  <c r="O212" i="3" s="1"/>
  <c r="O211" i="3" s="1"/>
  <c r="P213" i="3"/>
  <c r="P212" i="3" s="1"/>
  <c r="P211" i="3" s="1"/>
  <c r="Q213" i="3"/>
  <c r="Q212" i="3" s="1"/>
  <c r="Q211" i="3" s="1"/>
  <c r="R213" i="3"/>
  <c r="R212" i="3" s="1"/>
  <c r="R211" i="3" s="1"/>
  <c r="U213" i="3"/>
  <c r="U212" i="3" s="1"/>
  <c r="U211" i="3" s="1"/>
  <c r="N216" i="3"/>
  <c r="N215" i="3" s="1"/>
  <c r="N214" i="3" s="1"/>
  <c r="O216" i="3"/>
  <c r="O215" i="3" s="1"/>
  <c r="O214" i="3" s="1"/>
  <c r="P216" i="3"/>
  <c r="P215" i="3" s="1"/>
  <c r="P214" i="3" s="1"/>
  <c r="Q216" i="3"/>
  <c r="Q215" i="3" s="1"/>
  <c r="Q214" i="3" s="1"/>
  <c r="R216" i="3"/>
  <c r="R215" i="3" s="1"/>
  <c r="R214" i="3" s="1"/>
  <c r="S216" i="3"/>
  <c r="S215" i="3" s="1"/>
  <c r="S214" i="3" s="1"/>
  <c r="N219" i="3"/>
  <c r="N218" i="3" s="1"/>
  <c r="N217" i="3" s="1"/>
  <c r="O219" i="3"/>
  <c r="O218" i="3" s="1"/>
  <c r="O217" i="3" s="1"/>
  <c r="P219" i="3"/>
  <c r="P218" i="3" s="1"/>
  <c r="P217" i="3" s="1"/>
  <c r="Q219" i="3"/>
  <c r="Q218" i="3" s="1"/>
  <c r="Q217" i="3" s="1"/>
  <c r="S219" i="3"/>
  <c r="S218" i="3" s="1"/>
  <c r="S217" i="3" s="1"/>
  <c r="U219" i="3"/>
  <c r="U218" i="3" s="1"/>
  <c r="U217" i="3" s="1"/>
  <c r="N222" i="3"/>
  <c r="N221" i="3" s="1"/>
  <c r="N220" i="3" s="1"/>
  <c r="O222" i="3"/>
  <c r="O221" i="3" s="1"/>
  <c r="O220" i="3" s="1"/>
  <c r="P222" i="3"/>
  <c r="P221" i="3" s="1"/>
  <c r="P220" i="3" s="1"/>
  <c r="Q222" i="3"/>
  <c r="Q221" i="3" s="1"/>
  <c r="Q220" i="3" s="1"/>
  <c r="S222" i="3"/>
  <c r="S221" i="3" s="1"/>
  <c r="S220" i="3" s="1"/>
  <c r="U222" i="3"/>
  <c r="U221" i="3" s="1"/>
  <c r="U220" i="3" s="1"/>
  <c r="N225" i="3"/>
  <c r="N224" i="3" s="1"/>
  <c r="N223" i="3" s="1"/>
  <c r="O225" i="3"/>
  <c r="O224" i="3" s="1"/>
  <c r="O223" i="3" s="1"/>
  <c r="P225" i="3"/>
  <c r="P224" i="3" s="1"/>
  <c r="P223" i="3" s="1"/>
  <c r="Q225" i="3"/>
  <c r="Q224" i="3" s="1"/>
  <c r="Q223" i="3" s="1"/>
  <c r="R225" i="3"/>
  <c r="R224" i="3" s="1"/>
  <c r="R223" i="3" s="1"/>
  <c r="T225" i="3"/>
  <c r="T224" i="3" s="1"/>
  <c r="T223" i="3" s="1"/>
  <c r="U225" i="3"/>
  <c r="U224" i="3" s="1"/>
  <c r="U223" i="3" s="1"/>
  <c r="N234" i="3"/>
  <c r="N233" i="3" s="1"/>
  <c r="N232" i="3" s="1"/>
  <c r="O234" i="3"/>
  <c r="O233" i="3" s="1"/>
  <c r="O232" i="3" s="1"/>
  <c r="P234" i="3"/>
  <c r="P233" i="3" s="1"/>
  <c r="P232" i="3" s="1"/>
  <c r="Q234" i="3"/>
  <c r="Q233" i="3" s="1"/>
  <c r="Q232" i="3" s="1"/>
  <c r="R234" i="3"/>
  <c r="R233" i="3" s="1"/>
  <c r="R232" i="3" s="1"/>
  <c r="N237" i="3"/>
  <c r="N236" i="3" s="1"/>
  <c r="N235" i="3" s="1"/>
  <c r="O237" i="3"/>
  <c r="O236" i="3" s="1"/>
  <c r="O235" i="3" s="1"/>
  <c r="P237" i="3"/>
  <c r="P236" i="3" s="1"/>
  <c r="P235" i="3" s="1"/>
  <c r="Q237" i="3"/>
  <c r="Q236" i="3" s="1"/>
  <c r="Q235" i="3" s="1"/>
  <c r="R237" i="3"/>
  <c r="R236" i="3" s="1"/>
  <c r="R235" i="3" s="1"/>
  <c r="S237" i="3"/>
  <c r="S236" i="3" s="1"/>
  <c r="S235" i="3" s="1"/>
  <c r="U237" i="3"/>
  <c r="U236" i="3" s="1"/>
  <c r="U235" i="3" s="1"/>
  <c r="N244" i="3"/>
  <c r="N243" i="3" s="1"/>
  <c r="N242" i="3" s="1"/>
  <c r="O244" i="3"/>
  <c r="O243" i="3" s="1"/>
  <c r="O242" i="3" s="1"/>
  <c r="P244" i="3"/>
  <c r="P243" i="3" s="1"/>
  <c r="P242" i="3" s="1"/>
  <c r="Q244" i="3"/>
  <c r="Q243" i="3" s="1"/>
  <c r="Q242" i="3" s="1"/>
  <c r="R244" i="3"/>
  <c r="R243" i="3" s="1"/>
  <c r="R242" i="3" s="1"/>
  <c r="S244" i="3"/>
  <c r="S243" i="3" s="1"/>
  <c r="S242" i="3" s="1"/>
  <c r="N247" i="3"/>
  <c r="N246" i="3" s="1"/>
  <c r="N245" i="3" s="1"/>
  <c r="O247" i="3"/>
  <c r="O246" i="3" s="1"/>
  <c r="O245" i="3" s="1"/>
  <c r="P247" i="3"/>
  <c r="P246" i="3" s="1"/>
  <c r="P245" i="3" s="1"/>
  <c r="Q247" i="3"/>
  <c r="Q246" i="3" s="1"/>
  <c r="Q245" i="3" s="1"/>
  <c r="R247" i="3"/>
  <c r="R246" i="3" s="1"/>
  <c r="R245" i="3" s="1"/>
  <c r="S247" i="3"/>
  <c r="S246" i="3" s="1"/>
  <c r="S245" i="3" s="1"/>
  <c r="U247" i="3"/>
  <c r="U246" i="3" s="1"/>
  <c r="U245" i="3" s="1"/>
  <c r="N250" i="3"/>
  <c r="N249" i="3" s="1"/>
  <c r="N248" i="3" s="1"/>
  <c r="O250" i="3"/>
  <c r="O249" i="3" s="1"/>
  <c r="O248" i="3" s="1"/>
  <c r="P250" i="3"/>
  <c r="P249" i="3" s="1"/>
  <c r="P248" i="3" s="1"/>
  <c r="Q250" i="3"/>
  <c r="Q249" i="3" s="1"/>
  <c r="Q248" i="3" s="1"/>
  <c r="T250" i="3"/>
  <c r="T249" i="3" s="1"/>
  <c r="T248" i="3" s="1"/>
  <c r="N253" i="3"/>
  <c r="N252" i="3" s="1"/>
  <c r="N251" i="3" s="1"/>
  <c r="O253" i="3"/>
  <c r="O252" i="3" s="1"/>
  <c r="O251" i="3" s="1"/>
  <c r="P253" i="3"/>
  <c r="P252" i="3" s="1"/>
  <c r="P251" i="3" s="1"/>
  <c r="Q253" i="3"/>
  <c r="Q252" i="3" s="1"/>
  <c r="Q251" i="3" s="1"/>
  <c r="S253" i="3"/>
  <c r="S252" i="3" s="1"/>
  <c r="S251" i="3" s="1"/>
  <c r="U253" i="3"/>
  <c r="U252" i="3" s="1"/>
  <c r="U251" i="3" s="1"/>
  <c r="N256" i="3"/>
  <c r="N255" i="3" s="1"/>
  <c r="N254" i="3" s="1"/>
  <c r="O256" i="3"/>
  <c r="O255" i="3" s="1"/>
  <c r="O254" i="3" s="1"/>
  <c r="P256" i="3"/>
  <c r="P255" i="3" s="1"/>
  <c r="P254" i="3" s="1"/>
  <c r="Q256" i="3"/>
  <c r="Q255" i="3" s="1"/>
  <c r="Q254" i="3" s="1"/>
  <c r="R256" i="3"/>
  <c r="R255" i="3" s="1"/>
  <c r="R254" i="3" s="1"/>
  <c r="U256" i="3"/>
  <c r="U255" i="3" s="1"/>
  <c r="U254" i="3" s="1"/>
  <c r="N260" i="3"/>
  <c r="N259" i="3" s="1"/>
  <c r="O260" i="3"/>
  <c r="O259" i="3" s="1"/>
  <c r="P260" i="3"/>
  <c r="P259" i="3" s="1"/>
  <c r="Q260" i="3"/>
  <c r="Q259" i="3" s="1"/>
  <c r="R260" i="3"/>
  <c r="R259" i="3" s="1"/>
  <c r="S260" i="3"/>
  <c r="S259" i="3" s="1"/>
  <c r="N262" i="3"/>
  <c r="N261" i="3" s="1"/>
  <c r="O262" i="3"/>
  <c r="O261" i="3" s="1"/>
  <c r="P262" i="3"/>
  <c r="P261" i="3" s="1"/>
  <c r="Q262" i="3"/>
  <c r="Q261" i="3" s="1"/>
  <c r="R262" i="3"/>
  <c r="R261" i="3" s="1"/>
  <c r="U262" i="3"/>
  <c r="U261" i="3" s="1"/>
  <c r="N266" i="3"/>
  <c r="N265" i="3" s="1"/>
  <c r="N264" i="3" s="1"/>
  <c r="O266" i="3"/>
  <c r="O265" i="3" s="1"/>
  <c r="O264" i="3" s="1"/>
  <c r="P266" i="3"/>
  <c r="P265" i="3" s="1"/>
  <c r="P264" i="3" s="1"/>
  <c r="Q266" i="3"/>
  <c r="Q265" i="3" s="1"/>
  <c r="Q264" i="3" s="1"/>
  <c r="S266" i="3"/>
  <c r="S265" i="3" s="1"/>
  <c r="S264" i="3" s="1"/>
  <c r="U266" i="3"/>
  <c r="U265" i="3" s="1"/>
  <c r="U264" i="3" s="1"/>
  <c r="N269" i="3"/>
  <c r="N268" i="3" s="1"/>
  <c r="O269" i="3"/>
  <c r="O268" i="3" s="1"/>
  <c r="P269" i="3"/>
  <c r="P268" i="3" s="1"/>
  <c r="Q269" i="3"/>
  <c r="Q268" i="3" s="1"/>
  <c r="R269" i="3"/>
  <c r="R268" i="3" s="1"/>
  <c r="U269" i="3"/>
  <c r="U268" i="3" s="1"/>
  <c r="N271" i="3"/>
  <c r="N270" i="3" s="1"/>
  <c r="O271" i="3"/>
  <c r="O270" i="3" s="1"/>
  <c r="P271" i="3"/>
  <c r="P270" i="3" s="1"/>
  <c r="Q271" i="3"/>
  <c r="Q270" i="3" s="1"/>
  <c r="R271" i="3"/>
  <c r="R270" i="3" s="1"/>
  <c r="N275" i="3"/>
  <c r="N274" i="3" s="1"/>
  <c r="O275" i="3"/>
  <c r="O274" i="3" s="1"/>
  <c r="P275" i="3"/>
  <c r="P274" i="3" s="1"/>
  <c r="Q275" i="3"/>
  <c r="Q274" i="3" s="1"/>
  <c r="R275" i="3"/>
  <c r="R274" i="3" s="1"/>
  <c r="S275" i="3"/>
  <c r="S274" i="3" s="1"/>
  <c r="N278" i="3"/>
  <c r="N277" i="3" s="1"/>
  <c r="N276" i="3" s="1"/>
  <c r="O278" i="3"/>
  <c r="O277" i="3" s="1"/>
  <c r="O276" i="3" s="1"/>
  <c r="P278" i="3"/>
  <c r="P277" i="3" s="1"/>
  <c r="P276" i="3" s="1"/>
  <c r="Q278" i="3"/>
  <c r="Q277" i="3" s="1"/>
  <c r="Q276" i="3" s="1"/>
  <c r="T278" i="3"/>
  <c r="T277" i="3" s="1"/>
  <c r="T276" i="3" s="1"/>
  <c r="U278" i="3"/>
  <c r="U277" i="3" s="1"/>
  <c r="U276" i="3" s="1"/>
  <c r="N283" i="3"/>
  <c r="N282" i="3" s="1"/>
  <c r="N281" i="3" s="1"/>
  <c r="O283" i="3"/>
  <c r="O282" i="3" s="1"/>
  <c r="O281" i="3" s="1"/>
  <c r="P283" i="3"/>
  <c r="P282" i="3" s="1"/>
  <c r="P281" i="3" s="1"/>
  <c r="Q283" i="3"/>
  <c r="Q282" i="3" s="1"/>
  <c r="Q281" i="3" s="1"/>
  <c r="R283" i="3"/>
  <c r="R282" i="3" s="1"/>
  <c r="R281" i="3" s="1"/>
  <c r="T283" i="3"/>
  <c r="T282" i="3" s="1"/>
  <c r="T281" i="3" s="1"/>
  <c r="N286" i="3"/>
  <c r="N285" i="3" s="1"/>
  <c r="O286" i="3"/>
  <c r="O285" i="3" s="1"/>
  <c r="P286" i="3"/>
  <c r="P285" i="3" s="1"/>
  <c r="Q286" i="3"/>
  <c r="Q285" i="3" s="1"/>
  <c r="R286" i="3"/>
  <c r="R285" i="3" s="1"/>
  <c r="S286" i="3"/>
  <c r="S285" i="3" s="1"/>
  <c r="T286" i="3"/>
  <c r="T285" i="3" s="1"/>
  <c r="U286" i="3"/>
  <c r="U285" i="3" s="1"/>
  <c r="N288" i="3"/>
  <c r="N287" i="3" s="1"/>
  <c r="O288" i="3"/>
  <c r="O287" i="3" s="1"/>
  <c r="P288" i="3"/>
  <c r="P287" i="3" s="1"/>
  <c r="P284" i="3" s="1"/>
  <c r="Q288" i="3"/>
  <c r="Q287" i="3" s="1"/>
  <c r="R288" i="3"/>
  <c r="R287" i="3" s="1"/>
  <c r="S288" i="3"/>
  <c r="S287" i="3" s="1"/>
  <c r="U288" i="3"/>
  <c r="U287" i="3" s="1"/>
  <c r="N291" i="3"/>
  <c r="N290" i="3" s="1"/>
  <c r="N289" i="3" s="1"/>
  <c r="O291" i="3"/>
  <c r="O290" i="3" s="1"/>
  <c r="O289" i="3" s="1"/>
  <c r="P291" i="3"/>
  <c r="P290" i="3" s="1"/>
  <c r="P289" i="3" s="1"/>
  <c r="Q291" i="3"/>
  <c r="Q290" i="3" s="1"/>
  <c r="Q289" i="3" s="1"/>
  <c r="S291" i="3"/>
  <c r="S290" i="3" s="1"/>
  <c r="S289" i="3" s="1"/>
  <c r="U291" i="3"/>
  <c r="U290" i="3" s="1"/>
  <c r="U289" i="3" s="1"/>
  <c r="N294" i="3"/>
  <c r="N293" i="3" s="1"/>
  <c r="O294" i="3"/>
  <c r="O293" i="3" s="1"/>
  <c r="P294" i="3"/>
  <c r="P293" i="3" s="1"/>
  <c r="Q294" i="3"/>
  <c r="Q293" i="3" s="1"/>
  <c r="U294" i="3"/>
  <c r="U293" i="3" s="1"/>
  <c r="N296" i="3"/>
  <c r="N295" i="3" s="1"/>
  <c r="O296" i="3"/>
  <c r="O295" i="3" s="1"/>
  <c r="P296" i="3"/>
  <c r="P295" i="3" s="1"/>
  <c r="Q296" i="3"/>
  <c r="Q295" i="3" s="1"/>
  <c r="R296" i="3"/>
  <c r="R295" i="3" s="1"/>
  <c r="S296" i="3"/>
  <c r="S295" i="3" s="1"/>
  <c r="N299" i="3"/>
  <c r="N298" i="3" s="1"/>
  <c r="N297" i="3" s="1"/>
  <c r="O299" i="3"/>
  <c r="O298" i="3" s="1"/>
  <c r="O297" i="3" s="1"/>
  <c r="P299" i="3"/>
  <c r="P298" i="3" s="1"/>
  <c r="P297" i="3" s="1"/>
  <c r="Q299" i="3"/>
  <c r="Q298" i="3" s="1"/>
  <c r="Q297" i="3" s="1"/>
  <c r="R299" i="3"/>
  <c r="R298" i="3" s="1"/>
  <c r="R297" i="3" s="1"/>
  <c r="S299" i="3"/>
  <c r="S298" i="3" s="1"/>
  <c r="S297" i="3" s="1"/>
  <c r="T299" i="3"/>
  <c r="T298" i="3" s="1"/>
  <c r="T297" i="3" s="1"/>
  <c r="N302" i="3"/>
  <c r="N301" i="3" s="1"/>
  <c r="O302" i="3"/>
  <c r="O301" i="3" s="1"/>
  <c r="P302" i="3"/>
  <c r="P301" i="3" s="1"/>
  <c r="Q302" i="3"/>
  <c r="Q301" i="3" s="1"/>
  <c r="R302" i="3"/>
  <c r="R301" i="3" s="1"/>
  <c r="S302" i="3"/>
  <c r="S301" i="3" s="1"/>
  <c r="T302" i="3"/>
  <c r="T301" i="3" s="1"/>
  <c r="N304" i="3"/>
  <c r="N303" i="3" s="1"/>
  <c r="O304" i="3"/>
  <c r="O303" i="3" s="1"/>
  <c r="P304" i="3"/>
  <c r="P303" i="3" s="1"/>
  <c r="Q304" i="3"/>
  <c r="Q303" i="3" s="1"/>
  <c r="S304" i="3"/>
  <c r="S303" i="3" s="1"/>
  <c r="T304" i="3"/>
  <c r="T303" i="3" s="1"/>
  <c r="N307" i="3"/>
  <c r="N306" i="3" s="1"/>
  <c r="N305" i="3" s="1"/>
  <c r="O307" i="3"/>
  <c r="O306" i="3" s="1"/>
  <c r="O305" i="3" s="1"/>
  <c r="P307" i="3"/>
  <c r="P306" i="3" s="1"/>
  <c r="P305" i="3" s="1"/>
  <c r="Q307" i="3"/>
  <c r="Q306" i="3" s="1"/>
  <c r="Q305" i="3" s="1"/>
  <c r="R307" i="3"/>
  <c r="R306" i="3" s="1"/>
  <c r="R305" i="3" s="1"/>
  <c r="U307" i="3"/>
  <c r="U306" i="3" s="1"/>
  <c r="U305" i="3" s="1"/>
  <c r="N310" i="3"/>
  <c r="N309" i="3" s="1"/>
  <c r="N308" i="3" s="1"/>
  <c r="O310" i="3"/>
  <c r="O309" i="3" s="1"/>
  <c r="O308" i="3" s="1"/>
  <c r="P310" i="3"/>
  <c r="P309" i="3" s="1"/>
  <c r="P308" i="3" s="1"/>
  <c r="Q310" i="3"/>
  <c r="Q309" i="3" s="1"/>
  <c r="Q308" i="3" s="1"/>
  <c r="R310" i="3"/>
  <c r="R309" i="3" s="1"/>
  <c r="R308" i="3" s="1"/>
  <c r="S310" i="3"/>
  <c r="S309" i="3" s="1"/>
  <c r="S308" i="3" s="1"/>
  <c r="U310" i="3"/>
  <c r="U309" i="3" s="1"/>
  <c r="U308" i="3" s="1"/>
  <c r="N313" i="3"/>
  <c r="N312" i="3" s="1"/>
  <c r="N311" i="3" s="1"/>
  <c r="O313" i="3"/>
  <c r="O312" i="3" s="1"/>
  <c r="O311" i="3" s="1"/>
  <c r="P313" i="3"/>
  <c r="P312" i="3" s="1"/>
  <c r="P311" i="3" s="1"/>
  <c r="Q313" i="3"/>
  <c r="Q312" i="3" s="1"/>
  <c r="Q311" i="3" s="1"/>
  <c r="R313" i="3"/>
  <c r="R312" i="3" s="1"/>
  <c r="R311" i="3" s="1"/>
  <c r="S313" i="3"/>
  <c r="S312" i="3" s="1"/>
  <c r="S311" i="3" s="1"/>
  <c r="U313" i="3"/>
  <c r="U312" i="3" s="1"/>
  <c r="U311" i="3" s="1"/>
  <c r="N316" i="3"/>
  <c r="N315" i="3" s="1"/>
  <c r="N314" i="3" s="1"/>
  <c r="O316" i="3"/>
  <c r="O315" i="3" s="1"/>
  <c r="O314" i="3" s="1"/>
  <c r="P316" i="3"/>
  <c r="P315" i="3" s="1"/>
  <c r="P314" i="3" s="1"/>
  <c r="Q316" i="3"/>
  <c r="Q315" i="3" s="1"/>
  <c r="Q314" i="3" s="1"/>
  <c r="R316" i="3"/>
  <c r="R315" i="3" s="1"/>
  <c r="R314" i="3" s="1"/>
  <c r="S316" i="3"/>
  <c r="S315" i="3" s="1"/>
  <c r="S314" i="3" s="1"/>
  <c r="U316" i="3"/>
  <c r="U315" i="3" s="1"/>
  <c r="U314" i="3" s="1"/>
  <c r="N320" i="3"/>
  <c r="N319" i="3" s="1"/>
  <c r="N318" i="3" s="1"/>
  <c r="N317" i="3" s="1"/>
  <c r="O320" i="3"/>
  <c r="O319" i="3" s="1"/>
  <c r="O318" i="3" s="1"/>
  <c r="O317" i="3" s="1"/>
  <c r="P320" i="3"/>
  <c r="P319" i="3" s="1"/>
  <c r="P318" i="3" s="1"/>
  <c r="P317" i="3" s="1"/>
  <c r="Q320" i="3"/>
  <c r="Q319" i="3" s="1"/>
  <c r="Q318" i="3" s="1"/>
  <c r="Q317" i="3" s="1"/>
  <c r="R320" i="3"/>
  <c r="R319" i="3" s="1"/>
  <c r="R318" i="3" s="1"/>
  <c r="R317" i="3" s="1"/>
  <c r="S320" i="3"/>
  <c r="S319" i="3" s="1"/>
  <c r="S318" i="3" s="1"/>
  <c r="S317" i="3" s="1"/>
  <c r="N326" i="3"/>
  <c r="N325" i="3" s="1"/>
  <c r="N324" i="3" s="1"/>
  <c r="N323" i="3" s="1"/>
  <c r="O326" i="3"/>
  <c r="O325" i="3" s="1"/>
  <c r="O324" i="3" s="1"/>
  <c r="O323" i="3" s="1"/>
  <c r="P326" i="3"/>
  <c r="P325" i="3" s="1"/>
  <c r="P324" i="3" s="1"/>
  <c r="P323" i="3" s="1"/>
  <c r="Q326" i="3"/>
  <c r="Q325" i="3" s="1"/>
  <c r="Q324" i="3" s="1"/>
  <c r="Q323" i="3" s="1"/>
  <c r="R326" i="3"/>
  <c r="R325" i="3" s="1"/>
  <c r="R324" i="3" s="1"/>
  <c r="R323" i="3" s="1"/>
  <c r="S326" i="3"/>
  <c r="S325" i="3" s="1"/>
  <c r="S324" i="3" s="1"/>
  <c r="S323" i="3" s="1"/>
  <c r="U326" i="3"/>
  <c r="U325" i="3" s="1"/>
  <c r="U324" i="3" s="1"/>
  <c r="U323" i="3" s="1"/>
  <c r="N330" i="3"/>
  <c r="N329" i="3" s="1"/>
  <c r="N328" i="3" s="1"/>
  <c r="O330" i="3"/>
  <c r="O329" i="3" s="1"/>
  <c r="O328" i="3" s="1"/>
  <c r="P330" i="3"/>
  <c r="P329" i="3" s="1"/>
  <c r="P328" i="3" s="1"/>
  <c r="Q330" i="3"/>
  <c r="Q329" i="3" s="1"/>
  <c r="Q328" i="3" s="1"/>
  <c r="S330" i="3"/>
  <c r="S329" i="3" s="1"/>
  <c r="S328" i="3" s="1"/>
  <c r="U330" i="3"/>
  <c r="U329" i="3" s="1"/>
  <c r="U328" i="3" s="1"/>
  <c r="N333" i="3"/>
  <c r="N332" i="3" s="1"/>
  <c r="N331" i="3" s="1"/>
  <c r="O333" i="3"/>
  <c r="O332" i="3" s="1"/>
  <c r="O331" i="3" s="1"/>
  <c r="P333" i="3"/>
  <c r="P332" i="3" s="1"/>
  <c r="P331" i="3" s="1"/>
  <c r="Q333" i="3"/>
  <c r="Q332" i="3" s="1"/>
  <c r="Q331" i="3" s="1"/>
  <c r="R333" i="3"/>
  <c r="R332" i="3" s="1"/>
  <c r="R331" i="3" s="1"/>
  <c r="T333" i="3"/>
  <c r="T332" i="3" s="1"/>
  <c r="T331" i="3" s="1"/>
  <c r="U333" i="3"/>
  <c r="U332" i="3" s="1"/>
  <c r="U331" i="3" s="1"/>
  <c r="N336" i="3"/>
  <c r="N335" i="3" s="1"/>
  <c r="N334" i="3" s="1"/>
  <c r="O336" i="3"/>
  <c r="O335" i="3" s="1"/>
  <c r="O334" i="3" s="1"/>
  <c r="P336" i="3"/>
  <c r="P335" i="3" s="1"/>
  <c r="P334" i="3" s="1"/>
  <c r="Q336" i="3"/>
  <c r="Q335" i="3" s="1"/>
  <c r="Q334" i="3" s="1"/>
  <c r="U336" i="3"/>
  <c r="U335" i="3" s="1"/>
  <c r="U334" i="3" s="1"/>
  <c r="N343" i="3"/>
  <c r="N342" i="3" s="1"/>
  <c r="N341" i="3" s="1"/>
  <c r="O343" i="3"/>
  <c r="O342" i="3" s="1"/>
  <c r="O341" i="3" s="1"/>
  <c r="P343" i="3"/>
  <c r="P342" i="3" s="1"/>
  <c r="P341" i="3" s="1"/>
  <c r="Q343" i="3"/>
  <c r="Q342" i="3" s="1"/>
  <c r="Q341" i="3" s="1"/>
  <c r="R343" i="3"/>
  <c r="R342" i="3" s="1"/>
  <c r="R341" i="3" s="1"/>
  <c r="U343" i="3"/>
  <c r="U342" i="3" s="1"/>
  <c r="U341" i="3" s="1"/>
  <c r="N346" i="3"/>
  <c r="N345" i="3" s="1"/>
  <c r="N344" i="3" s="1"/>
  <c r="O346" i="3"/>
  <c r="O345" i="3" s="1"/>
  <c r="O344" i="3" s="1"/>
  <c r="P346" i="3"/>
  <c r="P345" i="3" s="1"/>
  <c r="P344" i="3" s="1"/>
  <c r="Q346" i="3"/>
  <c r="Q345" i="3" s="1"/>
  <c r="Q344" i="3" s="1"/>
  <c r="R346" i="3"/>
  <c r="R345" i="3" s="1"/>
  <c r="R344" i="3" s="1"/>
  <c r="T346" i="3"/>
  <c r="T345" i="3" s="1"/>
  <c r="T344" i="3" s="1"/>
  <c r="U346" i="3"/>
  <c r="U345" i="3" s="1"/>
  <c r="U344" i="3" s="1"/>
  <c r="N349" i="3"/>
  <c r="O349" i="3"/>
  <c r="P349" i="3"/>
  <c r="Q349" i="3"/>
  <c r="R349" i="3"/>
  <c r="U349" i="3"/>
  <c r="N350" i="3"/>
  <c r="O350" i="3"/>
  <c r="P350" i="3"/>
  <c r="Q350" i="3"/>
  <c r="R350" i="3"/>
  <c r="T350" i="3"/>
  <c r="N353" i="3"/>
  <c r="N352" i="3" s="1"/>
  <c r="N351" i="3" s="1"/>
  <c r="O353" i="3"/>
  <c r="O352" i="3" s="1"/>
  <c r="O351" i="3" s="1"/>
  <c r="P353" i="3"/>
  <c r="P352" i="3" s="1"/>
  <c r="P351" i="3" s="1"/>
  <c r="Q353" i="3"/>
  <c r="Q352" i="3" s="1"/>
  <c r="Q351" i="3" s="1"/>
  <c r="T353" i="3"/>
  <c r="T352" i="3" s="1"/>
  <c r="T351" i="3" s="1"/>
  <c r="U353" i="3"/>
  <c r="U352" i="3" s="1"/>
  <c r="U351" i="3" s="1"/>
  <c r="N357" i="3"/>
  <c r="N356" i="3" s="1"/>
  <c r="O357" i="3"/>
  <c r="O356" i="3" s="1"/>
  <c r="P357" i="3"/>
  <c r="P356" i="3" s="1"/>
  <c r="Q357" i="3"/>
  <c r="Q356" i="3" s="1"/>
  <c r="R357" i="3"/>
  <c r="R356" i="3" s="1"/>
  <c r="T357" i="3"/>
  <c r="T356" i="3" s="1"/>
  <c r="U357" i="3"/>
  <c r="U356" i="3" s="1"/>
  <c r="N359" i="3"/>
  <c r="N358" i="3" s="1"/>
  <c r="O359" i="3"/>
  <c r="O358" i="3" s="1"/>
  <c r="P359" i="3"/>
  <c r="P358" i="3" s="1"/>
  <c r="Q359" i="3"/>
  <c r="Q358" i="3" s="1"/>
  <c r="R359" i="3"/>
  <c r="R358" i="3" s="1"/>
  <c r="T359" i="3"/>
  <c r="T358" i="3" s="1"/>
  <c r="U359" i="3"/>
  <c r="U358" i="3" s="1"/>
  <c r="N362" i="3"/>
  <c r="N361" i="3" s="1"/>
  <c r="O362" i="3"/>
  <c r="O361" i="3" s="1"/>
  <c r="P362" i="3"/>
  <c r="P361" i="3" s="1"/>
  <c r="Q362" i="3"/>
  <c r="Q361" i="3" s="1"/>
  <c r="R362" i="3"/>
  <c r="R361" i="3" s="1"/>
  <c r="T362" i="3"/>
  <c r="T361" i="3" s="1"/>
  <c r="U362" i="3"/>
  <c r="U361" i="3" s="1"/>
  <c r="N364" i="3"/>
  <c r="N363" i="3" s="1"/>
  <c r="O364" i="3"/>
  <c r="O363" i="3" s="1"/>
  <c r="P364" i="3"/>
  <c r="P363" i="3" s="1"/>
  <c r="Q364" i="3"/>
  <c r="Q363" i="3" s="1"/>
  <c r="R364" i="3"/>
  <c r="R363" i="3" s="1"/>
  <c r="T364" i="3"/>
  <c r="T363" i="3" s="1"/>
  <c r="U364" i="3"/>
  <c r="U363" i="3" s="1"/>
  <c r="N367" i="3"/>
  <c r="N366" i="3" s="1"/>
  <c r="N365" i="3" s="1"/>
  <c r="O367" i="3"/>
  <c r="O366" i="3" s="1"/>
  <c r="O365" i="3" s="1"/>
  <c r="P367" i="3"/>
  <c r="P366" i="3" s="1"/>
  <c r="P365" i="3" s="1"/>
  <c r="Q367" i="3"/>
  <c r="Q366" i="3" s="1"/>
  <c r="Q365" i="3" s="1"/>
  <c r="R367" i="3"/>
  <c r="R366" i="3" s="1"/>
  <c r="R365" i="3" s="1"/>
  <c r="T367" i="3"/>
  <c r="T366" i="3" s="1"/>
  <c r="T365" i="3" s="1"/>
  <c r="U367" i="3"/>
  <c r="U366" i="3" s="1"/>
  <c r="U365" i="3" s="1"/>
  <c r="N372" i="3"/>
  <c r="N371" i="3" s="1"/>
  <c r="O372" i="3"/>
  <c r="O371" i="3" s="1"/>
  <c r="P372" i="3"/>
  <c r="P371" i="3" s="1"/>
  <c r="Q372" i="3"/>
  <c r="Q371" i="3" s="1"/>
  <c r="S372" i="3"/>
  <c r="S371" i="3" s="1"/>
  <c r="U372" i="3"/>
  <c r="U371" i="3" s="1"/>
  <c r="N374" i="3"/>
  <c r="N373" i="3" s="1"/>
  <c r="O374" i="3"/>
  <c r="O373" i="3" s="1"/>
  <c r="P374" i="3"/>
  <c r="P373" i="3" s="1"/>
  <c r="Q374" i="3"/>
  <c r="Q373" i="3" s="1"/>
  <c r="R374" i="3"/>
  <c r="R373" i="3" s="1"/>
  <c r="U374" i="3"/>
  <c r="U373" i="3" s="1"/>
  <c r="N377" i="3"/>
  <c r="N376" i="3" s="1"/>
  <c r="O377" i="3"/>
  <c r="O376" i="3" s="1"/>
  <c r="P377" i="3"/>
  <c r="P376" i="3" s="1"/>
  <c r="Q377" i="3"/>
  <c r="Q376" i="3" s="1"/>
  <c r="R377" i="3"/>
  <c r="R376" i="3" s="1"/>
  <c r="S377" i="3"/>
  <c r="S376" i="3" s="1"/>
  <c r="U377" i="3"/>
  <c r="U376" i="3" s="1"/>
  <c r="N379" i="3"/>
  <c r="N378" i="3" s="1"/>
  <c r="O379" i="3"/>
  <c r="O378" i="3" s="1"/>
  <c r="P379" i="3"/>
  <c r="P378" i="3" s="1"/>
  <c r="Q379" i="3"/>
  <c r="Q378" i="3" s="1"/>
  <c r="R379" i="3"/>
  <c r="R378" i="3" s="1"/>
  <c r="S379" i="3"/>
  <c r="S378" i="3" s="1"/>
  <c r="U379" i="3"/>
  <c r="U378" i="3" s="1"/>
  <c r="N382" i="3"/>
  <c r="N381" i="3" s="1"/>
  <c r="N380" i="3" s="1"/>
  <c r="O382" i="3"/>
  <c r="O381" i="3" s="1"/>
  <c r="O380" i="3" s="1"/>
  <c r="P382" i="3"/>
  <c r="P381" i="3" s="1"/>
  <c r="P380" i="3" s="1"/>
  <c r="Q382" i="3"/>
  <c r="Q381" i="3" s="1"/>
  <c r="Q380" i="3" s="1"/>
  <c r="R382" i="3"/>
  <c r="R381" i="3" s="1"/>
  <c r="R380" i="3" s="1"/>
  <c r="S382" i="3"/>
  <c r="S381" i="3" s="1"/>
  <c r="S380" i="3" s="1"/>
  <c r="U382" i="3"/>
  <c r="U381" i="3" s="1"/>
  <c r="U380" i="3" s="1"/>
  <c r="N385" i="3"/>
  <c r="N384" i="3" s="1"/>
  <c r="O385" i="3"/>
  <c r="O384" i="3" s="1"/>
  <c r="P385" i="3"/>
  <c r="P384" i="3" s="1"/>
  <c r="Q385" i="3"/>
  <c r="Q384" i="3" s="1"/>
  <c r="R385" i="3"/>
  <c r="R384" i="3" s="1"/>
  <c r="S385" i="3"/>
  <c r="S384" i="3" s="1"/>
  <c r="T385" i="3"/>
  <c r="T384" i="3" s="1"/>
  <c r="N387" i="3"/>
  <c r="N386" i="3" s="1"/>
  <c r="O387" i="3"/>
  <c r="O386" i="3" s="1"/>
  <c r="P387" i="3"/>
  <c r="P386" i="3" s="1"/>
  <c r="Q387" i="3"/>
  <c r="Q386" i="3" s="1"/>
  <c r="R387" i="3"/>
  <c r="R386" i="3" s="1"/>
  <c r="S387" i="3"/>
  <c r="S386" i="3" s="1"/>
  <c r="T387" i="3"/>
  <c r="T386" i="3" s="1"/>
  <c r="N392" i="3"/>
  <c r="N391" i="3" s="1"/>
  <c r="N390" i="3" s="1"/>
  <c r="N389" i="3" s="1"/>
  <c r="P392" i="3"/>
  <c r="P391" i="3" s="1"/>
  <c r="P390" i="3" s="1"/>
  <c r="P389" i="3" s="1"/>
  <c r="Q392" i="3"/>
  <c r="Q391" i="3" s="1"/>
  <c r="Q390" i="3" s="1"/>
  <c r="Q389" i="3" s="1"/>
  <c r="R392" i="3"/>
  <c r="R391" i="3" s="1"/>
  <c r="R390" i="3" s="1"/>
  <c r="R389" i="3" s="1"/>
  <c r="T392" i="3"/>
  <c r="T391" i="3" s="1"/>
  <c r="T390" i="3" s="1"/>
  <c r="T389" i="3" s="1"/>
  <c r="N396" i="3"/>
  <c r="N395" i="3" s="1"/>
  <c r="N394" i="3" s="1"/>
  <c r="N393" i="3" s="1"/>
  <c r="O396" i="3"/>
  <c r="O395" i="3" s="1"/>
  <c r="O394" i="3" s="1"/>
  <c r="O393" i="3" s="1"/>
  <c r="P396" i="3"/>
  <c r="P395" i="3" s="1"/>
  <c r="P394" i="3" s="1"/>
  <c r="P393" i="3" s="1"/>
  <c r="Q396" i="3"/>
  <c r="Q395" i="3" s="1"/>
  <c r="Q394" i="3" s="1"/>
  <c r="Q393" i="3" s="1"/>
  <c r="R396" i="3"/>
  <c r="R395" i="3" s="1"/>
  <c r="R394" i="3" s="1"/>
  <c r="R393" i="3" s="1"/>
  <c r="U396" i="3"/>
  <c r="U395" i="3" s="1"/>
  <c r="U394" i="3" s="1"/>
  <c r="U393" i="3" s="1"/>
  <c r="N399" i="3"/>
  <c r="N398" i="3" s="1"/>
  <c r="N397" i="3" s="1"/>
  <c r="O399" i="3"/>
  <c r="O398" i="3" s="1"/>
  <c r="O397" i="3" s="1"/>
  <c r="P399" i="3"/>
  <c r="P398" i="3" s="1"/>
  <c r="P397" i="3" s="1"/>
  <c r="Q399" i="3"/>
  <c r="Q398" i="3" s="1"/>
  <c r="Q397" i="3" s="1"/>
  <c r="R400" i="3"/>
  <c r="R399" i="3" s="1"/>
  <c r="R398" i="3" s="1"/>
  <c r="R397" i="3" s="1"/>
  <c r="S400" i="3"/>
  <c r="AA400" i="3" s="1"/>
  <c r="T400" i="3"/>
  <c r="AB400" i="3" s="1"/>
  <c r="U400" i="3"/>
  <c r="U399" i="3" s="1"/>
  <c r="U398" i="3" s="1"/>
  <c r="U397" i="3" s="1"/>
  <c r="O392" i="3" l="1"/>
  <c r="O391" i="3" s="1"/>
  <c r="O390" i="3" s="1"/>
  <c r="O389" i="3" s="1"/>
  <c r="O356" i="2"/>
  <c r="O355" i="2" s="1"/>
  <c r="O354" i="2" s="1"/>
  <c r="X364" i="2"/>
  <c r="R109" i="3"/>
  <c r="R108" i="3" s="1"/>
  <c r="S100" i="3"/>
  <c r="S99" i="3" s="1"/>
  <c r="S98" i="3" s="1"/>
  <c r="Q73" i="1"/>
  <c r="Q70" i="1" s="1"/>
  <c r="Q69" i="1" s="1"/>
  <c r="Q68" i="1" s="1"/>
  <c r="Q427" i="1" s="1"/>
  <c r="Q83" i="2"/>
  <c r="Q82" i="2" s="1"/>
  <c r="T105" i="3"/>
  <c r="T104" i="3" s="1"/>
  <c r="T103" i="3" s="1"/>
  <c r="T102" i="3" s="1"/>
  <c r="T101" i="3" s="1"/>
  <c r="S373" i="2"/>
  <c r="S372" i="2" s="1"/>
  <c r="S371" i="2" s="1"/>
  <c r="S147" i="2"/>
  <c r="S146" i="2" s="1"/>
  <c r="S145" i="2" s="1"/>
  <c r="S144" i="2" s="1"/>
  <c r="S158" i="3"/>
  <c r="S157" i="3" s="1"/>
  <c r="S156" i="3" s="1"/>
  <c r="R142" i="3"/>
  <c r="R141" i="3" s="1"/>
  <c r="R140" i="3" s="1"/>
  <c r="U136" i="3"/>
  <c r="U135" i="3" s="1"/>
  <c r="U134" i="3" s="1"/>
  <c r="P136" i="3"/>
  <c r="P135" i="3" s="1"/>
  <c r="P134" i="3" s="1"/>
  <c r="R129" i="3"/>
  <c r="R128" i="3" s="1"/>
  <c r="R127" i="3" s="1"/>
  <c r="R90" i="2"/>
  <c r="R89" i="2" s="1"/>
  <c r="R88" i="2" s="1"/>
  <c r="R87" i="2" s="1"/>
  <c r="R86" i="2" s="1"/>
  <c r="S374" i="3"/>
  <c r="S373" i="3" s="1"/>
  <c r="R372" i="3"/>
  <c r="R371" i="3" s="1"/>
  <c r="S200" i="2"/>
  <c r="S199" i="2" s="1"/>
  <c r="R198" i="2"/>
  <c r="R197" i="2" s="1"/>
  <c r="P463" i="1"/>
  <c r="R253" i="2"/>
  <c r="R252" i="2" s="1"/>
  <c r="R251" i="2" s="1"/>
  <c r="R206" i="3"/>
  <c r="R205" i="3" s="1"/>
  <c r="R204" i="3" s="1"/>
  <c r="R219" i="3"/>
  <c r="R218" i="3" s="1"/>
  <c r="R217" i="3" s="1"/>
  <c r="R274" i="2"/>
  <c r="R273" i="2" s="1"/>
  <c r="R272" i="2" s="1"/>
  <c r="U294" i="2"/>
  <c r="U293" i="2" s="1"/>
  <c r="U292" i="2" s="1"/>
  <c r="U291" i="2" s="1"/>
  <c r="U290" i="2" s="1"/>
  <c r="U234" i="3"/>
  <c r="U233" i="3" s="1"/>
  <c r="U232" i="3" s="1"/>
  <c r="U250" i="3"/>
  <c r="U249" i="3" s="1"/>
  <c r="U248" i="3" s="1"/>
  <c r="U241" i="3" s="1"/>
  <c r="U277" i="2"/>
  <c r="U276" i="2" s="1"/>
  <c r="U275" i="2" s="1"/>
  <c r="S271" i="3"/>
  <c r="S270" i="3" s="1"/>
  <c r="P264" i="2"/>
  <c r="P263" i="2" s="1"/>
  <c r="P482" i="1"/>
  <c r="U275" i="3"/>
  <c r="U274" i="3" s="1"/>
  <c r="S264" i="2"/>
  <c r="S263" i="2" s="1"/>
  <c r="U268" i="2"/>
  <c r="U267" i="2" s="1"/>
  <c r="R353" i="3"/>
  <c r="R352" i="3" s="1"/>
  <c r="R351" i="3" s="1"/>
  <c r="P46" i="3"/>
  <c r="P45" i="3" s="1"/>
  <c r="R44" i="3"/>
  <c r="R43" i="3" s="1"/>
  <c r="U348" i="2"/>
  <c r="U347" i="2" s="1"/>
  <c r="P346" i="2"/>
  <c r="P345" i="2" s="1"/>
  <c r="U48" i="3"/>
  <c r="U47" i="3" s="1"/>
  <c r="R344" i="2"/>
  <c r="R343" i="2" s="1"/>
  <c r="U503" i="1"/>
  <c r="U448" i="1" s="1"/>
  <c r="U465" i="1"/>
  <c r="R471" i="1"/>
  <c r="R452" i="1" s="1"/>
  <c r="AA399" i="3"/>
  <c r="AA398" i="3" s="1"/>
  <c r="AA397" i="3" s="1"/>
  <c r="AI400" i="3"/>
  <c r="AI399" i="3" s="1"/>
  <c r="AI398" i="3" s="1"/>
  <c r="AI397" i="3" s="1"/>
  <c r="AB399" i="3"/>
  <c r="AB398" i="3" s="1"/>
  <c r="AB397" i="3" s="1"/>
  <c r="AJ400" i="3"/>
  <c r="AJ399" i="3" s="1"/>
  <c r="AJ398" i="3" s="1"/>
  <c r="AJ397" i="3" s="1"/>
  <c r="U20" i="3"/>
  <c r="U19" i="3" s="1"/>
  <c r="U18" i="3" s="1"/>
  <c r="Z409" i="1"/>
  <c r="R532" i="1"/>
  <c r="R16" i="3"/>
  <c r="R15" i="3" s="1"/>
  <c r="R526" i="1"/>
  <c r="S385" i="2"/>
  <c r="S384" i="2" s="1"/>
  <c r="S516" i="1"/>
  <c r="U383" i="2"/>
  <c r="U382" i="2" s="1"/>
  <c r="U515" i="1"/>
  <c r="U513" i="1" s="1"/>
  <c r="R12" i="3"/>
  <c r="R11" i="3" s="1"/>
  <c r="R515" i="1"/>
  <c r="R513" i="1" s="1"/>
  <c r="AB393" i="1"/>
  <c r="AB511" i="1" s="1"/>
  <c r="AB457" i="1" s="1"/>
  <c r="T511" i="1"/>
  <c r="T457" i="1" s="1"/>
  <c r="Z393" i="1"/>
  <c r="Z511" i="1" s="1"/>
  <c r="Z457" i="1" s="1"/>
  <c r="R511" i="1"/>
  <c r="R457" i="1" s="1"/>
  <c r="AB390" i="1"/>
  <c r="AB436" i="1" s="1"/>
  <c r="T436" i="1"/>
  <c r="Z390" i="1"/>
  <c r="Z436" i="1" s="1"/>
  <c r="R436" i="1"/>
  <c r="Z385" i="1"/>
  <c r="Z503" i="1" s="1"/>
  <c r="Z448" i="1" s="1"/>
  <c r="R503" i="1"/>
  <c r="R448" i="1" s="1"/>
  <c r="Z371" i="1"/>
  <c r="AH371" i="1" s="1"/>
  <c r="R499" i="1"/>
  <c r="AB350" i="1"/>
  <c r="T483" i="1"/>
  <c r="T445" i="1" s="1"/>
  <c r="AC338" i="1"/>
  <c r="AC484" i="1" s="1"/>
  <c r="U484" i="1"/>
  <c r="U446" i="1" s="1"/>
  <c r="AC326" i="1"/>
  <c r="U481" i="1"/>
  <c r="R239" i="2"/>
  <c r="R238" i="2" s="1"/>
  <c r="R237" i="2" s="1"/>
  <c r="R236" i="2" s="1"/>
  <c r="R235" i="2" s="1"/>
  <c r="R481" i="1"/>
  <c r="AA254" i="1"/>
  <c r="AA253" i="1" s="1"/>
  <c r="AA252" i="1" s="1"/>
  <c r="Z246" i="1"/>
  <c r="R482" i="1"/>
  <c r="Z200" i="1"/>
  <c r="R465" i="1"/>
  <c r="Z137" i="1"/>
  <c r="Z466" i="1" s="1"/>
  <c r="Z447" i="1" s="1"/>
  <c r="R466" i="1"/>
  <c r="R447" i="1" s="1"/>
  <c r="AC99" i="1"/>
  <c r="U471" i="1"/>
  <c r="U452" i="1" s="1"/>
  <c r="Z81" i="1"/>
  <c r="R461" i="1"/>
  <c r="Z64" i="1"/>
  <c r="R470" i="1"/>
  <c r="AC46" i="1"/>
  <c r="AC468" i="1" s="1"/>
  <c r="AC449" i="1" s="1"/>
  <c r="U468" i="1"/>
  <c r="U449" i="1" s="1"/>
  <c r="Z46" i="1"/>
  <c r="Z468" i="1" s="1"/>
  <c r="Z449" i="1" s="1"/>
  <c r="R468" i="1"/>
  <c r="R449" i="1" s="1"/>
  <c r="Z21" i="1"/>
  <c r="R473" i="1"/>
  <c r="R454" i="1" s="1"/>
  <c r="O85" i="2"/>
  <c r="O84" i="2" s="1"/>
  <c r="O468" i="1"/>
  <c r="O449" i="1" s="1"/>
  <c r="P147" i="2"/>
  <c r="P146" i="2" s="1"/>
  <c r="P145" i="2" s="1"/>
  <c r="P144" i="2" s="1"/>
  <c r="P471" i="1"/>
  <c r="P452" i="1" s="1"/>
  <c r="P268" i="2"/>
  <c r="P267" i="2" s="1"/>
  <c r="P492" i="1"/>
  <c r="O306" i="2"/>
  <c r="O305" i="2" s="1"/>
  <c r="O482" i="1"/>
  <c r="P48" i="3"/>
  <c r="P47" i="3" s="1"/>
  <c r="P509" i="1"/>
  <c r="R484" i="1"/>
  <c r="U466" i="1"/>
  <c r="U447" i="1" s="1"/>
  <c r="S469" i="1"/>
  <c r="S450" i="1" s="1"/>
  <c r="U473" i="1"/>
  <c r="U454" i="1" s="1"/>
  <c r="P496" i="1"/>
  <c r="AV463" i="1"/>
  <c r="Z14" i="1"/>
  <c r="R462" i="1"/>
  <c r="R443" i="1" s="1"/>
  <c r="AA14" i="1"/>
  <c r="AA409" i="1"/>
  <c r="AA532" i="1" s="1"/>
  <c r="S532" i="1"/>
  <c r="S529" i="1" s="1"/>
  <c r="AC393" i="1"/>
  <c r="AC511" i="1" s="1"/>
  <c r="AC457" i="1" s="1"/>
  <c r="U511" i="1"/>
  <c r="U457" i="1" s="1"/>
  <c r="AA393" i="1"/>
  <c r="AA511" i="1" s="1"/>
  <c r="AA457" i="1" s="1"/>
  <c r="S511" i="1"/>
  <c r="S457" i="1" s="1"/>
  <c r="AC390" i="1"/>
  <c r="AC436" i="1" s="1"/>
  <c r="U436" i="1"/>
  <c r="AA390" i="1"/>
  <c r="AA436" i="1" s="1"/>
  <c r="S436" i="1"/>
  <c r="AB385" i="1"/>
  <c r="AA371" i="1"/>
  <c r="AA499" i="1" s="1"/>
  <c r="S499" i="1"/>
  <c r="AC350" i="1"/>
  <c r="AC483" i="1" s="1"/>
  <c r="AC445" i="1" s="1"/>
  <c r="U483" i="1"/>
  <c r="U445" i="1" s="1"/>
  <c r="AB338" i="1"/>
  <c r="T484" i="1"/>
  <c r="AA326" i="1"/>
  <c r="AC254" i="1"/>
  <c r="AC253" i="1" s="1"/>
  <c r="AC252" i="1" s="1"/>
  <c r="U489" i="1"/>
  <c r="Z254" i="1"/>
  <c r="R489" i="1"/>
  <c r="AC246" i="1"/>
  <c r="U482" i="1"/>
  <c r="AA246" i="1"/>
  <c r="AA200" i="1"/>
  <c r="S465" i="1"/>
  <c r="AA137" i="1"/>
  <c r="AC116" i="1"/>
  <c r="U469" i="1"/>
  <c r="U450" i="1" s="1"/>
  <c r="Z116" i="1"/>
  <c r="AH116" i="1" s="1"/>
  <c r="R469" i="1"/>
  <c r="R450" i="1" s="1"/>
  <c r="AA99" i="1"/>
  <c r="S471" i="1"/>
  <c r="S452" i="1" s="1"/>
  <c r="AA81" i="1"/>
  <c r="AA461" i="1" s="1"/>
  <c r="S461" i="1"/>
  <c r="AC64" i="1"/>
  <c r="AA64" i="1"/>
  <c r="AB46" i="1"/>
  <c r="AB468" i="1" s="1"/>
  <c r="AB449" i="1" s="1"/>
  <c r="T468" i="1"/>
  <c r="T449" i="1" s="1"/>
  <c r="Z38" i="1"/>
  <c r="Z475" i="1" s="1"/>
  <c r="Z456" i="1" s="1"/>
  <c r="R475" i="1"/>
  <c r="R456" i="1" s="1"/>
  <c r="AA21" i="1"/>
  <c r="S473" i="1"/>
  <c r="S454" i="1" s="1"/>
  <c r="O227" i="2"/>
  <c r="O226" i="2" s="1"/>
  <c r="O225" i="2" s="1"/>
  <c r="O466" i="1"/>
  <c r="O447" i="1" s="1"/>
  <c r="Q211" i="2"/>
  <c r="Q210" i="2" s="1"/>
  <c r="Q461" i="1"/>
  <c r="O448" i="1"/>
  <c r="O496" i="1"/>
  <c r="R529" i="1"/>
  <c r="S513" i="1"/>
  <c r="R496" i="1"/>
  <c r="R483" i="1"/>
  <c r="R445" i="1" s="1"/>
  <c r="Q463" i="1"/>
  <c r="Q444" i="1" s="1"/>
  <c r="P461" i="1"/>
  <c r="P473" i="1"/>
  <c r="P454" i="1" s="1"/>
  <c r="O463" i="1"/>
  <c r="O444" i="1" s="1"/>
  <c r="O462" i="1"/>
  <c r="P470" i="1"/>
  <c r="P451" i="1" s="1"/>
  <c r="P465" i="1"/>
  <c r="P446" i="1" s="1"/>
  <c r="O489" i="1"/>
  <c r="O451" i="1" s="1"/>
  <c r="P481" i="1"/>
  <c r="P443" i="1" s="1"/>
  <c r="O484" i="1"/>
  <c r="O446" i="1" s="1"/>
  <c r="P513" i="1"/>
  <c r="AQ463" i="1"/>
  <c r="AL392" i="1"/>
  <c r="AL391" i="1"/>
  <c r="S14" i="3"/>
  <c r="S13" i="3" s="1"/>
  <c r="U12" i="3"/>
  <c r="U11" i="3" s="1"/>
  <c r="U10" i="3" s="1"/>
  <c r="U9" i="3" s="1"/>
  <c r="R391" i="2"/>
  <c r="R390" i="2" s="1"/>
  <c r="R389" i="2" s="1"/>
  <c r="S362" i="2"/>
  <c r="S361" i="2" s="1"/>
  <c r="S360" i="2" s="1"/>
  <c r="T351" i="2"/>
  <c r="T350" i="2" s="1"/>
  <c r="T349" i="2" s="1"/>
  <c r="R346" i="2"/>
  <c r="R345" i="2" s="1"/>
  <c r="R342" i="2" s="1"/>
  <c r="R341" i="2" s="1"/>
  <c r="R340" i="2" s="1"/>
  <c r="R316" i="2"/>
  <c r="R315" i="2" s="1"/>
  <c r="R314" i="2" s="1"/>
  <c r="U313" i="2"/>
  <c r="U311" i="2" s="1"/>
  <c r="U310" i="2" s="1"/>
  <c r="T306" i="2"/>
  <c r="T305" i="2" s="1"/>
  <c r="R304" i="2"/>
  <c r="R303" i="2" s="1"/>
  <c r="R302" i="2" s="1"/>
  <c r="U289" i="2"/>
  <c r="U288" i="2" s="1"/>
  <c r="U287" i="2" s="1"/>
  <c r="R259" i="2"/>
  <c r="R258" i="2" s="1"/>
  <c r="R257" i="2" s="1"/>
  <c r="U244" i="2"/>
  <c r="U243" i="2" s="1"/>
  <c r="U242" i="2" s="1"/>
  <c r="U227" i="2"/>
  <c r="U226" i="2" s="1"/>
  <c r="U225" i="2" s="1"/>
  <c r="R205" i="2"/>
  <c r="R204" i="2" s="1"/>
  <c r="S203" i="2"/>
  <c r="S202" i="2" s="1"/>
  <c r="U200" i="2"/>
  <c r="U199" i="2" s="1"/>
  <c r="U186" i="2"/>
  <c r="U185" i="2" s="1"/>
  <c r="U184" i="2" s="1"/>
  <c r="U180" i="2"/>
  <c r="U179" i="2" s="1"/>
  <c r="U178" i="2" s="1"/>
  <c r="S174" i="2"/>
  <c r="S173" i="2" s="1"/>
  <c r="R172" i="2"/>
  <c r="R171" i="2" s="1"/>
  <c r="R169" i="2"/>
  <c r="R168" i="2" s="1"/>
  <c r="R167" i="2" s="1"/>
  <c r="S166" i="2"/>
  <c r="S165" i="2" s="1"/>
  <c r="U164" i="2"/>
  <c r="U163" i="2" s="1"/>
  <c r="P161" i="2"/>
  <c r="P160" i="2" s="1"/>
  <c r="P159" i="2" s="1"/>
  <c r="R136" i="2"/>
  <c r="R135" i="2" s="1"/>
  <c r="R134" i="2" s="1"/>
  <c r="P133" i="2"/>
  <c r="P132" i="2" s="1"/>
  <c r="P131" i="2" s="1"/>
  <c r="R121" i="2"/>
  <c r="R120" i="2" s="1"/>
  <c r="R119" i="2" s="1"/>
  <c r="R118" i="2" s="1"/>
  <c r="R117" i="2" s="1"/>
  <c r="U104" i="2"/>
  <c r="U103" i="2" s="1"/>
  <c r="U102" i="2" s="1"/>
  <c r="S98" i="2"/>
  <c r="S97" i="2" s="1"/>
  <c r="S96" i="2" s="1"/>
  <c r="P98" i="2"/>
  <c r="P97" i="2" s="1"/>
  <c r="P96" i="2" s="1"/>
  <c r="U145" i="3"/>
  <c r="U144" i="3" s="1"/>
  <c r="U143" i="3" s="1"/>
  <c r="S136" i="2"/>
  <c r="S135" i="2" s="1"/>
  <c r="S134" i="2" s="1"/>
  <c r="S145" i="3"/>
  <c r="S144" i="3" s="1"/>
  <c r="S143" i="3" s="1"/>
  <c r="U136" i="2"/>
  <c r="U135" i="2" s="1"/>
  <c r="U134" i="2" s="1"/>
  <c r="AK130" i="2"/>
  <c r="AK129" i="2" s="1"/>
  <c r="AK128" i="2" s="1"/>
  <c r="AK139" i="3"/>
  <c r="AK138" i="3" s="1"/>
  <c r="AK137" i="3" s="1"/>
  <c r="AK98" i="2"/>
  <c r="AK97" i="2" s="1"/>
  <c r="AK96" i="2" s="1"/>
  <c r="AK173" i="3"/>
  <c r="AK172" i="3" s="1"/>
  <c r="AK171" i="3" s="1"/>
  <c r="AK22" i="2"/>
  <c r="AK21" i="2" s="1"/>
  <c r="AK155" i="3"/>
  <c r="AK154" i="3" s="1"/>
  <c r="AJ20" i="2"/>
  <c r="AJ19" i="2" s="1"/>
  <c r="AJ153" i="3"/>
  <c r="AJ152" i="3" s="1"/>
  <c r="AK133" i="2"/>
  <c r="AK132" i="2" s="1"/>
  <c r="AK131" i="2" s="1"/>
  <c r="AK142" i="3"/>
  <c r="AK141" i="3" s="1"/>
  <c r="AK140" i="3" s="1"/>
  <c r="AH127" i="2"/>
  <c r="AH126" i="2" s="1"/>
  <c r="AH125" i="2" s="1"/>
  <c r="AH136" i="3"/>
  <c r="AH135" i="3" s="1"/>
  <c r="AH134" i="3" s="1"/>
  <c r="AK113" i="2"/>
  <c r="AK112" i="2" s="1"/>
  <c r="AK111" i="2" s="1"/>
  <c r="AK182" i="3"/>
  <c r="AK181" i="3" s="1"/>
  <c r="AK180" i="3" s="1"/>
  <c r="AK110" i="2"/>
  <c r="AK109" i="2" s="1"/>
  <c r="AK108" i="2" s="1"/>
  <c r="AK179" i="3"/>
  <c r="AK178" i="3" s="1"/>
  <c r="AK177" i="3" s="1"/>
  <c r="AK104" i="2"/>
  <c r="AK103" i="2" s="1"/>
  <c r="AK102" i="2" s="1"/>
  <c r="AK176" i="3"/>
  <c r="AK175" i="3" s="1"/>
  <c r="AK174" i="3" s="1"/>
  <c r="AK101" i="2"/>
  <c r="AK100" i="2" s="1"/>
  <c r="AK99" i="2" s="1"/>
  <c r="AK163" i="3"/>
  <c r="AK162" i="3" s="1"/>
  <c r="AK161" i="3" s="1"/>
  <c r="AK136" i="2"/>
  <c r="AK135" i="2" s="1"/>
  <c r="AK134" i="2" s="1"/>
  <c r="AK145" i="3"/>
  <c r="AK144" i="3" s="1"/>
  <c r="AK143" i="3" s="1"/>
  <c r="AI133" i="2"/>
  <c r="AI132" i="2" s="1"/>
  <c r="AI131" i="2" s="1"/>
  <c r="AI142" i="3"/>
  <c r="AI141" i="3" s="1"/>
  <c r="AI140" i="3" s="1"/>
  <c r="AK107" i="2"/>
  <c r="AK106" i="2" s="1"/>
  <c r="AK105" i="2" s="1"/>
  <c r="AK166" i="3"/>
  <c r="AK165" i="3" s="1"/>
  <c r="AK164" i="3" s="1"/>
  <c r="AH133" i="2"/>
  <c r="AH132" i="2" s="1"/>
  <c r="AH131" i="2" s="1"/>
  <c r="AH142" i="3"/>
  <c r="AH141" i="3" s="1"/>
  <c r="AH140" i="3" s="1"/>
  <c r="AK127" i="2"/>
  <c r="AK126" i="2" s="1"/>
  <c r="AK125" i="2" s="1"/>
  <c r="AK136" i="3"/>
  <c r="AK135" i="3" s="1"/>
  <c r="AK134" i="3" s="1"/>
  <c r="AK133" i="3" s="1"/>
  <c r="AK63" i="2"/>
  <c r="AK62" i="2" s="1"/>
  <c r="AK116" i="3"/>
  <c r="AK115" i="3" s="1"/>
  <c r="AJ41" i="2"/>
  <c r="AJ40" i="2" s="1"/>
  <c r="AJ39" i="2" s="1"/>
  <c r="AJ82" i="3"/>
  <c r="AJ81" i="3" s="1"/>
  <c r="AJ80" i="3" s="1"/>
  <c r="AI38" i="2"/>
  <c r="AI37" i="2" s="1"/>
  <c r="AI36" i="2" s="1"/>
  <c r="AI79" i="3"/>
  <c r="AI78" i="3" s="1"/>
  <c r="AI77" i="3" s="1"/>
  <c r="AK65" i="2"/>
  <c r="AK64" i="2" s="1"/>
  <c r="AK118" i="3"/>
  <c r="AK117" i="3" s="1"/>
  <c r="AH38" i="2"/>
  <c r="AH37" i="2" s="1"/>
  <c r="AH36" i="2" s="1"/>
  <c r="AH79" i="3"/>
  <c r="AH78" i="3" s="1"/>
  <c r="AH77" i="3" s="1"/>
  <c r="AK90" i="2"/>
  <c r="AK89" i="2" s="1"/>
  <c r="AK88" i="2" s="1"/>
  <c r="AK87" i="2" s="1"/>
  <c r="AK86" i="2" s="1"/>
  <c r="AK129" i="3"/>
  <c r="AK128" i="3" s="1"/>
  <c r="AK127" i="3" s="1"/>
  <c r="AK82" i="3"/>
  <c r="AK81" i="3" s="1"/>
  <c r="AK80" i="3" s="1"/>
  <c r="AK41" i="2"/>
  <c r="AK40" i="2" s="1"/>
  <c r="AK39" i="2" s="1"/>
  <c r="AK79" i="3"/>
  <c r="AK78" i="3" s="1"/>
  <c r="AK77" i="3" s="1"/>
  <c r="AK38" i="2"/>
  <c r="AK37" i="2" s="1"/>
  <c r="AK36" i="2" s="1"/>
  <c r="W70" i="3"/>
  <c r="AB414" i="1"/>
  <c r="AB413" i="1" s="1"/>
  <c r="AJ415" i="1"/>
  <c r="AA412" i="1"/>
  <c r="AA531" i="1" s="1"/>
  <c r="AA529" i="1" s="1"/>
  <c r="AH409" i="1"/>
  <c r="Z408" i="1"/>
  <c r="Z407" i="1" s="1"/>
  <c r="Z403" i="1"/>
  <c r="Z526" i="1" s="1"/>
  <c r="AC399" i="1"/>
  <c r="AC515" i="1" s="1"/>
  <c r="AH385" i="1"/>
  <c r="Z384" i="1"/>
  <c r="Z383" i="1" s="1"/>
  <c r="Z382" i="1" s="1"/>
  <c r="AB375" i="1"/>
  <c r="AB374" i="1" s="1"/>
  <c r="AJ376" i="1"/>
  <c r="AA373" i="1"/>
  <c r="AA509" i="1" s="1"/>
  <c r="AK363" i="1"/>
  <c r="AC362" i="1"/>
  <c r="AC361" i="1" s="1"/>
  <c r="AJ360" i="1"/>
  <c r="AB359" i="1"/>
  <c r="Z357" i="1"/>
  <c r="AH358" i="1"/>
  <c r="Z346" i="1"/>
  <c r="Z345" i="1" s="1"/>
  <c r="AH347" i="1"/>
  <c r="AK338" i="1"/>
  <c r="AC337" i="1"/>
  <c r="AC336" i="1" s="1"/>
  <c r="AA335" i="1"/>
  <c r="AA492" i="1" s="1"/>
  <c r="AH331" i="1"/>
  <c r="Z330" i="1"/>
  <c r="AK326" i="1"/>
  <c r="AC325" i="1"/>
  <c r="AC324" i="1" s="1"/>
  <c r="AI322" i="1"/>
  <c r="AA321" i="1"/>
  <c r="Z320" i="1"/>
  <c r="Z480" i="1" s="1"/>
  <c r="AK313" i="1"/>
  <c r="AC312" i="1"/>
  <c r="AC311" i="1" s="1"/>
  <c r="AJ310" i="1"/>
  <c r="AB309" i="1"/>
  <c r="AB308" i="1" s="1"/>
  <c r="AI307" i="1"/>
  <c r="AA306" i="1"/>
  <c r="AA305" i="1" s="1"/>
  <c r="Z303" i="1"/>
  <c r="Z302" i="1" s="1"/>
  <c r="AH304" i="1"/>
  <c r="AH297" i="1"/>
  <c r="Z296" i="1"/>
  <c r="Z295" i="1" s="1"/>
  <c r="AC284" i="1"/>
  <c r="AC283" i="1" s="1"/>
  <c r="AK285" i="1"/>
  <c r="AK282" i="1"/>
  <c r="AC281" i="1"/>
  <c r="AC280" i="1" s="1"/>
  <c r="AI279" i="1"/>
  <c r="AA278" i="1"/>
  <c r="AA277" i="1" s="1"/>
  <c r="Z275" i="1"/>
  <c r="Z274" i="1" s="1"/>
  <c r="AH276" i="1"/>
  <c r="AC269" i="1"/>
  <c r="AC268" i="1" s="1"/>
  <c r="AK270" i="1"/>
  <c r="AJ266" i="1"/>
  <c r="AB265" i="1"/>
  <c r="AB264" i="1" s="1"/>
  <c r="Z262" i="1"/>
  <c r="Z261" i="1" s="1"/>
  <c r="AH263" i="1"/>
  <c r="AC256" i="1"/>
  <c r="AK257" i="1"/>
  <c r="Z250" i="1"/>
  <c r="Z249" i="1" s="1"/>
  <c r="AH251" i="1"/>
  <c r="AH246" i="1"/>
  <c r="Z245" i="1"/>
  <c r="Z244" i="1" s="1"/>
  <c r="Z243" i="1" s="1"/>
  <c r="Z242" i="1" s="1"/>
  <c r="AB237" i="1"/>
  <c r="AJ238" i="1"/>
  <c r="AI235" i="1"/>
  <c r="AA234" i="1"/>
  <c r="AA233" i="1" s="1"/>
  <c r="Z231" i="1"/>
  <c r="AH232" i="1"/>
  <c r="AK227" i="1"/>
  <c r="AC226" i="1"/>
  <c r="AI225" i="1"/>
  <c r="AA224" i="1"/>
  <c r="Z219" i="1"/>
  <c r="AH220" i="1"/>
  <c r="AK214" i="1"/>
  <c r="AC213" i="1"/>
  <c r="AC212" i="1" s="1"/>
  <c r="AC208" i="1" s="1"/>
  <c r="T336" i="3"/>
  <c r="AB207" i="1"/>
  <c r="S232" i="2"/>
  <c r="S231" i="2" s="1"/>
  <c r="S230" i="2" s="1"/>
  <c r="S228" i="2" s="1"/>
  <c r="AA204" i="1"/>
  <c r="AA233" i="2" s="1"/>
  <c r="AH200" i="1"/>
  <c r="Z199" i="1"/>
  <c r="Z198" i="1" s="1"/>
  <c r="Z197" i="1" s="1"/>
  <c r="AK191" i="1"/>
  <c r="AC190" i="1"/>
  <c r="AC189" i="1" s="1"/>
  <c r="AK188" i="1"/>
  <c r="AC187" i="1"/>
  <c r="AC186" i="1" s="1"/>
  <c r="AC184" i="1"/>
  <c r="AC183" i="1" s="1"/>
  <c r="AK185" i="1"/>
  <c r="AK182" i="1"/>
  <c r="AC181" i="1"/>
  <c r="AC180" i="1" s="1"/>
  <c r="AA178" i="1"/>
  <c r="AI179" i="1"/>
  <c r="AH177" i="1"/>
  <c r="Z176" i="1"/>
  <c r="Z173" i="1"/>
  <c r="Z172" i="1" s="1"/>
  <c r="AH174" i="1"/>
  <c r="AK169" i="1"/>
  <c r="AC168" i="1"/>
  <c r="AI166" i="1"/>
  <c r="AA165" i="1"/>
  <c r="AA164" i="1" s="1"/>
  <c r="Z162" i="1"/>
  <c r="Z159" i="1" s="1"/>
  <c r="AH163" i="1"/>
  <c r="AA139" i="1"/>
  <c r="AA138" i="1" s="1"/>
  <c r="AI140" i="1"/>
  <c r="AH137" i="1"/>
  <c r="Z136" i="1"/>
  <c r="Z135" i="1" s="1"/>
  <c r="AJ125" i="1"/>
  <c r="AB124" i="1"/>
  <c r="AB123" i="1" s="1"/>
  <c r="T22" i="2"/>
  <c r="T21" i="2" s="1"/>
  <c r="AB122" i="1"/>
  <c r="R20" i="2"/>
  <c r="R19" i="2" s="1"/>
  <c r="Z120" i="1"/>
  <c r="AH106" i="1"/>
  <c r="Z105" i="1"/>
  <c r="AJ96" i="1"/>
  <c r="AB95" i="1"/>
  <c r="AB94" i="1" s="1"/>
  <c r="R121" i="3"/>
  <c r="R120" i="3" s="1"/>
  <c r="R119" i="3" s="1"/>
  <c r="Z88" i="1"/>
  <c r="AH81" i="1"/>
  <c r="Z80" i="1"/>
  <c r="S81" i="2"/>
  <c r="S80" i="2" s="1"/>
  <c r="AA72" i="1"/>
  <c r="Z67" i="1"/>
  <c r="AH64" i="1"/>
  <c r="Z63" i="1"/>
  <c r="Z62" i="1" s="1"/>
  <c r="U50" i="2"/>
  <c r="U49" i="2" s="1"/>
  <c r="U48" i="2" s="1"/>
  <c r="AC58" i="1"/>
  <c r="T44" i="2"/>
  <c r="T43" i="2" s="1"/>
  <c r="T42" i="2" s="1"/>
  <c r="AB55" i="1"/>
  <c r="AH46" i="1"/>
  <c r="Z45" i="1"/>
  <c r="AK42" i="1"/>
  <c r="AC41" i="1"/>
  <c r="AA38" i="1"/>
  <c r="AA475" i="1" s="1"/>
  <c r="AA456" i="1" s="1"/>
  <c r="Z33" i="1"/>
  <c r="Z32" i="1" s="1"/>
  <c r="Z31" i="1" s="1"/>
  <c r="AH34" i="1"/>
  <c r="AC26" i="1"/>
  <c r="AC25" i="1" s="1"/>
  <c r="AK27" i="1"/>
  <c r="AI24" i="1"/>
  <c r="AA23" i="1"/>
  <c r="AA22" i="1" s="1"/>
  <c r="AH21" i="1"/>
  <c r="Z20" i="1"/>
  <c r="AK17" i="1"/>
  <c r="AC16" i="1"/>
  <c r="P203" i="1"/>
  <c r="P202" i="1" s="1"/>
  <c r="P232" i="2"/>
  <c r="P231" i="2" s="1"/>
  <c r="P230" i="2" s="1"/>
  <c r="P229" i="2" s="1"/>
  <c r="Y70" i="3"/>
  <c r="AH14" i="1"/>
  <c r="Z13" i="1"/>
  <c r="Z12" i="1" s="1"/>
  <c r="AA414" i="1"/>
  <c r="AA413" i="1" s="1"/>
  <c r="AI415" i="1"/>
  <c r="Z412" i="1"/>
  <c r="Z531" i="1" s="1"/>
  <c r="AC403" i="1"/>
  <c r="AC526" i="1" s="1"/>
  <c r="AC401" i="1"/>
  <c r="AC516" i="1" s="1"/>
  <c r="AA399" i="1"/>
  <c r="AA515" i="1" s="1"/>
  <c r="AC380" i="1"/>
  <c r="AC510" i="1" s="1"/>
  <c r="AC455" i="1" s="1"/>
  <c r="AI376" i="1"/>
  <c r="AA375" i="1"/>
  <c r="AA374" i="1" s="1"/>
  <c r="Z373" i="1"/>
  <c r="Z509" i="1" s="1"/>
  <c r="AC369" i="1"/>
  <c r="AC498" i="1" s="1"/>
  <c r="AB362" i="1"/>
  <c r="AB361" i="1" s="1"/>
  <c r="AJ363" i="1"/>
  <c r="Z359" i="1"/>
  <c r="AH360" i="1"/>
  <c r="AK354" i="1"/>
  <c r="AC353" i="1"/>
  <c r="AC352" i="1" s="1"/>
  <c r="AC342" i="1"/>
  <c r="AC341" i="1" s="1"/>
  <c r="AC340" i="1" s="1"/>
  <c r="AK343" i="1"/>
  <c r="AB337" i="1"/>
  <c r="AB336" i="1" s="1"/>
  <c r="AJ338" i="1"/>
  <c r="Z335" i="1"/>
  <c r="Z492" i="1" s="1"/>
  <c r="AC328" i="1"/>
  <c r="AK329" i="1"/>
  <c r="AI326" i="1"/>
  <c r="AA325" i="1"/>
  <c r="AA324" i="1" s="1"/>
  <c r="AH322" i="1"/>
  <c r="Z321" i="1"/>
  <c r="AK316" i="1"/>
  <c r="AC315" i="1"/>
  <c r="AC314" i="1" s="1"/>
  <c r="AA312" i="1"/>
  <c r="AA311" i="1" s="1"/>
  <c r="AI313" i="1"/>
  <c r="AI310" i="1"/>
  <c r="AA309" i="1"/>
  <c r="AA308" i="1" s="1"/>
  <c r="Z306" i="1"/>
  <c r="Z305" i="1" s="1"/>
  <c r="AH307" i="1"/>
  <c r="AK297" i="1"/>
  <c r="AC296" i="1"/>
  <c r="AC295" i="1" s="1"/>
  <c r="AK294" i="1"/>
  <c r="AC293" i="1"/>
  <c r="AC292" i="1" s="1"/>
  <c r="AB284" i="1"/>
  <c r="AB283" i="1" s="1"/>
  <c r="AJ285" i="1"/>
  <c r="AA281" i="1"/>
  <c r="AA280" i="1" s="1"/>
  <c r="AI282" i="1"/>
  <c r="AH279" i="1"/>
  <c r="Z278" i="1"/>
  <c r="Z277" i="1" s="1"/>
  <c r="AK273" i="1"/>
  <c r="AC272" i="1"/>
  <c r="AC271" i="1" s="1"/>
  <c r="AJ270" i="1"/>
  <c r="AB269" i="1"/>
  <c r="AB268" i="1" s="1"/>
  <c r="Z265" i="1"/>
  <c r="Z264" i="1" s="1"/>
  <c r="AH266" i="1"/>
  <c r="AC259" i="1"/>
  <c r="AC258" i="1" s="1"/>
  <c r="AK260" i="1"/>
  <c r="AI257" i="1"/>
  <c r="AA256" i="1"/>
  <c r="AK246" i="1"/>
  <c r="AC245" i="1"/>
  <c r="AC244" i="1" s="1"/>
  <c r="AC243" i="1" s="1"/>
  <c r="AC242" i="1" s="1"/>
  <c r="AB239" i="1"/>
  <c r="AB236" i="1" s="1"/>
  <c r="AJ240" i="1"/>
  <c r="AI238" i="1"/>
  <c r="AA237" i="1"/>
  <c r="AH235" i="1"/>
  <c r="Z234" i="1"/>
  <c r="Z233" i="1" s="1"/>
  <c r="AK230" i="1"/>
  <c r="AC229" i="1"/>
  <c r="AI227" i="1"/>
  <c r="AA226" i="1"/>
  <c r="AH225" i="1"/>
  <c r="Z224" i="1"/>
  <c r="AK218" i="1"/>
  <c r="AC217" i="1"/>
  <c r="T227" i="2"/>
  <c r="T226" i="2" s="1"/>
  <c r="T225" i="2" s="1"/>
  <c r="T221" i="2" s="1"/>
  <c r="T220" i="2" s="1"/>
  <c r="AB214" i="1"/>
  <c r="S370" i="2"/>
  <c r="S369" i="2" s="1"/>
  <c r="S368" i="2" s="1"/>
  <c r="AA207" i="1"/>
  <c r="R330" i="3"/>
  <c r="R329" i="3" s="1"/>
  <c r="R328" i="3" s="1"/>
  <c r="Z204" i="1"/>
  <c r="Z233" i="2" s="1"/>
  <c r="U320" i="3"/>
  <c r="U319" i="3" s="1"/>
  <c r="U318" i="3" s="1"/>
  <c r="U317" i="3" s="1"/>
  <c r="AC195" i="1"/>
  <c r="T186" i="2"/>
  <c r="T185" i="2" s="1"/>
  <c r="T184" i="2" s="1"/>
  <c r="AB191" i="1"/>
  <c r="T313" i="3"/>
  <c r="T312" i="3" s="1"/>
  <c r="T311" i="3" s="1"/>
  <c r="AB188" i="1"/>
  <c r="T310" i="3"/>
  <c r="T309" i="3" s="1"/>
  <c r="T308" i="3" s="1"/>
  <c r="AB185" i="1"/>
  <c r="S307" i="3"/>
  <c r="S306" i="3" s="1"/>
  <c r="S305" i="3" s="1"/>
  <c r="AA182" i="1"/>
  <c r="R304" i="3"/>
  <c r="R303" i="3" s="1"/>
  <c r="Z179" i="1"/>
  <c r="U299" i="3"/>
  <c r="U298" i="3" s="1"/>
  <c r="U297" i="3" s="1"/>
  <c r="AC174" i="1"/>
  <c r="U296" i="3"/>
  <c r="U295" i="3" s="1"/>
  <c r="AC171" i="1"/>
  <c r="S164" i="2"/>
  <c r="S163" i="2" s="1"/>
  <c r="AA169" i="1"/>
  <c r="R291" i="3"/>
  <c r="R290" i="3" s="1"/>
  <c r="R289" i="3" s="1"/>
  <c r="Z166" i="1"/>
  <c r="U153" i="2"/>
  <c r="U152" i="2" s="1"/>
  <c r="U151" i="2" s="1"/>
  <c r="AC158" i="1"/>
  <c r="T113" i="2"/>
  <c r="T112" i="2" s="1"/>
  <c r="T111" i="2" s="1"/>
  <c r="AB149" i="1"/>
  <c r="T179" i="3"/>
  <c r="T178" i="3" s="1"/>
  <c r="T177" i="3" s="1"/>
  <c r="AB146" i="1"/>
  <c r="AI143" i="1"/>
  <c r="AA142" i="1"/>
  <c r="AA141" i="1" s="1"/>
  <c r="R98" i="2"/>
  <c r="R97" i="2" s="1"/>
  <c r="R96" i="2" s="1"/>
  <c r="Z140" i="1"/>
  <c r="AA129" i="1"/>
  <c r="AA128" i="1" s="1"/>
  <c r="AI130" i="1"/>
  <c r="AI125" i="1"/>
  <c r="AA124" i="1"/>
  <c r="AA123" i="1" s="1"/>
  <c r="R22" i="2"/>
  <c r="R21" i="2" s="1"/>
  <c r="Z122" i="1"/>
  <c r="Z22" i="2" s="1"/>
  <c r="Z21" i="2" s="1"/>
  <c r="AA111" i="1"/>
  <c r="AI112" i="1"/>
  <c r="AA98" i="1"/>
  <c r="AA97" i="1" s="1"/>
  <c r="AI99" i="1"/>
  <c r="AH96" i="1"/>
  <c r="Z95" i="1"/>
  <c r="Z94" i="1" s="1"/>
  <c r="AA82" i="1"/>
  <c r="AI83" i="1"/>
  <c r="R81" i="2"/>
  <c r="R80" i="2" s="1"/>
  <c r="Z72" i="1"/>
  <c r="AK64" i="1"/>
  <c r="AC63" i="1"/>
  <c r="AC62" i="1" s="1"/>
  <c r="U73" i="2"/>
  <c r="U72" i="2" s="1"/>
  <c r="U71" i="2" s="1"/>
  <c r="AC61" i="1"/>
  <c r="S50" i="2"/>
  <c r="S49" i="2" s="1"/>
  <c r="S48" i="2" s="1"/>
  <c r="AA58" i="1"/>
  <c r="S85" i="3"/>
  <c r="S84" i="3" s="1"/>
  <c r="S83" i="3" s="1"/>
  <c r="AA55" i="1"/>
  <c r="AK44" i="1"/>
  <c r="AC43" i="1"/>
  <c r="AJ42" i="1"/>
  <c r="AB41" i="1"/>
  <c r="AH38" i="1"/>
  <c r="AH475" i="1" s="1"/>
  <c r="AH456" i="1" s="1"/>
  <c r="Z37" i="1"/>
  <c r="Z36" i="1" s="1"/>
  <c r="Z35" i="1" s="1"/>
  <c r="T36" i="3"/>
  <c r="T35" i="3" s="1"/>
  <c r="T34" i="3" s="1"/>
  <c r="AB30" i="1"/>
  <c r="S33" i="3"/>
  <c r="S32" i="3" s="1"/>
  <c r="S31" i="3" s="1"/>
  <c r="AA27" i="1"/>
  <c r="R30" i="3"/>
  <c r="R29" i="3" s="1"/>
  <c r="R28" i="3" s="1"/>
  <c r="Z24" i="1"/>
  <c r="U25" i="3"/>
  <c r="AC19" i="1"/>
  <c r="AI17" i="1"/>
  <c r="AA16" i="1"/>
  <c r="S63" i="2"/>
  <c r="S62" i="2" s="1"/>
  <c r="R397" i="2"/>
  <c r="R396" i="2" s="1"/>
  <c r="R395" i="2" s="1"/>
  <c r="Z415" i="1"/>
  <c r="U54" i="3"/>
  <c r="U53" i="3" s="1"/>
  <c r="U52" i="3" s="1"/>
  <c r="AC409" i="1"/>
  <c r="AB403" i="1"/>
  <c r="AB526" i="1" s="1"/>
  <c r="AA401" i="1"/>
  <c r="AA516" i="1" s="1"/>
  <c r="Z399" i="1"/>
  <c r="Z515" i="1" s="1"/>
  <c r="U356" i="2"/>
  <c r="U355" i="2" s="1"/>
  <c r="U354" i="2" s="1"/>
  <c r="AC385" i="1"/>
  <c r="AC503" i="1" s="1"/>
  <c r="AC448" i="1" s="1"/>
  <c r="AA380" i="1"/>
  <c r="AA510" i="1" s="1"/>
  <c r="AA455" i="1" s="1"/>
  <c r="R351" i="2"/>
  <c r="R350" i="2" s="1"/>
  <c r="R349" i="2" s="1"/>
  <c r="Z376" i="1"/>
  <c r="U346" i="2"/>
  <c r="U345" i="2" s="1"/>
  <c r="U342" i="2" s="1"/>
  <c r="AC371" i="1"/>
  <c r="AA369" i="1"/>
  <c r="AA498" i="1" s="1"/>
  <c r="R309" i="2"/>
  <c r="R308" i="2" s="1"/>
  <c r="R307" i="2" s="1"/>
  <c r="Z363" i="1"/>
  <c r="U304" i="2"/>
  <c r="U303" i="2" s="1"/>
  <c r="AC358" i="1"/>
  <c r="T321" i="2"/>
  <c r="T320" i="2" s="1"/>
  <c r="T319" i="2" s="1"/>
  <c r="T318" i="2" s="1"/>
  <c r="T317" i="2" s="1"/>
  <c r="AB354" i="1"/>
  <c r="AK347" i="1"/>
  <c r="AC346" i="1"/>
  <c r="AC345" i="1" s="1"/>
  <c r="T301" i="2"/>
  <c r="T300" i="2" s="1"/>
  <c r="T299" i="2" s="1"/>
  <c r="AB343" i="1"/>
  <c r="R278" i="3"/>
  <c r="R277" i="3" s="1"/>
  <c r="R276" i="3" s="1"/>
  <c r="Z338" i="1"/>
  <c r="Z484" i="1" s="1"/>
  <c r="U271" i="3"/>
  <c r="U270" i="3" s="1"/>
  <c r="U267" i="3" s="1"/>
  <c r="U263" i="3" s="1"/>
  <c r="AC331" i="1"/>
  <c r="S269" i="3"/>
  <c r="S268" i="3" s="1"/>
  <c r="AA329" i="1"/>
  <c r="R266" i="3"/>
  <c r="R265" i="3" s="1"/>
  <c r="R264" i="3" s="1"/>
  <c r="Z326" i="1"/>
  <c r="Z481" i="1" s="1"/>
  <c r="AC320" i="1"/>
  <c r="AC480" i="1" s="1"/>
  <c r="T256" i="3"/>
  <c r="T255" i="3" s="1"/>
  <c r="T254" i="3" s="1"/>
  <c r="AB316" i="1"/>
  <c r="R289" i="2"/>
  <c r="R288" i="2" s="1"/>
  <c r="R287" i="2" s="1"/>
  <c r="Z313" i="1"/>
  <c r="AH313" i="1" s="1"/>
  <c r="R250" i="3"/>
  <c r="R249" i="3" s="1"/>
  <c r="R248" i="3" s="1"/>
  <c r="R241" i="3" s="1"/>
  <c r="Z310" i="1"/>
  <c r="U259" i="2"/>
  <c r="U258" i="2" s="1"/>
  <c r="U257" i="2" s="1"/>
  <c r="AC304" i="1"/>
  <c r="T333" i="2"/>
  <c r="T332" i="2" s="1"/>
  <c r="T331" i="2" s="1"/>
  <c r="T330" i="2" s="1"/>
  <c r="T329" i="2" s="1"/>
  <c r="AB297" i="1"/>
  <c r="T234" i="3"/>
  <c r="T233" i="3" s="1"/>
  <c r="T232" i="3" s="1"/>
  <c r="AB294" i="1"/>
  <c r="S280" i="2"/>
  <c r="S279" i="2" s="1"/>
  <c r="S278" i="2" s="1"/>
  <c r="AA285" i="1"/>
  <c r="R277" i="2"/>
  <c r="R276" i="2" s="1"/>
  <c r="R275" i="2" s="1"/>
  <c r="Z282" i="1"/>
  <c r="U271" i="2"/>
  <c r="U270" i="2" s="1"/>
  <c r="U269" i="2" s="1"/>
  <c r="AC276" i="1"/>
  <c r="S213" i="3"/>
  <c r="S212" i="3" s="1"/>
  <c r="S211" i="3" s="1"/>
  <c r="AA273" i="1"/>
  <c r="R210" i="3"/>
  <c r="R209" i="3" s="1"/>
  <c r="R208" i="3" s="1"/>
  <c r="Z270" i="1"/>
  <c r="U203" i="3"/>
  <c r="U202" i="3" s="1"/>
  <c r="U201" i="3" s="1"/>
  <c r="AC263" i="1"/>
  <c r="S274" i="2"/>
  <c r="S273" i="2" s="1"/>
  <c r="S272" i="2" s="1"/>
  <c r="AA260" i="1"/>
  <c r="R271" i="2"/>
  <c r="R270" i="2" s="1"/>
  <c r="R269" i="2" s="1"/>
  <c r="Z257" i="1"/>
  <c r="U247" i="2"/>
  <c r="U246" i="2" s="1"/>
  <c r="U245" i="2" s="1"/>
  <c r="AC251" i="1"/>
  <c r="T316" i="2"/>
  <c r="T315" i="2" s="1"/>
  <c r="T314" i="2" s="1"/>
  <c r="AB246" i="1"/>
  <c r="AA239" i="1"/>
  <c r="AI240" i="1"/>
  <c r="R211" i="2"/>
  <c r="R210" i="2" s="1"/>
  <c r="Z238" i="1"/>
  <c r="U205" i="2"/>
  <c r="U204" i="2" s="1"/>
  <c r="AC232" i="1"/>
  <c r="AA229" i="1"/>
  <c r="AI230" i="1"/>
  <c r="R200" i="2"/>
  <c r="R199" i="2" s="1"/>
  <c r="Z227" i="1"/>
  <c r="AK220" i="1"/>
  <c r="AC219" i="1"/>
  <c r="AJ218" i="1"/>
  <c r="AB217" i="1"/>
  <c r="AH214" i="1"/>
  <c r="Z213" i="1"/>
  <c r="Z212" i="1" s="1"/>
  <c r="Z208" i="1" s="1"/>
  <c r="R370" i="2"/>
  <c r="R369" i="2" s="1"/>
  <c r="R368" i="2" s="1"/>
  <c r="Z207" i="1"/>
  <c r="U219" i="2"/>
  <c r="U218" i="2" s="1"/>
  <c r="U217" i="2" s="1"/>
  <c r="U216" i="2" s="1"/>
  <c r="U215" i="2" s="1"/>
  <c r="AC200" i="1"/>
  <c r="S192" i="2"/>
  <c r="S191" i="2" s="1"/>
  <c r="S190" i="2" s="1"/>
  <c r="S189" i="2" s="1"/>
  <c r="AA195" i="1"/>
  <c r="S186" i="2"/>
  <c r="S185" i="2" s="1"/>
  <c r="S184" i="2" s="1"/>
  <c r="AA191" i="1"/>
  <c r="S183" i="2"/>
  <c r="S182" i="2" s="1"/>
  <c r="S181" i="2" s="1"/>
  <c r="AA188" i="1"/>
  <c r="S180" i="2"/>
  <c r="S179" i="2" s="1"/>
  <c r="S178" i="2" s="1"/>
  <c r="AA185" i="1"/>
  <c r="R177" i="2"/>
  <c r="R176" i="2" s="1"/>
  <c r="R175" i="2" s="1"/>
  <c r="Z182" i="1"/>
  <c r="T172" i="2"/>
  <c r="T171" i="2" s="1"/>
  <c r="AB177" i="1"/>
  <c r="T169" i="2"/>
  <c r="T168" i="2" s="1"/>
  <c r="T167" i="2" s="1"/>
  <c r="AB174" i="1"/>
  <c r="AA170" i="1"/>
  <c r="AI171" i="1"/>
  <c r="R294" i="3"/>
  <c r="R293" i="3" s="1"/>
  <c r="Z169" i="1"/>
  <c r="AK163" i="1"/>
  <c r="AC162" i="1"/>
  <c r="AC159" i="1" s="1"/>
  <c r="AB157" i="1"/>
  <c r="AB156" i="1" s="1"/>
  <c r="AJ158" i="1"/>
  <c r="S182" i="3"/>
  <c r="S181" i="3" s="1"/>
  <c r="S180" i="3" s="1"/>
  <c r="AA149" i="1"/>
  <c r="S110" i="2"/>
  <c r="S109" i="2" s="1"/>
  <c r="S108" i="2" s="1"/>
  <c r="AA146" i="1"/>
  <c r="R104" i="2"/>
  <c r="R103" i="2" s="1"/>
  <c r="R102" i="2" s="1"/>
  <c r="Z143" i="1"/>
  <c r="S107" i="2"/>
  <c r="S106" i="2" s="1"/>
  <c r="S105" i="2" s="1"/>
  <c r="AA133" i="1"/>
  <c r="AH130" i="1"/>
  <c r="Z129" i="1"/>
  <c r="Z128" i="1" s="1"/>
  <c r="AH125" i="1"/>
  <c r="Z124" i="1"/>
  <c r="Z123" i="1" s="1"/>
  <c r="S141" i="2"/>
  <c r="S140" i="2" s="1"/>
  <c r="S139" i="2" s="1"/>
  <c r="S138" i="2" s="1"/>
  <c r="S137" i="2" s="1"/>
  <c r="AA116" i="1"/>
  <c r="AA469" i="1" s="1"/>
  <c r="AA450" i="1" s="1"/>
  <c r="AH112" i="1"/>
  <c r="Z111" i="1"/>
  <c r="R147" i="2"/>
  <c r="R146" i="2" s="1"/>
  <c r="R145" i="2" s="1"/>
  <c r="R144" i="2" s="1"/>
  <c r="R142" i="2" s="1"/>
  <c r="Z99" i="1"/>
  <c r="Z471" i="1" s="1"/>
  <c r="Z452" i="1" s="1"/>
  <c r="S65" i="2"/>
  <c r="S64" i="2" s="1"/>
  <c r="AA85" i="1"/>
  <c r="AC67" i="1"/>
  <c r="T76" i="2"/>
  <c r="T75" i="2" s="1"/>
  <c r="T74" i="2" s="1"/>
  <c r="AB64" i="1"/>
  <c r="S73" i="2"/>
  <c r="S72" i="2" s="1"/>
  <c r="S71" i="2" s="1"/>
  <c r="AA61" i="1"/>
  <c r="R50" i="2"/>
  <c r="R49" i="2" s="1"/>
  <c r="R48" i="2" s="1"/>
  <c r="Z58" i="1"/>
  <c r="R85" i="3"/>
  <c r="R84" i="3" s="1"/>
  <c r="R83" i="3" s="1"/>
  <c r="Z55" i="1"/>
  <c r="AK46" i="1"/>
  <c r="AC45" i="1"/>
  <c r="T74" i="3"/>
  <c r="T73" i="3" s="1"/>
  <c r="AB44" i="1"/>
  <c r="R72" i="3"/>
  <c r="R71" i="3" s="1"/>
  <c r="Z42" i="1"/>
  <c r="U121" i="2"/>
  <c r="U120" i="2" s="1"/>
  <c r="U119" i="2" s="1"/>
  <c r="U118" i="2" s="1"/>
  <c r="U117" i="2" s="1"/>
  <c r="AC34" i="1"/>
  <c r="AA29" i="1"/>
  <c r="AA28" i="1" s="1"/>
  <c r="AI30" i="1"/>
  <c r="R33" i="3"/>
  <c r="R32" i="3" s="1"/>
  <c r="R31" i="3" s="1"/>
  <c r="Z27" i="1"/>
  <c r="U27" i="3"/>
  <c r="U26" i="3" s="1"/>
  <c r="AC21" i="1"/>
  <c r="AC473" i="1" s="1"/>
  <c r="S25" i="3"/>
  <c r="S24" i="3" s="1"/>
  <c r="AA19" i="1"/>
  <c r="Z16" i="1"/>
  <c r="AH17" i="1"/>
  <c r="AI14" i="1"/>
  <c r="AA13" i="1"/>
  <c r="AA12" i="1" s="1"/>
  <c r="AC412" i="1"/>
  <c r="AC531" i="1" s="1"/>
  <c r="AI409" i="1"/>
  <c r="AI532" i="1" s="1"/>
  <c r="AA408" i="1"/>
  <c r="AA407" i="1" s="1"/>
  <c r="AA403" i="1"/>
  <c r="AA526" i="1" s="1"/>
  <c r="Z401" i="1"/>
  <c r="Z516" i="1" s="1"/>
  <c r="AJ385" i="1"/>
  <c r="AB384" i="1"/>
  <c r="AB383" i="1" s="1"/>
  <c r="AB382" i="1" s="1"/>
  <c r="Z380" i="1"/>
  <c r="Z510" i="1" s="1"/>
  <c r="Z455" i="1" s="1"/>
  <c r="AC373" i="1"/>
  <c r="AC509" i="1" s="1"/>
  <c r="AI371" i="1"/>
  <c r="AI499" i="1" s="1"/>
  <c r="AA370" i="1"/>
  <c r="Z369" i="1"/>
  <c r="Z498" i="1" s="1"/>
  <c r="AC359" i="1"/>
  <c r="AK360" i="1"/>
  <c r="AB357" i="1"/>
  <c r="AB356" i="1" s="1"/>
  <c r="AB355" i="1" s="1"/>
  <c r="AJ358" i="1"/>
  <c r="AH354" i="1"/>
  <c r="Z353" i="1"/>
  <c r="Z352" i="1" s="1"/>
  <c r="AB346" i="1"/>
  <c r="AB345" i="1" s="1"/>
  <c r="AJ347" i="1"/>
  <c r="AH343" i="1"/>
  <c r="Z342" i="1"/>
  <c r="Z341" i="1" s="1"/>
  <c r="Z340" i="1" s="1"/>
  <c r="AC335" i="1"/>
  <c r="AC492" i="1" s="1"/>
  <c r="AA330" i="1"/>
  <c r="AI331" i="1"/>
  <c r="Z328" i="1"/>
  <c r="AH329" i="1"/>
  <c r="AC321" i="1"/>
  <c r="AK322" i="1"/>
  <c r="AA320" i="1"/>
  <c r="AA480" i="1" s="1"/>
  <c r="Z315" i="1"/>
  <c r="Z314" i="1" s="1"/>
  <c r="AH316" i="1"/>
  <c r="AK310" i="1"/>
  <c r="AC309" i="1"/>
  <c r="AC308" i="1" s="1"/>
  <c r="AC306" i="1"/>
  <c r="AC305" i="1" s="1"/>
  <c r="AK307" i="1"/>
  <c r="AA303" i="1"/>
  <c r="AA302" i="1" s="1"/>
  <c r="AI304" i="1"/>
  <c r="AI297" i="1"/>
  <c r="AA296" i="1"/>
  <c r="AA295" i="1" s="1"/>
  <c r="AH294" i="1"/>
  <c r="Z293" i="1"/>
  <c r="Z292" i="1" s="1"/>
  <c r="Z284" i="1"/>
  <c r="Z283" i="1" s="1"/>
  <c r="AH285" i="1"/>
  <c r="AC278" i="1"/>
  <c r="AC277" i="1" s="1"/>
  <c r="AK279" i="1"/>
  <c r="AI276" i="1"/>
  <c r="AA275" i="1"/>
  <c r="AA274" i="1" s="1"/>
  <c r="R256" i="2"/>
  <c r="R255" i="2" s="1"/>
  <c r="R254" i="2" s="1"/>
  <c r="Z273" i="1"/>
  <c r="AK266" i="1"/>
  <c r="AC265" i="1"/>
  <c r="AC264" i="1" s="1"/>
  <c r="AA262" i="1"/>
  <c r="AA261" i="1" s="1"/>
  <c r="AI263" i="1"/>
  <c r="AH260" i="1"/>
  <c r="Z259" i="1"/>
  <c r="Z258" i="1" s="1"/>
  <c r="AJ251" i="1"/>
  <c r="AB250" i="1"/>
  <c r="AB249" i="1" s="1"/>
  <c r="AI246" i="1"/>
  <c r="AA245" i="1"/>
  <c r="AA244" i="1" s="1"/>
  <c r="AA243" i="1" s="1"/>
  <c r="AA242" i="1" s="1"/>
  <c r="AH240" i="1"/>
  <c r="Z239" i="1"/>
  <c r="AC234" i="1"/>
  <c r="AC233" i="1" s="1"/>
  <c r="AK235" i="1"/>
  <c r="AI232" i="1"/>
  <c r="AA231" i="1"/>
  <c r="AA228" i="1" s="1"/>
  <c r="Z229" i="1"/>
  <c r="AH230" i="1"/>
  <c r="AC224" i="1"/>
  <c r="AK225" i="1"/>
  <c r="AJ220" i="1"/>
  <c r="AB219" i="1"/>
  <c r="AH218" i="1"/>
  <c r="Z217" i="1"/>
  <c r="Z216" i="1" s="1"/>
  <c r="Z215" i="1" s="1"/>
  <c r="AK207" i="1"/>
  <c r="AC206" i="1"/>
  <c r="AC205" i="1" s="1"/>
  <c r="U232" i="2"/>
  <c r="U231" i="2" s="1"/>
  <c r="U230" i="2" s="1"/>
  <c r="AC204" i="1"/>
  <c r="AC233" i="2" s="1"/>
  <c r="AI200" i="1"/>
  <c r="AA199" i="1"/>
  <c r="AA198" i="1" s="1"/>
  <c r="AA197" i="1" s="1"/>
  <c r="AH195" i="1"/>
  <c r="Z194" i="1"/>
  <c r="Z193" i="1" s="1"/>
  <c r="Z192" i="1" s="1"/>
  <c r="Z190" i="1"/>
  <c r="Z189" i="1" s="1"/>
  <c r="AH191" i="1"/>
  <c r="AH188" i="1"/>
  <c r="Z187" i="1"/>
  <c r="Z186" i="1" s="1"/>
  <c r="Z184" i="1"/>
  <c r="Z183" i="1" s="1"/>
  <c r="AH185" i="1"/>
  <c r="AJ179" i="1"/>
  <c r="AB178" i="1"/>
  <c r="AI177" i="1"/>
  <c r="AA176" i="1"/>
  <c r="AA175" i="1" s="1"/>
  <c r="AI174" i="1"/>
  <c r="AA173" i="1"/>
  <c r="AA172" i="1" s="1"/>
  <c r="Z170" i="1"/>
  <c r="AH171" i="1"/>
  <c r="AC165" i="1"/>
  <c r="AC164" i="1" s="1"/>
  <c r="AK166" i="1"/>
  <c r="AA162" i="1"/>
  <c r="AA159" i="1" s="1"/>
  <c r="AI163" i="1"/>
  <c r="AH158" i="1"/>
  <c r="Z157" i="1"/>
  <c r="Z156" i="1" s="1"/>
  <c r="AH149" i="1"/>
  <c r="Z148" i="1"/>
  <c r="Z147" i="1" s="1"/>
  <c r="AH146" i="1"/>
  <c r="Z145" i="1"/>
  <c r="Z144" i="1" s="1"/>
  <c r="AI137" i="1"/>
  <c r="AA136" i="1"/>
  <c r="AA135" i="1" s="1"/>
  <c r="Z132" i="1"/>
  <c r="Z131" i="1" s="1"/>
  <c r="AH133" i="1"/>
  <c r="Z115" i="1"/>
  <c r="Z114" i="1" s="1"/>
  <c r="Z113" i="1" s="1"/>
  <c r="AI106" i="1"/>
  <c r="AA105" i="1"/>
  <c r="S121" i="3"/>
  <c r="S120" i="3" s="1"/>
  <c r="S119" i="3" s="1"/>
  <c r="AA88" i="1"/>
  <c r="R65" i="2"/>
  <c r="R64" i="2" s="1"/>
  <c r="Z85" i="1"/>
  <c r="AI81" i="1"/>
  <c r="AI461" i="1" s="1"/>
  <c r="AA80" i="1"/>
  <c r="AB71" i="1"/>
  <c r="AJ72" i="1"/>
  <c r="AA67" i="1"/>
  <c r="AI64" i="1"/>
  <c r="AA63" i="1"/>
  <c r="AA62" i="1" s="1"/>
  <c r="AH61" i="1"/>
  <c r="Z60" i="1"/>
  <c r="Z59" i="1" s="1"/>
  <c r="AK55" i="1"/>
  <c r="AC54" i="1"/>
  <c r="AC53" i="1" s="1"/>
  <c r="AJ46" i="1"/>
  <c r="AB45" i="1"/>
  <c r="Z43" i="1"/>
  <c r="AH44" i="1"/>
  <c r="AC38" i="1"/>
  <c r="AC475" i="1" s="1"/>
  <c r="AC456" i="1" s="1"/>
  <c r="AJ34" i="1"/>
  <c r="AB33" i="1"/>
  <c r="AB32" i="1" s="1"/>
  <c r="AB31" i="1" s="1"/>
  <c r="Z29" i="1"/>
  <c r="Z28" i="1" s="1"/>
  <c r="AH30" i="1"/>
  <c r="AC23" i="1"/>
  <c r="AC22" i="1" s="1"/>
  <c r="AK24" i="1"/>
  <c r="AI21" i="1"/>
  <c r="AA20" i="1"/>
  <c r="R25" i="3"/>
  <c r="R24" i="3" s="1"/>
  <c r="Z19" i="1"/>
  <c r="V70" i="3"/>
  <c r="U65" i="2"/>
  <c r="U64" i="2" s="1"/>
  <c r="U141" i="2"/>
  <c r="U140" i="2" s="1"/>
  <c r="U139" i="2" s="1"/>
  <c r="U138" i="2" s="1"/>
  <c r="U137" i="2" s="1"/>
  <c r="Y17" i="3"/>
  <c r="V207" i="3"/>
  <c r="V260" i="2"/>
  <c r="R133" i="2"/>
  <c r="R132" i="2" s="1"/>
  <c r="R131" i="2" s="1"/>
  <c r="U127" i="2"/>
  <c r="U126" i="2" s="1"/>
  <c r="U125" i="2" s="1"/>
  <c r="U123" i="2" s="1"/>
  <c r="U122" i="2" s="1"/>
  <c r="U107" i="2"/>
  <c r="U106" i="2" s="1"/>
  <c r="U105" i="2" s="1"/>
  <c r="AK120" i="1"/>
  <c r="X70" i="3"/>
  <c r="U350" i="3"/>
  <c r="T349" i="3"/>
  <c r="S194" i="3"/>
  <c r="S193" i="3" s="1"/>
  <c r="S192" i="3" s="1"/>
  <c r="S253" i="2"/>
  <c r="S252" i="2" s="1"/>
  <c r="S251" i="2" s="1"/>
  <c r="T312" i="2"/>
  <c r="S133" i="2"/>
  <c r="S132" i="2" s="1"/>
  <c r="S131" i="2" s="1"/>
  <c r="T83" i="2"/>
  <c r="T82" i="2" s="1"/>
  <c r="T79" i="2" s="1"/>
  <c r="T78" i="2" s="1"/>
  <c r="T77" i="2" s="1"/>
  <c r="S396" i="3"/>
  <c r="S395" i="3" s="1"/>
  <c r="S394" i="3" s="1"/>
  <c r="S393" i="3" s="1"/>
  <c r="S142" i="3"/>
  <c r="S141" i="3" s="1"/>
  <c r="S140" i="3" s="1"/>
  <c r="S133" i="3" s="1"/>
  <c r="S79" i="3"/>
  <c r="S78" i="3" s="1"/>
  <c r="S77" i="3" s="1"/>
  <c r="R85" i="2"/>
  <c r="R84" i="2" s="1"/>
  <c r="Q216" i="1"/>
  <c r="Q215" i="1" s="1"/>
  <c r="O318" i="1"/>
  <c r="O317" i="1" s="1"/>
  <c r="Q327" i="1"/>
  <c r="Q356" i="1"/>
  <c r="N397" i="1"/>
  <c r="N396" i="1" s="1"/>
  <c r="N395" i="1" s="1"/>
  <c r="N394" i="1" s="1"/>
  <c r="N512" i="1" s="1"/>
  <c r="Y207" i="3"/>
  <c r="AK393" i="1"/>
  <c r="AK511" i="1" s="1"/>
  <c r="AK457" i="1" s="1"/>
  <c r="AK390" i="1"/>
  <c r="AK436" i="1" s="1"/>
  <c r="AC388" i="1"/>
  <c r="AC387" i="1" s="1"/>
  <c r="AC386" i="1" s="1"/>
  <c r="AK389" i="1"/>
  <c r="AK350" i="1"/>
  <c r="AK483" i="1" s="1"/>
  <c r="AK445" i="1" s="1"/>
  <c r="AC349" i="1"/>
  <c r="AC348" i="1" s="1"/>
  <c r="AC344" i="1" s="1"/>
  <c r="AH102" i="1"/>
  <c r="AH76" i="1"/>
  <c r="AK48" i="1"/>
  <c r="AK47" i="1" s="1"/>
  <c r="AJ393" i="1"/>
  <c r="AJ511" i="1" s="1"/>
  <c r="AJ457" i="1" s="1"/>
  <c r="AJ390" i="1"/>
  <c r="AJ436" i="1" s="1"/>
  <c r="AI389" i="1"/>
  <c r="AA388" i="1"/>
  <c r="AA387" i="1" s="1"/>
  <c r="AA386" i="1" s="1"/>
  <c r="AK351" i="1"/>
  <c r="AJ350" i="1"/>
  <c r="AB349" i="1"/>
  <c r="AB348" i="1" s="1"/>
  <c r="AI108" i="1"/>
  <c r="AI107" i="1" s="1"/>
  <c r="AB73" i="1"/>
  <c r="AJ74" i="1"/>
  <c r="AI48" i="1"/>
  <c r="AI47" i="1" s="1"/>
  <c r="AI393" i="1"/>
  <c r="AI511" i="1" s="1"/>
  <c r="AI457" i="1" s="1"/>
  <c r="AI390" i="1"/>
  <c r="AI436" i="1" s="1"/>
  <c r="AH389" i="1"/>
  <c r="Z388" i="1"/>
  <c r="Z387" i="1" s="1"/>
  <c r="Z386" i="1" s="1"/>
  <c r="Z381" i="1" s="1"/>
  <c r="Z435" i="1" s="1"/>
  <c r="AJ351" i="1"/>
  <c r="Z350" i="1"/>
  <c r="Z483" i="1" s="1"/>
  <c r="Z445" i="1" s="1"/>
  <c r="AH108" i="1"/>
  <c r="AK76" i="1"/>
  <c r="AH48" i="1"/>
  <c r="AH393" i="1"/>
  <c r="AH511" i="1" s="1"/>
  <c r="AH457" i="1" s="1"/>
  <c r="AH390" i="1"/>
  <c r="AH436" i="1" s="1"/>
  <c r="AH351" i="1"/>
  <c r="AJ76" i="1"/>
  <c r="AC125" i="1"/>
  <c r="Z102" i="1"/>
  <c r="Z101" i="1" s="1"/>
  <c r="AC48" i="1"/>
  <c r="AC47" i="1" s="1"/>
  <c r="AA108" i="1"/>
  <c r="AA107" i="1" s="1"/>
  <c r="AA48" i="1"/>
  <c r="AA47" i="1" s="1"/>
  <c r="Z253" i="1"/>
  <c r="Z252" i="1" s="1"/>
  <c r="Z108" i="1"/>
  <c r="Z107" i="1" s="1"/>
  <c r="S107" i="3"/>
  <c r="S106" i="3" s="1"/>
  <c r="AA74" i="1"/>
  <c r="S82" i="3"/>
  <c r="S81" i="3" s="1"/>
  <c r="S80" i="3" s="1"/>
  <c r="AA52" i="1"/>
  <c r="Z48" i="1"/>
  <c r="Z47" i="1" s="1"/>
  <c r="U95" i="2"/>
  <c r="U94" i="2" s="1"/>
  <c r="U93" i="2" s="1"/>
  <c r="U92" i="2" s="1"/>
  <c r="U91" i="2" s="1"/>
  <c r="AC137" i="1"/>
  <c r="AC466" i="1" s="1"/>
  <c r="AC447" i="1" s="1"/>
  <c r="S127" i="2"/>
  <c r="S126" i="2" s="1"/>
  <c r="S125" i="2" s="1"/>
  <c r="S124" i="2" s="1"/>
  <c r="AA103" i="1"/>
  <c r="AI103" i="1" s="1"/>
  <c r="U68" i="2"/>
  <c r="U67" i="2" s="1"/>
  <c r="U66" i="2" s="1"/>
  <c r="AC88" i="1"/>
  <c r="AK88" i="1" s="1"/>
  <c r="U61" i="2"/>
  <c r="U60" i="2" s="1"/>
  <c r="AC81" i="1"/>
  <c r="R107" i="3"/>
  <c r="R106" i="3" s="1"/>
  <c r="Z74" i="1"/>
  <c r="R82" i="3"/>
  <c r="R81" i="3" s="1"/>
  <c r="R80" i="3" s="1"/>
  <c r="Z52" i="1"/>
  <c r="U244" i="3"/>
  <c r="U243" i="3" s="1"/>
  <c r="U242" i="3" s="1"/>
  <c r="T237" i="3"/>
  <c r="T236" i="3" s="1"/>
  <c r="T235" i="3" s="1"/>
  <c r="S225" i="3"/>
  <c r="S224" i="3" s="1"/>
  <c r="S223" i="3" s="1"/>
  <c r="R222" i="3"/>
  <c r="R221" i="3" s="1"/>
  <c r="R220" i="3" s="1"/>
  <c r="R207" i="3" s="1"/>
  <c r="U216" i="3"/>
  <c r="U215" i="3" s="1"/>
  <c r="U214" i="3" s="1"/>
  <c r="U207" i="3" s="1"/>
  <c r="S200" i="3"/>
  <c r="S199" i="3" s="1"/>
  <c r="S198" i="3" s="1"/>
  <c r="R197" i="3"/>
  <c r="R196" i="3" s="1"/>
  <c r="R195" i="3" s="1"/>
  <c r="U191" i="3"/>
  <c r="U190" i="3" s="1"/>
  <c r="U189" i="3" s="1"/>
  <c r="S118" i="3"/>
  <c r="S117" i="3" s="1"/>
  <c r="U114" i="3"/>
  <c r="U113" i="3" s="1"/>
  <c r="U112" i="3" s="1"/>
  <c r="T94" i="3"/>
  <c r="T93" i="3" s="1"/>
  <c r="T92" i="3" s="1"/>
  <c r="U46" i="3"/>
  <c r="U45" i="3" s="1"/>
  <c r="U40" i="3"/>
  <c r="U39" i="3" s="1"/>
  <c r="U38" i="3" s="1"/>
  <c r="U37" i="3" s="1"/>
  <c r="U391" i="2"/>
  <c r="U390" i="2" s="1"/>
  <c r="U389" i="2" s="1"/>
  <c r="S377" i="2"/>
  <c r="S376" i="2" s="1"/>
  <c r="S375" i="2" s="1"/>
  <c r="S374" i="2" s="1"/>
  <c r="U373" i="2"/>
  <c r="U372" i="2" s="1"/>
  <c r="U371" i="2" s="1"/>
  <c r="P348" i="2"/>
  <c r="P347" i="2" s="1"/>
  <c r="U326" i="2"/>
  <c r="U325" i="2" s="1"/>
  <c r="R296" i="2"/>
  <c r="R295" i="2" s="1"/>
  <c r="R292" i="2" s="1"/>
  <c r="R291" i="2" s="1"/>
  <c r="R290" i="2" s="1"/>
  <c r="T294" i="2"/>
  <c r="T293" i="2" s="1"/>
  <c r="O294" i="2"/>
  <c r="O293" i="2" s="1"/>
  <c r="P274" i="2"/>
  <c r="P273" i="2" s="1"/>
  <c r="P272" i="2" s="1"/>
  <c r="P271" i="2"/>
  <c r="P270" i="2" s="1"/>
  <c r="P269" i="2" s="1"/>
  <c r="P104" i="2"/>
  <c r="P103" i="2" s="1"/>
  <c r="P102" i="2" s="1"/>
  <c r="N118" i="1"/>
  <c r="W260" i="2"/>
  <c r="V381" i="2"/>
  <c r="V380" i="2" s="1"/>
  <c r="U260" i="3"/>
  <c r="U259" i="3" s="1"/>
  <c r="R253" i="3"/>
  <c r="R252" i="3" s="1"/>
  <c r="R251" i="3" s="1"/>
  <c r="P163" i="3"/>
  <c r="P162" i="3" s="1"/>
  <c r="P161" i="3" s="1"/>
  <c r="P160" i="3" s="1"/>
  <c r="P145" i="3"/>
  <c r="P144" i="3" s="1"/>
  <c r="P143" i="3" s="1"/>
  <c r="P133" i="3" s="1"/>
  <c r="U100" i="3"/>
  <c r="U99" i="3" s="1"/>
  <c r="U98" i="3" s="1"/>
  <c r="T97" i="3"/>
  <c r="T96" i="3" s="1"/>
  <c r="T95" i="3" s="1"/>
  <c r="R51" i="3"/>
  <c r="R50" i="3" s="1"/>
  <c r="R49" i="3" s="1"/>
  <c r="R383" i="2"/>
  <c r="R382" i="2" s="1"/>
  <c r="R381" i="2" s="1"/>
  <c r="R380" i="2" s="1"/>
  <c r="U264" i="2"/>
  <c r="U263" i="2" s="1"/>
  <c r="U260" i="2" s="1"/>
  <c r="U241" i="2" s="1"/>
  <c r="U240" i="2" s="1"/>
  <c r="P164" i="2"/>
  <c r="P163" i="2" s="1"/>
  <c r="P162" i="2" s="1"/>
  <c r="P136" i="2"/>
  <c r="P135" i="2" s="1"/>
  <c r="P134" i="2" s="1"/>
  <c r="P101" i="2"/>
  <c r="P100" i="2" s="1"/>
  <c r="P99" i="2" s="1"/>
  <c r="P92" i="2" s="1"/>
  <c r="P91" i="2" s="1"/>
  <c r="R83" i="2"/>
  <c r="R82" i="2" s="1"/>
  <c r="N216" i="1"/>
  <c r="N215" i="1" s="1"/>
  <c r="Q223" i="1"/>
  <c r="O236" i="1"/>
  <c r="N356" i="1"/>
  <c r="BA79" i="1"/>
  <c r="BA78" i="1" s="1"/>
  <c r="BA77" i="1" s="1"/>
  <c r="BA428" i="1" s="1"/>
  <c r="V267" i="3"/>
  <c r="V241" i="2"/>
  <c r="V240" i="2" s="1"/>
  <c r="R88" i="3"/>
  <c r="R87" i="3" s="1"/>
  <c r="R86" i="3" s="1"/>
  <c r="R313" i="2"/>
  <c r="R311" i="2" s="1"/>
  <c r="R310" i="2" s="1"/>
  <c r="O312" i="2"/>
  <c r="O223" i="1"/>
  <c r="N236" i="1"/>
  <c r="W267" i="3"/>
  <c r="P22" i="1"/>
  <c r="P207" i="3"/>
  <c r="O207" i="3"/>
  <c r="P118" i="1"/>
  <c r="P117" i="1" s="1"/>
  <c r="N207" i="3"/>
  <c r="Q207" i="3"/>
  <c r="N223" i="1"/>
  <c r="O175" i="1"/>
  <c r="O183" i="1"/>
  <c r="N93" i="1"/>
  <c r="O267" i="1"/>
  <c r="N267" i="1"/>
  <c r="P267" i="1"/>
  <c r="Q267" i="1"/>
  <c r="P84" i="1"/>
  <c r="P98" i="1"/>
  <c r="P97" i="1" s="1"/>
  <c r="P136" i="1"/>
  <c r="P135" i="1" s="1"/>
  <c r="P134" i="1" s="1"/>
  <c r="P162" i="1"/>
  <c r="P199" i="1"/>
  <c r="P198" i="1" s="1"/>
  <c r="P197" i="1" s="1"/>
  <c r="O250" i="1"/>
  <c r="O249" i="1" s="1"/>
  <c r="O248" i="1" s="1"/>
  <c r="P368" i="1"/>
  <c r="P379" i="1"/>
  <c r="P378" i="1" s="1"/>
  <c r="P377" i="1" s="1"/>
  <c r="P400" i="1"/>
  <c r="O75" i="1"/>
  <c r="O70" i="1" s="1"/>
  <c r="O69" i="1" s="1"/>
  <c r="O68" i="1" s="1"/>
  <c r="O427" i="1" s="1"/>
  <c r="Q178" i="1"/>
  <c r="P253" i="1"/>
  <c r="P252" i="1" s="1"/>
  <c r="P248" i="1" s="1"/>
  <c r="P319" i="1"/>
  <c r="O357" i="1"/>
  <c r="P370" i="1"/>
  <c r="O384" i="1"/>
  <c r="O383" i="1" s="1"/>
  <c r="O382" i="1" s="1"/>
  <c r="P408" i="1"/>
  <c r="P407" i="1" s="1"/>
  <c r="W20" i="2"/>
  <c r="W19" i="2" s="1"/>
  <c r="W18" i="2" s="1"/>
  <c r="X344" i="2"/>
  <c r="X343" i="2" s="1"/>
  <c r="X346" i="2"/>
  <c r="X345" i="2" s="1"/>
  <c r="X377" i="2"/>
  <c r="X376" i="2" s="1"/>
  <c r="X375" i="2" s="1"/>
  <c r="X374" i="2" s="1"/>
  <c r="P80" i="1"/>
  <c r="O95" i="1"/>
  <c r="O94" i="1" s="1"/>
  <c r="O213" i="1"/>
  <c r="O212" i="1" s="1"/>
  <c r="O208" i="1" s="1"/>
  <c r="Q237" i="1"/>
  <c r="Q236" i="1" s="1"/>
  <c r="P321" i="1"/>
  <c r="P334" i="1"/>
  <c r="P327" i="1" s="1"/>
  <c r="O359" i="1"/>
  <c r="P372" i="1"/>
  <c r="P388" i="1"/>
  <c r="P387" i="1" s="1"/>
  <c r="P386" i="1" s="1"/>
  <c r="P381" i="1" s="1"/>
  <c r="P435" i="1" s="1"/>
  <c r="P411" i="1"/>
  <c r="P410" i="1" s="1"/>
  <c r="X12" i="3"/>
  <c r="X11" i="3" s="1"/>
  <c r="X385" i="2"/>
  <c r="X384" i="2" s="1"/>
  <c r="P82" i="1"/>
  <c r="P115" i="1"/>
  <c r="P114" i="1" s="1"/>
  <c r="P113" i="1" s="1"/>
  <c r="O157" i="1"/>
  <c r="O156" i="1" s="1"/>
  <c r="P325" i="1"/>
  <c r="P324" i="1" s="1"/>
  <c r="O337" i="1"/>
  <c r="O336" i="1" s="1"/>
  <c r="Q375" i="1"/>
  <c r="Q374" i="1" s="1"/>
  <c r="P398" i="1"/>
  <c r="Q414" i="1"/>
  <c r="Q413" i="1" s="1"/>
  <c r="X391" i="2"/>
  <c r="X390" i="2" s="1"/>
  <c r="X389" i="2" s="1"/>
  <c r="U17" i="2"/>
  <c r="U16" i="2" s="1"/>
  <c r="S95" i="2"/>
  <c r="S94" i="2" s="1"/>
  <c r="S93" i="2" s="1"/>
  <c r="S92" i="2" s="1"/>
  <c r="S91" i="2" s="1"/>
  <c r="T17" i="2"/>
  <c r="T16" i="2" s="1"/>
  <c r="R76" i="2"/>
  <c r="R75" i="2" s="1"/>
  <c r="R74" i="2" s="1"/>
  <c r="R17" i="2"/>
  <c r="R16" i="2" s="1"/>
  <c r="U94" i="3"/>
  <c r="U93" i="3" s="1"/>
  <c r="U92" i="3" s="1"/>
  <c r="R64" i="3"/>
  <c r="R63" i="3" s="1"/>
  <c r="R62" i="3" s="1"/>
  <c r="R61" i="3" s="1"/>
  <c r="U24" i="3"/>
  <c r="S23" i="3"/>
  <c r="S22" i="3" s="1"/>
  <c r="S267" i="3"/>
  <c r="O267" i="3"/>
  <c r="O263" i="3" s="1"/>
  <c r="O260" i="2"/>
  <c r="O241" i="2" s="1"/>
  <c r="O240" i="2" s="1"/>
  <c r="Q167" i="1"/>
  <c r="N175" i="1"/>
  <c r="P216" i="1"/>
  <c r="P215" i="1" s="1"/>
  <c r="O228" i="1"/>
  <c r="P236" i="1"/>
  <c r="O327" i="1"/>
  <c r="O323" i="1" s="1"/>
  <c r="Y267" i="3"/>
  <c r="Y263" i="3" s="1"/>
  <c r="Y260" i="2"/>
  <c r="Y241" i="2" s="1"/>
  <c r="Y240" i="2" s="1"/>
  <c r="W324" i="2"/>
  <c r="W323" i="2" s="1"/>
  <c r="W322" i="2" s="1"/>
  <c r="R267" i="3"/>
  <c r="R263" i="3" s="1"/>
  <c r="N267" i="3"/>
  <c r="R260" i="2"/>
  <c r="R241" i="2" s="1"/>
  <c r="R240" i="2" s="1"/>
  <c r="N260" i="2"/>
  <c r="N241" i="2" s="1"/>
  <c r="N240" i="2" s="1"/>
  <c r="N327" i="1"/>
  <c r="N323" i="1" s="1"/>
  <c r="X17" i="3"/>
  <c r="Q267" i="3"/>
  <c r="Q260" i="2"/>
  <c r="Q241" i="2" s="1"/>
  <c r="Q240" i="2" s="1"/>
  <c r="M260" i="2"/>
  <c r="M241" i="2" s="1"/>
  <c r="M240" i="2" s="1"/>
  <c r="Q118" i="1"/>
  <c r="P175" i="1"/>
  <c r="P267" i="3"/>
  <c r="P263" i="3" s="1"/>
  <c r="P260" i="2"/>
  <c r="K260" i="2"/>
  <c r="V17" i="3"/>
  <c r="W17" i="3"/>
  <c r="T335" i="3"/>
  <c r="Y370" i="3"/>
  <c r="V370" i="3"/>
  <c r="R38" i="2"/>
  <c r="R37" i="2" s="1"/>
  <c r="R36" i="2" s="1"/>
  <c r="U38" i="2"/>
  <c r="U37" i="2" s="1"/>
  <c r="U36" i="2" s="1"/>
  <c r="S38" i="2"/>
  <c r="S37" i="2" s="1"/>
  <c r="S36" i="2" s="1"/>
  <c r="S68" i="2"/>
  <c r="S67" i="2" s="1"/>
  <c r="S66" i="2" s="1"/>
  <c r="O367" i="1"/>
  <c r="O366" i="1" s="1"/>
  <c r="O365" i="1" s="1"/>
  <c r="V374" i="2"/>
  <c r="W381" i="2"/>
  <c r="W380" i="2" s="1"/>
  <c r="O374" i="2"/>
  <c r="AC400" i="3"/>
  <c r="Z400" i="3"/>
  <c r="S399" i="3"/>
  <c r="S398" i="3" s="1"/>
  <c r="S397" i="3" s="1"/>
  <c r="T399" i="3"/>
  <c r="T398" i="3" s="1"/>
  <c r="T397" i="3" s="1"/>
  <c r="Y196" i="2"/>
  <c r="Q79" i="1"/>
  <c r="BA397" i="1"/>
  <c r="BA396" i="1" s="1"/>
  <c r="BA395" i="1" s="1"/>
  <c r="BA394" i="1" s="1"/>
  <c r="BA512" i="1" s="1"/>
  <c r="Y348" i="3"/>
  <c r="Y347" i="3" s="1"/>
  <c r="Y337" i="3" s="1"/>
  <c r="V170" i="2"/>
  <c r="W196" i="2"/>
  <c r="R15" i="2"/>
  <c r="R14" i="2" s="1"/>
  <c r="P87" i="1"/>
  <c r="P86" i="1" s="1"/>
  <c r="P121" i="3"/>
  <c r="P120" i="3" s="1"/>
  <c r="P119" i="3" s="1"/>
  <c r="O119" i="1"/>
  <c r="O118" i="1" s="1"/>
  <c r="O117" i="1" s="1"/>
  <c r="O20" i="2"/>
  <c r="O19" i="2" s="1"/>
  <c r="O219" i="1"/>
  <c r="O15" i="2"/>
  <c r="O14" i="2" s="1"/>
  <c r="N318" i="1"/>
  <c r="N317" i="1" s="1"/>
  <c r="P356" i="1"/>
  <c r="AQ413" i="1"/>
  <c r="AS413" i="1" s="1"/>
  <c r="AU413" i="1" s="1"/>
  <c r="AS414" i="1"/>
  <c r="AU414" i="1" s="1"/>
  <c r="AV391" i="1"/>
  <c r="AQ387" i="1"/>
  <c r="AS388" i="1"/>
  <c r="AU388" i="1" s="1"/>
  <c r="AV374" i="1"/>
  <c r="AX374" i="1" s="1"/>
  <c r="AZ374" i="1" s="1"/>
  <c r="AX375" i="1"/>
  <c r="AZ375" i="1" s="1"/>
  <c r="AV361" i="1"/>
  <c r="AX361" i="1" s="1"/>
  <c r="AZ361" i="1" s="1"/>
  <c r="AX362" i="1"/>
  <c r="AZ362" i="1" s="1"/>
  <c r="AV348" i="1"/>
  <c r="AX348" i="1" s="1"/>
  <c r="AZ348" i="1" s="1"/>
  <c r="AX349" i="1"/>
  <c r="AZ349" i="1" s="1"/>
  <c r="AQ345" i="1"/>
  <c r="AS345" i="1" s="1"/>
  <c r="AU345" i="1" s="1"/>
  <c r="AS346" i="1"/>
  <c r="AU346" i="1" s="1"/>
  <c r="AQ314" i="1"/>
  <c r="AS314" i="1" s="1"/>
  <c r="AU314" i="1" s="1"/>
  <c r="AS315" i="1"/>
  <c r="AU315" i="1" s="1"/>
  <c r="AQ311" i="1"/>
  <c r="AS311" i="1" s="1"/>
  <c r="AU311" i="1" s="1"/>
  <c r="AS312" i="1"/>
  <c r="AU312" i="1" s="1"/>
  <c r="AV302" i="1"/>
  <c r="AX302" i="1" s="1"/>
  <c r="AZ302" i="1" s="1"/>
  <c r="AX303" i="1"/>
  <c r="AZ303" i="1" s="1"/>
  <c r="AQ295" i="1"/>
  <c r="AS295" i="1" s="1"/>
  <c r="AU295" i="1" s="1"/>
  <c r="AS296" i="1"/>
  <c r="AU296" i="1" s="1"/>
  <c r="AV280" i="1"/>
  <c r="AX280" i="1" s="1"/>
  <c r="AZ280" i="1" s="1"/>
  <c r="AX281" i="1"/>
  <c r="AZ281" i="1" s="1"/>
  <c r="AQ277" i="1"/>
  <c r="AS277" i="1" s="1"/>
  <c r="AU277" i="1" s="1"/>
  <c r="AS278" i="1"/>
  <c r="AU278" i="1" s="1"/>
  <c r="AV268" i="1"/>
  <c r="AX268" i="1" s="1"/>
  <c r="AZ268" i="1" s="1"/>
  <c r="AX269" i="1"/>
  <c r="AZ269" i="1" s="1"/>
  <c r="AQ264" i="1"/>
  <c r="AS264" i="1" s="1"/>
  <c r="AU264" i="1" s="1"/>
  <c r="AS265" i="1"/>
  <c r="AU265" i="1" s="1"/>
  <c r="AV255" i="1"/>
  <c r="AX255" i="1" s="1"/>
  <c r="AZ255" i="1" s="1"/>
  <c r="AX256" i="1"/>
  <c r="AZ256" i="1" s="1"/>
  <c r="AQ252" i="1"/>
  <c r="AS252" i="1" s="1"/>
  <c r="AU252" i="1" s="1"/>
  <c r="AS253" i="1"/>
  <c r="AU253" i="1" s="1"/>
  <c r="AQ212" i="1"/>
  <c r="AS213" i="1"/>
  <c r="AU213" i="1" s="1"/>
  <c r="AV198" i="1"/>
  <c r="AX199" i="1"/>
  <c r="AZ199" i="1" s="1"/>
  <c r="AQ193" i="1"/>
  <c r="AS194" i="1"/>
  <c r="AU194" i="1" s="1"/>
  <c r="BA175" i="1"/>
  <c r="AV172" i="1"/>
  <c r="AX172" i="1" s="1"/>
  <c r="AZ172" i="1" s="1"/>
  <c r="AX173" i="1"/>
  <c r="AZ173" i="1" s="1"/>
  <c r="AQ167" i="1"/>
  <c r="AS167" i="1" s="1"/>
  <c r="AU167" i="1" s="1"/>
  <c r="AS170" i="1"/>
  <c r="AU170" i="1" s="1"/>
  <c r="AQ86" i="1"/>
  <c r="AS86" i="1" s="1"/>
  <c r="AU86" i="1" s="1"/>
  <c r="AS87" i="1"/>
  <c r="AU87" i="1" s="1"/>
  <c r="AV82" i="1"/>
  <c r="AX82" i="1" s="1"/>
  <c r="AZ82" i="1" s="1"/>
  <c r="AX83" i="1"/>
  <c r="AZ83" i="1" s="1"/>
  <c r="AV50" i="1"/>
  <c r="AX50" i="1" s="1"/>
  <c r="AZ50" i="1" s="1"/>
  <c r="AX51" i="1"/>
  <c r="AZ51" i="1" s="1"/>
  <c r="AV18" i="1"/>
  <c r="AX18" i="1" s="1"/>
  <c r="AZ18" i="1" s="1"/>
  <c r="AX19" i="1"/>
  <c r="AX463" i="1" s="1"/>
  <c r="U13" i="2"/>
  <c r="U12" i="2" s="1"/>
  <c r="O121" i="1"/>
  <c r="O22" i="2"/>
  <c r="O21" i="2" s="1"/>
  <c r="AV407" i="1"/>
  <c r="AX407" i="1" s="1"/>
  <c r="AZ407" i="1" s="1"/>
  <c r="AX408" i="1"/>
  <c r="AZ408" i="1" s="1"/>
  <c r="AQ391" i="1"/>
  <c r="AV378" i="1"/>
  <c r="AQ374" i="1"/>
  <c r="AS374" i="1" s="1"/>
  <c r="AU374" i="1" s="1"/>
  <c r="AS375" i="1"/>
  <c r="AU375" i="1" s="1"/>
  <c r="AQ361" i="1"/>
  <c r="AS361" i="1" s="1"/>
  <c r="AU361" i="1" s="1"/>
  <c r="AS362" i="1"/>
  <c r="AU362" i="1" s="1"/>
  <c r="AV352" i="1"/>
  <c r="AX352" i="1" s="1"/>
  <c r="AZ352" i="1" s="1"/>
  <c r="AX353" i="1"/>
  <c r="AZ353" i="1" s="1"/>
  <c r="AQ348" i="1"/>
  <c r="AS348" i="1" s="1"/>
  <c r="AU348" i="1" s="1"/>
  <c r="AS349" i="1"/>
  <c r="AU349" i="1" s="1"/>
  <c r="AV336" i="1"/>
  <c r="AX336" i="1" s="1"/>
  <c r="AZ336" i="1" s="1"/>
  <c r="AX337" i="1"/>
  <c r="AZ337" i="1" s="1"/>
  <c r="AV324" i="1"/>
  <c r="AX324" i="1" s="1"/>
  <c r="AZ324" i="1" s="1"/>
  <c r="AX325" i="1"/>
  <c r="AZ325" i="1" s="1"/>
  <c r="AV305" i="1"/>
  <c r="AX305" i="1" s="1"/>
  <c r="AZ305" i="1" s="1"/>
  <c r="AX306" i="1"/>
  <c r="AZ306" i="1" s="1"/>
  <c r="AQ302" i="1"/>
  <c r="AS302" i="1" s="1"/>
  <c r="AU302" i="1" s="1"/>
  <c r="AS303" i="1"/>
  <c r="AU303" i="1" s="1"/>
  <c r="AV283" i="1"/>
  <c r="AX283" i="1" s="1"/>
  <c r="AZ283" i="1" s="1"/>
  <c r="AX284" i="1"/>
  <c r="AZ284" i="1" s="1"/>
  <c r="AQ280" i="1"/>
  <c r="AS280" i="1" s="1"/>
  <c r="AU280" i="1" s="1"/>
  <c r="AS281" i="1"/>
  <c r="AU281" i="1" s="1"/>
  <c r="AV271" i="1"/>
  <c r="AX272" i="1"/>
  <c r="AZ272" i="1" s="1"/>
  <c r="AQ268" i="1"/>
  <c r="AS268" i="1" s="1"/>
  <c r="AU268" i="1" s="1"/>
  <c r="AS269" i="1"/>
  <c r="AU269" i="1" s="1"/>
  <c r="AV258" i="1"/>
  <c r="AX258" i="1" s="1"/>
  <c r="AZ258" i="1" s="1"/>
  <c r="AX259" i="1"/>
  <c r="AZ259" i="1" s="1"/>
  <c r="AQ255" i="1"/>
  <c r="AS255" i="1" s="1"/>
  <c r="AU255" i="1" s="1"/>
  <c r="AS256" i="1"/>
  <c r="AU256" i="1" s="1"/>
  <c r="AV244" i="1"/>
  <c r="AX245" i="1"/>
  <c r="AZ245" i="1" s="1"/>
  <c r="AQ236" i="1"/>
  <c r="AS236" i="1" s="1"/>
  <c r="AU236" i="1" s="1"/>
  <c r="AS239" i="1"/>
  <c r="AU239" i="1" s="1"/>
  <c r="AV202" i="1"/>
  <c r="AX202" i="1" s="1"/>
  <c r="AZ202" i="1" s="1"/>
  <c r="AX203" i="1"/>
  <c r="AZ203" i="1" s="1"/>
  <c r="AQ198" i="1"/>
  <c r="AS199" i="1"/>
  <c r="AU199" i="1" s="1"/>
  <c r="AV186" i="1"/>
  <c r="AX186" i="1" s="1"/>
  <c r="AZ186" i="1" s="1"/>
  <c r="AX187" i="1"/>
  <c r="AZ187" i="1" s="1"/>
  <c r="AQ172" i="1"/>
  <c r="AS172" i="1" s="1"/>
  <c r="AU172" i="1" s="1"/>
  <c r="AS173" i="1"/>
  <c r="AU173" i="1" s="1"/>
  <c r="AQ50" i="1"/>
  <c r="AS50" i="1" s="1"/>
  <c r="AU50" i="1" s="1"/>
  <c r="AS51" i="1"/>
  <c r="AU51" i="1" s="1"/>
  <c r="AQ18" i="1"/>
  <c r="AS18" i="1" s="1"/>
  <c r="AU18" i="1" s="1"/>
  <c r="AS19" i="1"/>
  <c r="AS463" i="1" s="1"/>
  <c r="V196" i="2"/>
  <c r="R13" i="1"/>
  <c r="R12" i="1" s="1"/>
  <c r="R25" i="2"/>
  <c r="R24" i="2" s="1"/>
  <c r="R23" i="2" s="1"/>
  <c r="U15" i="2"/>
  <c r="U14" i="2" s="1"/>
  <c r="T13" i="2"/>
  <c r="T12" i="2" s="1"/>
  <c r="O397" i="1"/>
  <c r="O396" i="1" s="1"/>
  <c r="O395" i="1" s="1"/>
  <c r="O394" i="1" s="1"/>
  <c r="O512" i="1" s="1"/>
  <c r="AV410" i="1"/>
  <c r="AX410" i="1" s="1"/>
  <c r="AZ410" i="1" s="1"/>
  <c r="AX411" i="1"/>
  <c r="AZ411" i="1" s="1"/>
  <c r="AQ407" i="1"/>
  <c r="AS407" i="1" s="1"/>
  <c r="AU407" i="1" s="1"/>
  <c r="AS408" i="1"/>
  <c r="AU408" i="1" s="1"/>
  <c r="AV383" i="1"/>
  <c r="AX384" i="1"/>
  <c r="AZ384" i="1" s="1"/>
  <c r="AQ378" i="1"/>
  <c r="AS379" i="1"/>
  <c r="AU379" i="1" s="1"/>
  <c r="AQ352" i="1"/>
  <c r="AS352" i="1" s="1"/>
  <c r="AU352" i="1" s="1"/>
  <c r="AS353" i="1"/>
  <c r="AU353" i="1" s="1"/>
  <c r="AV341" i="1"/>
  <c r="AX342" i="1"/>
  <c r="AZ342" i="1" s="1"/>
  <c r="AQ336" i="1"/>
  <c r="AS336" i="1" s="1"/>
  <c r="AU336" i="1" s="1"/>
  <c r="AS337" i="1"/>
  <c r="AU337" i="1" s="1"/>
  <c r="AV308" i="1"/>
  <c r="AX308" i="1" s="1"/>
  <c r="AZ308" i="1" s="1"/>
  <c r="AX309" i="1"/>
  <c r="AZ309" i="1" s="1"/>
  <c r="AQ305" i="1"/>
  <c r="AS305" i="1" s="1"/>
  <c r="AU305" i="1" s="1"/>
  <c r="AS306" i="1"/>
  <c r="AU306" i="1" s="1"/>
  <c r="AV292" i="1"/>
  <c r="AX292" i="1" s="1"/>
  <c r="AZ292" i="1" s="1"/>
  <c r="AX293" i="1"/>
  <c r="AZ293" i="1" s="1"/>
  <c r="AQ283" i="1"/>
  <c r="AS283" i="1" s="1"/>
  <c r="AU283" i="1" s="1"/>
  <c r="AS284" i="1"/>
  <c r="AU284" i="1" s="1"/>
  <c r="AV274" i="1"/>
  <c r="AX274" i="1" s="1"/>
  <c r="AZ274" i="1" s="1"/>
  <c r="AX275" i="1"/>
  <c r="AZ275" i="1" s="1"/>
  <c r="AQ271" i="1"/>
  <c r="AS272" i="1"/>
  <c r="AU272" i="1" s="1"/>
  <c r="AV261" i="1"/>
  <c r="AX261" i="1" s="1"/>
  <c r="AZ261" i="1" s="1"/>
  <c r="AX262" i="1"/>
  <c r="AZ262" i="1" s="1"/>
  <c r="AQ258" i="1"/>
  <c r="AS258" i="1" s="1"/>
  <c r="AU258" i="1" s="1"/>
  <c r="AS259" i="1"/>
  <c r="AU259" i="1" s="1"/>
  <c r="AV249" i="1"/>
  <c r="AX249" i="1" s="1"/>
  <c r="AZ249" i="1" s="1"/>
  <c r="AX250" i="1"/>
  <c r="AZ250" i="1" s="1"/>
  <c r="AQ244" i="1"/>
  <c r="AS245" i="1"/>
  <c r="AU245" i="1" s="1"/>
  <c r="AV233" i="1"/>
  <c r="AX233" i="1" s="1"/>
  <c r="AZ233" i="1" s="1"/>
  <c r="AX234" i="1"/>
  <c r="AZ234" i="1" s="1"/>
  <c r="AQ228" i="1"/>
  <c r="AS228" i="1" s="1"/>
  <c r="AU228" i="1" s="1"/>
  <c r="AS231" i="1"/>
  <c r="AU231" i="1" s="1"/>
  <c r="AQ216" i="1"/>
  <c r="AS219" i="1"/>
  <c r="AU219" i="1" s="1"/>
  <c r="AV205" i="1"/>
  <c r="AX206" i="1"/>
  <c r="AZ206" i="1" s="1"/>
  <c r="AQ202" i="1"/>
  <c r="AS202" i="1" s="1"/>
  <c r="AU202" i="1" s="1"/>
  <c r="AS203" i="1"/>
  <c r="AU203" i="1" s="1"/>
  <c r="AV189" i="1"/>
  <c r="AX189" i="1" s="1"/>
  <c r="AZ189" i="1" s="1"/>
  <c r="AX190" i="1"/>
  <c r="AZ190" i="1" s="1"/>
  <c r="AQ186" i="1"/>
  <c r="AS186" i="1" s="1"/>
  <c r="AU186" i="1" s="1"/>
  <c r="AS187" i="1"/>
  <c r="AU187" i="1" s="1"/>
  <c r="AV175" i="1"/>
  <c r="AX175" i="1" s="1"/>
  <c r="AZ175" i="1" s="1"/>
  <c r="AX178" i="1"/>
  <c r="AZ178" i="1" s="1"/>
  <c r="AQ175" i="1"/>
  <c r="AS175" i="1" s="1"/>
  <c r="AU175" i="1" s="1"/>
  <c r="AS176" i="1"/>
  <c r="AU176" i="1" s="1"/>
  <c r="AV167" i="1"/>
  <c r="AX167" i="1" s="1"/>
  <c r="AZ167" i="1" s="1"/>
  <c r="AX168" i="1"/>
  <c r="AZ168" i="1" s="1"/>
  <c r="AV102" i="1"/>
  <c r="AV101" i="1" s="1"/>
  <c r="AX103" i="1"/>
  <c r="AX471" i="1" s="1"/>
  <c r="AX452" i="1" s="1"/>
  <c r="T15" i="2"/>
  <c r="T14" i="2" s="1"/>
  <c r="R13" i="2"/>
  <c r="R12" i="2" s="1"/>
  <c r="O217" i="1"/>
  <c r="O216" i="1" s="1"/>
  <c r="O215" i="1" s="1"/>
  <c r="O13" i="2"/>
  <c r="O12" i="2" s="1"/>
  <c r="O349" i="1"/>
  <c r="O348" i="1" s="1"/>
  <c r="Q228" i="1"/>
  <c r="AV413" i="1"/>
  <c r="AX413" i="1" s="1"/>
  <c r="AZ413" i="1" s="1"/>
  <c r="AX414" i="1"/>
  <c r="AZ414" i="1" s="1"/>
  <c r="AQ410" i="1"/>
  <c r="AS410" i="1" s="1"/>
  <c r="AU410" i="1" s="1"/>
  <c r="AS411" i="1"/>
  <c r="AU411" i="1" s="1"/>
  <c r="AV387" i="1"/>
  <c r="AX388" i="1"/>
  <c r="AZ388" i="1" s="1"/>
  <c r="AQ383" i="1"/>
  <c r="AS384" i="1"/>
  <c r="AU384" i="1" s="1"/>
  <c r="AV345" i="1"/>
  <c r="AX345" i="1" s="1"/>
  <c r="AZ345" i="1" s="1"/>
  <c r="AX346" i="1"/>
  <c r="AZ346" i="1" s="1"/>
  <c r="AQ341" i="1"/>
  <c r="AS342" i="1"/>
  <c r="AU342" i="1" s="1"/>
  <c r="AQ324" i="1"/>
  <c r="AS324" i="1" s="1"/>
  <c r="AU324" i="1" s="1"/>
  <c r="AV314" i="1"/>
  <c r="AX314" i="1" s="1"/>
  <c r="AZ314" i="1" s="1"/>
  <c r="AX315" i="1"/>
  <c r="AZ315" i="1" s="1"/>
  <c r="AV311" i="1"/>
  <c r="AX311" i="1" s="1"/>
  <c r="AZ311" i="1" s="1"/>
  <c r="AX312" i="1"/>
  <c r="AZ312" i="1" s="1"/>
  <c r="AQ308" i="1"/>
  <c r="AS308" i="1" s="1"/>
  <c r="AU308" i="1" s="1"/>
  <c r="AS309" i="1"/>
  <c r="AU309" i="1" s="1"/>
  <c r="AV295" i="1"/>
  <c r="AX295" i="1" s="1"/>
  <c r="AZ295" i="1" s="1"/>
  <c r="AX296" i="1"/>
  <c r="AZ296" i="1" s="1"/>
  <c r="AQ292" i="1"/>
  <c r="AS292" i="1" s="1"/>
  <c r="AU292" i="1" s="1"/>
  <c r="AS293" i="1"/>
  <c r="AU293" i="1" s="1"/>
  <c r="AV277" i="1"/>
  <c r="AX277" i="1" s="1"/>
  <c r="AZ277" i="1" s="1"/>
  <c r="AX278" i="1"/>
  <c r="AZ278" i="1" s="1"/>
  <c r="AQ274" i="1"/>
  <c r="AS274" i="1" s="1"/>
  <c r="AU274" i="1" s="1"/>
  <c r="AS275" i="1"/>
  <c r="AU275" i="1" s="1"/>
  <c r="AV264" i="1"/>
  <c r="AX264" i="1" s="1"/>
  <c r="AZ264" i="1" s="1"/>
  <c r="AX265" i="1"/>
  <c r="AZ265" i="1" s="1"/>
  <c r="AQ261" i="1"/>
  <c r="AS261" i="1" s="1"/>
  <c r="AU261" i="1" s="1"/>
  <c r="AS262" i="1"/>
  <c r="AU262" i="1" s="1"/>
  <c r="AV252" i="1"/>
  <c r="AX252" i="1" s="1"/>
  <c r="AZ252" i="1" s="1"/>
  <c r="AX253" i="1"/>
  <c r="AZ253" i="1" s="1"/>
  <c r="AQ249" i="1"/>
  <c r="AS249" i="1" s="1"/>
  <c r="AU249" i="1" s="1"/>
  <c r="AS250" i="1"/>
  <c r="AU250" i="1" s="1"/>
  <c r="AQ233" i="1"/>
  <c r="AS233" i="1" s="1"/>
  <c r="AU233" i="1" s="1"/>
  <c r="AS234" i="1"/>
  <c r="AU234" i="1" s="1"/>
  <c r="AV212" i="1"/>
  <c r="AX213" i="1"/>
  <c r="AZ213" i="1" s="1"/>
  <c r="AQ205" i="1"/>
  <c r="AS205" i="1" s="1"/>
  <c r="AU205" i="1" s="1"/>
  <c r="AS206" i="1"/>
  <c r="AU206" i="1" s="1"/>
  <c r="AV193" i="1"/>
  <c r="AX194" i="1"/>
  <c r="AZ194" i="1" s="1"/>
  <c r="AQ189" i="1"/>
  <c r="AS189" i="1" s="1"/>
  <c r="AU189" i="1" s="1"/>
  <c r="AS190" i="1"/>
  <c r="AU190" i="1" s="1"/>
  <c r="AQ102" i="1"/>
  <c r="AQ101" i="1" s="1"/>
  <c r="AS103" i="1"/>
  <c r="AS471" i="1" s="1"/>
  <c r="AS452" i="1" s="1"/>
  <c r="AV86" i="1"/>
  <c r="AX86" i="1" s="1"/>
  <c r="AZ86" i="1" s="1"/>
  <c r="AX87" i="1"/>
  <c r="AZ87" i="1" s="1"/>
  <c r="AQ82" i="1"/>
  <c r="AS82" i="1" s="1"/>
  <c r="AU82" i="1" s="1"/>
  <c r="W357" i="3"/>
  <c r="W356" i="3" s="1"/>
  <c r="W13" i="2"/>
  <c r="W12" i="2" s="1"/>
  <c r="W11" i="2" s="1"/>
  <c r="AQ183" i="1"/>
  <c r="AS183" i="1" s="1"/>
  <c r="AU183" i="1" s="1"/>
  <c r="AS184" i="1"/>
  <c r="AU184" i="1" s="1"/>
  <c r="AV164" i="1"/>
  <c r="AX164" i="1" s="1"/>
  <c r="AZ164" i="1" s="1"/>
  <c r="AX165" i="1"/>
  <c r="AZ165" i="1" s="1"/>
  <c r="AV147" i="1"/>
  <c r="AX147" i="1" s="1"/>
  <c r="AZ147" i="1" s="1"/>
  <c r="AX148" i="1"/>
  <c r="AZ148" i="1" s="1"/>
  <c r="AQ164" i="1"/>
  <c r="AS164" i="1" s="1"/>
  <c r="AU164" i="1" s="1"/>
  <c r="AS165" i="1"/>
  <c r="AU165" i="1" s="1"/>
  <c r="AV156" i="1"/>
  <c r="AX156" i="1" s="1"/>
  <c r="AZ156" i="1" s="1"/>
  <c r="AX157" i="1"/>
  <c r="AZ157" i="1" s="1"/>
  <c r="AQ147" i="1"/>
  <c r="AC121" i="3"/>
  <c r="U121" i="3"/>
  <c r="U120" i="3" s="1"/>
  <c r="U119" i="3" s="1"/>
  <c r="AV180" i="1"/>
  <c r="AX180" i="1" s="1"/>
  <c r="AZ180" i="1" s="1"/>
  <c r="AX181" i="1"/>
  <c r="AZ181" i="1" s="1"/>
  <c r="AQ156" i="1"/>
  <c r="AS156" i="1" s="1"/>
  <c r="AU156" i="1" s="1"/>
  <c r="AS157" i="1"/>
  <c r="AU157" i="1" s="1"/>
  <c r="AV183" i="1"/>
  <c r="AX183" i="1" s="1"/>
  <c r="AZ183" i="1" s="1"/>
  <c r="AX184" i="1"/>
  <c r="AZ184" i="1" s="1"/>
  <c r="AQ180" i="1"/>
  <c r="AS180" i="1" s="1"/>
  <c r="AU180" i="1" s="1"/>
  <c r="AS181" i="1"/>
  <c r="AU181" i="1" s="1"/>
  <c r="V311" i="2"/>
  <c r="V310" i="2" s="1"/>
  <c r="W209" i="2"/>
  <c r="X311" i="2"/>
  <c r="X310" i="2" s="1"/>
  <c r="Y381" i="2"/>
  <c r="Y380" i="2" s="1"/>
  <c r="Y221" i="2"/>
  <c r="Y220" i="2" s="1"/>
  <c r="Y214" i="2" s="1"/>
  <c r="V292" i="2"/>
  <c r="V291" i="2" s="1"/>
  <c r="V290" i="2" s="1"/>
  <c r="V221" i="2"/>
  <c r="V220" i="2" s="1"/>
  <c r="V214" i="2" s="1"/>
  <c r="X221" i="2"/>
  <c r="X220" i="2" s="1"/>
  <c r="V209" i="2"/>
  <c r="X292" i="2"/>
  <c r="X291" i="2" s="1"/>
  <c r="X290" i="2" s="1"/>
  <c r="W170" i="2"/>
  <c r="X209" i="2"/>
  <c r="X348" i="3"/>
  <c r="X347" i="3" s="1"/>
  <c r="X337" i="3" s="1"/>
  <c r="X360" i="3"/>
  <c r="Y375" i="3"/>
  <c r="V10" i="3"/>
  <c r="V9" i="3" s="1"/>
  <c r="W42" i="3"/>
  <c r="W41" i="3" s="1"/>
  <c r="R383" i="3"/>
  <c r="N383" i="3"/>
  <c r="W160" i="3"/>
  <c r="Y360" i="3"/>
  <c r="W370" i="3"/>
  <c r="W112" i="3"/>
  <c r="W111" i="3" s="1"/>
  <c r="W110" i="3" s="1"/>
  <c r="Y258" i="3"/>
  <c r="Y257" i="3" s="1"/>
  <c r="Y112" i="3"/>
  <c r="V348" i="3"/>
  <c r="V347" i="3" s="1"/>
  <c r="V337" i="3" s="1"/>
  <c r="V383" i="3"/>
  <c r="V300" i="3"/>
  <c r="V292" i="3"/>
  <c r="X383" i="3"/>
  <c r="V263" i="3"/>
  <c r="W383" i="3"/>
  <c r="V151" i="3"/>
  <c r="V150" i="3" s="1"/>
  <c r="Y42" i="3"/>
  <c r="Y133" i="3"/>
  <c r="W284" i="3"/>
  <c r="Y292" i="3"/>
  <c r="V133" i="3"/>
  <c r="AV138" i="1"/>
  <c r="AX138" i="1" s="1"/>
  <c r="AZ138" i="1" s="1"/>
  <c r="AX139" i="1"/>
  <c r="AZ139" i="1" s="1"/>
  <c r="AQ135" i="1"/>
  <c r="AS136" i="1"/>
  <c r="AU136" i="1" s="1"/>
  <c r="Y302" i="2"/>
  <c r="Y342" i="2"/>
  <c r="AV141" i="1"/>
  <c r="AX141" i="1" s="1"/>
  <c r="AZ141" i="1" s="1"/>
  <c r="AX142" i="1"/>
  <c r="AZ142" i="1" s="1"/>
  <c r="AQ138" i="1"/>
  <c r="AS138" i="1" s="1"/>
  <c r="AU138" i="1" s="1"/>
  <c r="AS139" i="1"/>
  <c r="AU139" i="1" s="1"/>
  <c r="AV144" i="1"/>
  <c r="AQ141" i="1"/>
  <c r="AS141" i="1" s="1"/>
  <c r="AU141" i="1" s="1"/>
  <c r="AS142" i="1"/>
  <c r="AU142" i="1" s="1"/>
  <c r="Y188" i="3"/>
  <c r="X300" i="3"/>
  <c r="X355" i="3"/>
  <c r="W375" i="3"/>
  <c r="Y292" i="2"/>
  <c r="Y291" i="2" s="1"/>
  <c r="Y290" i="2" s="1"/>
  <c r="Y311" i="2"/>
  <c r="Y310" i="2" s="1"/>
  <c r="AQ144" i="1"/>
  <c r="AS144" i="1" s="1"/>
  <c r="AU144" i="1" s="1"/>
  <c r="AS145" i="1"/>
  <c r="AU145" i="1" s="1"/>
  <c r="AV135" i="1"/>
  <c r="AX136" i="1"/>
  <c r="AZ136" i="1" s="1"/>
  <c r="V167" i="3"/>
  <c r="W300" i="3"/>
  <c r="V154" i="2"/>
  <c r="V201" i="2"/>
  <c r="W342" i="2"/>
  <c r="W341" i="2" s="1"/>
  <c r="W340" i="2" s="1"/>
  <c r="AV123" i="1"/>
  <c r="AX123" i="1" s="1"/>
  <c r="AZ123" i="1" s="1"/>
  <c r="AX124" i="1"/>
  <c r="AZ124" i="1" s="1"/>
  <c r="AV110" i="1"/>
  <c r="AX110" i="1" s="1"/>
  <c r="AZ110" i="1" s="1"/>
  <c r="AX111" i="1"/>
  <c r="AZ111" i="1" s="1"/>
  <c r="AQ107" i="1"/>
  <c r="AS107" i="1" s="1"/>
  <c r="AU107" i="1" s="1"/>
  <c r="AS108" i="1"/>
  <c r="AU108" i="1" s="1"/>
  <c r="AX98" i="1"/>
  <c r="AQ94" i="1"/>
  <c r="AS94" i="1" s="1"/>
  <c r="AU94" i="1" s="1"/>
  <c r="AS95" i="1"/>
  <c r="AU95" i="1" s="1"/>
  <c r="AQ65" i="1"/>
  <c r="AS65" i="1" s="1"/>
  <c r="AU65" i="1" s="1"/>
  <c r="AS66" i="1"/>
  <c r="AU66" i="1" s="1"/>
  <c r="AV56" i="1"/>
  <c r="AX56" i="1" s="1"/>
  <c r="AZ56" i="1" s="1"/>
  <c r="AX57" i="1"/>
  <c r="AZ57" i="1" s="1"/>
  <c r="AQ53" i="1"/>
  <c r="AS53" i="1" s="1"/>
  <c r="AU53" i="1" s="1"/>
  <c r="AS54" i="1"/>
  <c r="AU54" i="1" s="1"/>
  <c r="AV32" i="1"/>
  <c r="AX33" i="1"/>
  <c r="AZ33" i="1" s="1"/>
  <c r="AQ28" i="1"/>
  <c r="AS28" i="1" s="1"/>
  <c r="AU28" i="1" s="1"/>
  <c r="AS29" i="1"/>
  <c r="AU29" i="1" s="1"/>
  <c r="V42" i="3"/>
  <c r="V41" i="3" s="1"/>
  <c r="V327" i="3"/>
  <c r="U20" i="2"/>
  <c r="U19" i="2" s="1"/>
  <c r="AV128" i="1"/>
  <c r="AX128" i="1" s="1"/>
  <c r="AZ128" i="1" s="1"/>
  <c r="AX129" i="1"/>
  <c r="AZ129" i="1" s="1"/>
  <c r="AQ123" i="1"/>
  <c r="AS123" i="1" s="1"/>
  <c r="AU123" i="1" s="1"/>
  <c r="AS124" i="1"/>
  <c r="AU124" i="1" s="1"/>
  <c r="AV114" i="1"/>
  <c r="AX115" i="1"/>
  <c r="AZ115" i="1" s="1"/>
  <c r="AQ110" i="1"/>
  <c r="AS110" i="1" s="1"/>
  <c r="AU110" i="1" s="1"/>
  <c r="AS111" i="1"/>
  <c r="AU111" i="1" s="1"/>
  <c r="AS98" i="1"/>
  <c r="AV59" i="1"/>
  <c r="AX59" i="1" s="1"/>
  <c r="AZ59" i="1" s="1"/>
  <c r="AX60" i="1"/>
  <c r="AZ60" i="1" s="1"/>
  <c r="AQ56" i="1"/>
  <c r="AS56" i="1" s="1"/>
  <c r="AU56" i="1" s="1"/>
  <c r="AS57" i="1"/>
  <c r="AU57" i="1" s="1"/>
  <c r="AV47" i="1"/>
  <c r="AX47" i="1" s="1"/>
  <c r="AZ47" i="1" s="1"/>
  <c r="AX48" i="1"/>
  <c r="AZ48" i="1" s="1"/>
  <c r="AV36" i="1"/>
  <c r="AX37" i="1"/>
  <c r="AZ37" i="1" s="1"/>
  <c r="AQ32" i="1"/>
  <c r="AS33" i="1"/>
  <c r="AU33" i="1" s="1"/>
  <c r="AV22" i="1"/>
  <c r="AX22" i="1" s="1"/>
  <c r="AZ22" i="1" s="1"/>
  <c r="AX23" i="1"/>
  <c r="AZ23" i="1" s="1"/>
  <c r="AV12" i="1"/>
  <c r="AX12" i="1" s="1"/>
  <c r="AZ12" i="1" s="1"/>
  <c r="AX13" i="1"/>
  <c r="AZ13" i="1" s="1"/>
  <c r="Y284" i="3"/>
  <c r="V355" i="3"/>
  <c r="W59" i="2"/>
  <c r="W58" i="2" s="1"/>
  <c r="W57" i="2" s="1"/>
  <c r="V162" i="2"/>
  <c r="V302" i="2"/>
  <c r="U22" i="2"/>
  <c r="U21" i="2" s="1"/>
  <c r="T20" i="2"/>
  <c r="T19" i="2" s="1"/>
  <c r="T18" i="2" s="1"/>
  <c r="AV131" i="1"/>
  <c r="AX131" i="1" s="1"/>
  <c r="AZ131" i="1" s="1"/>
  <c r="AX132" i="1"/>
  <c r="AZ132" i="1" s="1"/>
  <c r="AQ128" i="1"/>
  <c r="AS128" i="1" s="1"/>
  <c r="AU128" i="1" s="1"/>
  <c r="AS129" i="1"/>
  <c r="AU129" i="1" s="1"/>
  <c r="AQ114" i="1"/>
  <c r="AS115" i="1"/>
  <c r="AU115" i="1" s="1"/>
  <c r="AV104" i="1"/>
  <c r="AX104" i="1" s="1"/>
  <c r="AZ104" i="1" s="1"/>
  <c r="AX105" i="1"/>
  <c r="AZ105" i="1" s="1"/>
  <c r="AV62" i="1"/>
  <c r="AX62" i="1" s="1"/>
  <c r="AZ62" i="1" s="1"/>
  <c r="AX63" i="1"/>
  <c r="AZ63" i="1" s="1"/>
  <c r="AQ59" i="1"/>
  <c r="AS59" i="1" s="1"/>
  <c r="AU59" i="1" s="1"/>
  <c r="AS60" i="1"/>
  <c r="AU60" i="1" s="1"/>
  <c r="AQ47" i="1"/>
  <c r="AS47" i="1" s="1"/>
  <c r="AU47" i="1" s="1"/>
  <c r="AS48" i="1"/>
  <c r="AU48" i="1" s="1"/>
  <c r="AQ36" i="1"/>
  <c r="AS37" i="1"/>
  <c r="AU37" i="1" s="1"/>
  <c r="AV25" i="1"/>
  <c r="AX25" i="1" s="1"/>
  <c r="AZ25" i="1" s="1"/>
  <c r="AX26" i="1"/>
  <c r="AZ26" i="1" s="1"/>
  <c r="AQ22" i="1"/>
  <c r="AS22" i="1" s="1"/>
  <c r="AU22" i="1" s="1"/>
  <c r="AS23" i="1"/>
  <c r="AU23" i="1" s="1"/>
  <c r="AQ12" i="1"/>
  <c r="AS12" i="1" s="1"/>
  <c r="AU12" i="1" s="1"/>
  <c r="AS13" i="1"/>
  <c r="AU13" i="1" s="1"/>
  <c r="X151" i="3"/>
  <c r="X150" i="3" s="1"/>
  <c r="AQ131" i="1"/>
  <c r="AS131" i="1" s="1"/>
  <c r="AU131" i="1" s="1"/>
  <c r="AS132" i="1"/>
  <c r="AU132" i="1" s="1"/>
  <c r="AV107" i="1"/>
  <c r="AX107" i="1" s="1"/>
  <c r="AZ107" i="1" s="1"/>
  <c r="AX108" i="1"/>
  <c r="AZ108" i="1" s="1"/>
  <c r="AQ104" i="1"/>
  <c r="AS104" i="1" s="1"/>
  <c r="AU104" i="1" s="1"/>
  <c r="AS105" i="1"/>
  <c r="AU105" i="1" s="1"/>
  <c r="AV94" i="1"/>
  <c r="AX94" i="1" s="1"/>
  <c r="AZ94" i="1" s="1"/>
  <c r="AX95" i="1"/>
  <c r="AZ95" i="1" s="1"/>
  <c r="AV65" i="1"/>
  <c r="AX65" i="1" s="1"/>
  <c r="AZ65" i="1" s="1"/>
  <c r="AX66" i="1"/>
  <c r="AZ66" i="1" s="1"/>
  <c r="AQ62" i="1"/>
  <c r="AS62" i="1" s="1"/>
  <c r="AU62" i="1" s="1"/>
  <c r="AS63" i="1"/>
  <c r="AU63" i="1" s="1"/>
  <c r="AV53" i="1"/>
  <c r="AX53" i="1" s="1"/>
  <c r="AZ53" i="1" s="1"/>
  <c r="AX54" i="1"/>
  <c r="AZ54" i="1" s="1"/>
  <c r="AV28" i="1"/>
  <c r="AX28" i="1" s="1"/>
  <c r="AZ28" i="1" s="1"/>
  <c r="AX29" i="1"/>
  <c r="AZ29" i="1" s="1"/>
  <c r="AQ25" i="1"/>
  <c r="AS25" i="1" s="1"/>
  <c r="AU25" i="1" s="1"/>
  <c r="AS26" i="1"/>
  <c r="AU26" i="1" s="1"/>
  <c r="V112" i="3"/>
  <c r="Y355" i="3"/>
  <c r="V126" i="3"/>
  <c r="V188" i="3"/>
  <c r="V79" i="2"/>
  <c r="V78" i="2" s="1"/>
  <c r="V77" i="2" s="1"/>
  <c r="Q175" i="1"/>
  <c r="W10" i="3"/>
  <c r="W9" i="3" s="1"/>
  <c r="Y126" i="3"/>
  <c r="W258" i="3"/>
  <c r="W257" i="3" s="1"/>
  <c r="V388" i="3"/>
  <c r="Y388" i="3"/>
  <c r="V353" i="2"/>
  <c r="V352" i="2" s="1"/>
  <c r="W154" i="2"/>
  <c r="W162" i="2"/>
  <c r="V228" i="2"/>
  <c r="V229" i="2"/>
  <c r="V188" i="2"/>
  <c r="V187" i="2"/>
  <c r="W228" i="2"/>
  <c r="W229" i="2"/>
  <c r="BA40" i="1"/>
  <c r="BA39" i="1" s="1"/>
  <c r="V123" i="2"/>
  <c r="V122" i="2" s="1"/>
  <c r="V324" i="2"/>
  <c r="V323" i="2" s="1"/>
  <c r="V322" i="2" s="1"/>
  <c r="Y160" i="3"/>
  <c r="Y327" i="3"/>
  <c r="Y154" i="2"/>
  <c r="W201" i="2"/>
  <c r="X302" i="2"/>
  <c r="V388" i="2"/>
  <c r="X103" i="3"/>
  <c r="X102" i="3" s="1"/>
  <c r="X101" i="3" s="1"/>
  <c r="W133" i="3"/>
  <c r="X170" i="2"/>
  <c r="V342" i="2"/>
  <c r="V341" i="2" s="1"/>
  <c r="V340" i="2" s="1"/>
  <c r="V360" i="3"/>
  <c r="Y59" i="2"/>
  <c r="Y58" i="2" s="1"/>
  <c r="Y57" i="2" s="1"/>
  <c r="Y162" i="2"/>
  <c r="V92" i="2"/>
  <c r="V91" i="2" s="1"/>
  <c r="Y353" i="2"/>
  <c r="Y352" i="2" s="1"/>
  <c r="W167" i="3"/>
  <c r="Y124" i="2"/>
  <c r="Y123" i="2"/>
  <c r="Y122" i="2" s="1"/>
  <c r="W188" i="2"/>
  <c r="W187" i="2"/>
  <c r="Y228" i="2"/>
  <c r="Y229" i="2"/>
  <c r="Y167" i="3"/>
  <c r="T343" i="3"/>
  <c r="T342" i="3" s="1"/>
  <c r="T341" i="3" s="1"/>
  <c r="S336" i="3"/>
  <c r="S335" i="3" s="1"/>
  <c r="S334" i="3" s="1"/>
  <c r="T182" i="3"/>
  <c r="T181" i="3" s="1"/>
  <c r="T180" i="3" s="1"/>
  <c r="U109" i="3"/>
  <c r="U108" i="3" s="1"/>
  <c r="R105" i="3"/>
  <c r="R104" i="3" s="1"/>
  <c r="U91" i="3"/>
  <c r="U90" i="3" s="1"/>
  <c r="U89" i="3" s="1"/>
  <c r="S88" i="3"/>
  <c r="S87" i="3" s="1"/>
  <c r="S86" i="3" s="1"/>
  <c r="R79" i="3"/>
  <c r="R78" i="3" s="1"/>
  <c r="R77" i="3" s="1"/>
  <c r="U74" i="3"/>
  <c r="U73" i="3" s="1"/>
  <c r="T72" i="3"/>
  <c r="T71" i="3" s="1"/>
  <c r="U192" i="2"/>
  <c r="U191" i="2" s="1"/>
  <c r="U190" i="2" s="1"/>
  <c r="U189" i="2" s="1"/>
  <c r="U187" i="2" s="1"/>
  <c r="T180" i="2"/>
  <c r="T179" i="2" s="1"/>
  <c r="T178" i="2" s="1"/>
  <c r="U166" i="2"/>
  <c r="U165" i="2" s="1"/>
  <c r="U162" i="2" s="1"/>
  <c r="Y10" i="3"/>
  <c r="Y9" i="3" s="1"/>
  <c r="V375" i="3"/>
  <c r="Y92" i="2"/>
  <c r="Y91" i="2" s="1"/>
  <c r="W123" i="2"/>
  <c r="W122" i="2" s="1"/>
  <c r="Y324" i="2"/>
  <c r="Y323" i="2" s="1"/>
  <c r="Y322" i="2" s="1"/>
  <c r="U283" i="3"/>
  <c r="U282" i="3" s="1"/>
  <c r="U281" i="3" s="1"/>
  <c r="R232" i="2"/>
  <c r="R231" i="2" s="1"/>
  <c r="R230" i="2" s="1"/>
  <c r="R229" i="2" s="1"/>
  <c r="T183" i="2"/>
  <c r="T182" i="2" s="1"/>
  <c r="T181" i="2" s="1"/>
  <c r="R174" i="2"/>
  <c r="R173" i="2" s="1"/>
  <c r="U169" i="2"/>
  <c r="U168" i="2" s="1"/>
  <c r="U167" i="2" s="1"/>
  <c r="U85" i="2"/>
  <c r="U84" i="2" s="1"/>
  <c r="Y151" i="3"/>
  <c r="Y150" i="3" s="1"/>
  <c r="V241" i="3"/>
  <c r="V284" i="3"/>
  <c r="T316" i="3"/>
  <c r="T315" i="3" s="1"/>
  <c r="T314" i="3" s="1"/>
  <c r="S294" i="3"/>
  <c r="S293" i="3" s="1"/>
  <c r="V160" i="3"/>
  <c r="Y241" i="3"/>
  <c r="V258" i="3"/>
  <c r="V257" i="3" s="1"/>
  <c r="W292" i="3"/>
  <c r="V59" i="2"/>
  <c r="V58" i="2" s="1"/>
  <c r="V57" i="2" s="1"/>
  <c r="X79" i="2"/>
  <c r="X78" i="2" s="1"/>
  <c r="X77" i="2" s="1"/>
  <c r="Y201" i="2"/>
  <c r="Y142" i="2"/>
  <c r="Y143" i="2"/>
  <c r="P383" i="3"/>
  <c r="P360" i="3"/>
  <c r="Q381" i="2"/>
  <c r="Q380" i="2" s="1"/>
  <c r="V103" i="3"/>
  <c r="V102" i="3" s="1"/>
  <c r="V101" i="3" s="1"/>
  <c r="W142" i="2"/>
  <c r="W143" i="2"/>
  <c r="Y187" i="2"/>
  <c r="Y188" i="2"/>
  <c r="W388" i="2"/>
  <c r="W92" i="2"/>
  <c r="W91" i="2" s="1"/>
  <c r="V142" i="2"/>
  <c r="V143" i="2"/>
  <c r="S13" i="1"/>
  <c r="S12" i="1" s="1"/>
  <c r="S25" i="2"/>
  <c r="S24" i="2" s="1"/>
  <c r="S23" i="2" s="1"/>
  <c r="U44" i="2"/>
  <c r="U43" i="2" s="1"/>
  <c r="U42" i="2" s="1"/>
  <c r="U54" i="1"/>
  <c r="U53" i="1" s="1"/>
  <c r="U41" i="2"/>
  <c r="U40" i="2" s="1"/>
  <c r="U39" i="2" s="1"/>
  <c r="Z56" i="2"/>
  <c r="Z55" i="2" s="1"/>
  <c r="Z54" i="2" s="1"/>
  <c r="R56" i="2"/>
  <c r="R55" i="2" s="1"/>
  <c r="R54" i="2" s="1"/>
  <c r="AC35" i="2"/>
  <c r="AC34" i="2" s="1"/>
  <c r="AC33" i="2" s="1"/>
  <c r="U35" i="2"/>
  <c r="U34" i="2" s="1"/>
  <c r="U33" i="2" s="1"/>
  <c r="S32" i="2"/>
  <c r="S31" i="2" s="1"/>
  <c r="Z25" i="3"/>
  <c r="Z24" i="3" s="1"/>
  <c r="R30" i="2"/>
  <c r="R29" i="2" s="1"/>
  <c r="P397" i="1"/>
  <c r="P396" i="1" s="1"/>
  <c r="P395" i="1" s="1"/>
  <c r="P394" i="1" s="1"/>
  <c r="Q367" i="1"/>
  <c r="Q366" i="1" s="1"/>
  <c r="Q365" i="1" s="1"/>
  <c r="M381" i="2"/>
  <c r="M380" i="2" s="1"/>
  <c r="T41" i="2"/>
  <c r="T40" i="2" s="1"/>
  <c r="T39" i="2" s="1"/>
  <c r="AC47" i="2"/>
  <c r="AC46" i="2" s="1"/>
  <c r="AC45" i="2" s="1"/>
  <c r="U47" i="2"/>
  <c r="U46" i="2" s="1"/>
  <c r="U45" i="2" s="1"/>
  <c r="AA35" i="2"/>
  <c r="AA34" i="2" s="1"/>
  <c r="AA33" i="2" s="1"/>
  <c r="S35" i="2"/>
  <c r="S34" i="2" s="1"/>
  <c r="S33" i="2" s="1"/>
  <c r="R32" i="2"/>
  <c r="R31" i="2" s="1"/>
  <c r="U28" i="2"/>
  <c r="U27" i="2" s="1"/>
  <c r="O167" i="1"/>
  <c r="Q397" i="1"/>
  <c r="Q396" i="1" s="1"/>
  <c r="Q395" i="1" s="1"/>
  <c r="Q394" i="1" s="1"/>
  <c r="Q512" i="1" s="1"/>
  <c r="AV70" i="1"/>
  <c r="S44" i="2"/>
  <c r="S43" i="2" s="1"/>
  <c r="S42" i="2" s="1"/>
  <c r="S54" i="1"/>
  <c r="S53" i="1" s="1"/>
  <c r="S41" i="2"/>
  <c r="S40" i="2" s="1"/>
  <c r="S39" i="2" s="1"/>
  <c r="AB56" i="2"/>
  <c r="AB55" i="2" s="1"/>
  <c r="AB54" i="2" s="1"/>
  <c r="T56" i="2"/>
  <c r="T55" i="2" s="1"/>
  <c r="T54" i="2" s="1"/>
  <c r="AA47" i="2"/>
  <c r="AA46" i="2" s="1"/>
  <c r="AA45" i="2" s="1"/>
  <c r="S47" i="2"/>
  <c r="S46" i="2" s="1"/>
  <c r="S45" i="2" s="1"/>
  <c r="Z35" i="2"/>
  <c r="Z34" i="2" s="1"/>
  <c r="Z33" i="2" s="1"/>
  <c r="R35" i="2"/>
  <c r="R34" i="2" s="1"/>
  <c r="R33" i="2" s="1"/>
  <c r="AC25" i="3"/>
  <c r="AC24" i="3" s="1"/>
  <c r="U30" i="2"/>
  <c r="U29" i="2" s="1"/>
  <c r="S28" i="2"/>
  <c r="S27" i="2" s="1"/>
  <c r="Q318" i="1"/>
  <c r="Q317" i="1" s="1"/>
  <c r="Q154" i="2"/>
  <c r="M154" i="2"/>
  <c r="AC25" i="2"/>
  <c r="AC24" i="2" s="1"/>
  <c r="AC23" i="2" s="1"/>
  <c r="U25" i="2"/>
  <c r="U24" i="2" s="1"/>
  <c r="U23" i="2" s="1"/>
  <c r="R44" i="2"/>
  <c r="R43" i="2" s="1"/>
  <c r="R42" i="2" s="1"/>
  <c r="R54" i="1"/>
  <c r="R53" i="1" s="1"/>
  <c r="R41" i="2"/>
  <c r="R40" i="2" s="1"/>
  <c r="R39" i="2" s="1"/>
  <c r="AA56" i="2"/>
  <c r="AA55" i="2" s="1"/>
  <c r="AA54" i="2" s="1"/>
  <c r="S56" i="2"/>
  <c r="S55" i="2" s="1"/>
  <c r="S54" i="2" s="1"/>
  <c r="Z47" i="2"/>
  <c r="Z46" i="2" s="1"/>
  <c r="Z45" i="2" s="1"/>
  <c r="R47" i="2"/>
  <c r="R46" i="2" s="1"/>
  <c r="R45" i="2" s="1"/>
  <c r="U32" i="2"/>
  <c r="U31" i="2" s="1"/>
  <c r="AA25" i="3"/>
  <c r="AA24" i="3" s="1"/>
  <c r="S30" i="2"/>
  <c r="S29" i="2" s="1"/>
  <c r="R28" i="2"/>
  <c r="R27" i="2" s="1"/>
  <c r="P167" i="1"/>
  <c r="R336" i="3"/>
  <c r="R335" i="3" s="1"/>
  <c r="R334" i="3" s="1"/>
  <c r="AB44" i="2"/>
  <c r="AB43" i="2" s="1"/>
  <c r="AB42" i="2" s="1"/>
  <c r="T54" i="1"/>
  <c r="T53" i="1" s="1"/>
  <c r="N228" i="1"/>
  <c r="R164" i="2"/>
  <c r="R163" i="2" s="1"/>
  <c r="R162" i="2" s="1"/>
  <c r="N167" i="1"/>
  <c r="N367" i="1"/>
  <c r="AC107" i="2"/>
  <c r="AC106" i="2" s="1"/>
  <c r="AC105" i="2" s="1"/>
  <c r="AC166" i="3"/>
  <c r="AC165" i="3" s="1"/>
  <c r="AC164" i="3" s="1"/>
  <c r="AC141" i="2"/>
  <c r="AC140" i="2" s="1"/>
  <c r="AC139" i="2" s="1"/>
  <c r="AC138" i="2" s="1"/>
  <c r="AC137" i="2" s="1"/>
  <c r="AC149" i="3"/>
  <c r="AC148" i="3" s="1"/>
  <c r="AC147" i="3" s="1"/>
  <c r="AC146" i="3" s="1"/>
  <c r="AC127" i="2"/>
  <c r="AC126" i="2" s="1"/>
  <c r="AC125" i="2" s="1"/>
  <c r="AC136" i="3"/>
  <c r="AC135" i="3" s="1"/>
  <c r="AC134" i="3" s="1"/>
  <c r="AC65" i="2"/>
  <c r="AC64" i="2" s="1"/>
  <c r="AC118" i="3"/>
  <c r="AC117" i="3" s="1"/>
  <c r="P223" i="1"/>
  <c r="P367" i="1"/>
  <c r="AC20" i="3"/>
  <c r="AC19" i="3" s="1"/>
  <c r="AC18" i="3" s="1"/>
  <c r="AC95" i="2"/>
  <c r="AC94" i="2" s="1"/>
  <c r="AC93" i="2" s="1"/>
  <c r="AC170" i="3"/>
  <c r="AC169" i="3" s="1"/>
  <c r="AC168" i="3" s="1"/>
  <c r="AC130" i="2"/>
  <c r="AC129" i="2" s="1"/>
  <c r="AC128" i="2" s="1"/>
  <c r="AC139" i="3"/>
  <c r="AC138" i="3" s="1"/>
  <c r="AC137" i="3" s="1"/>
  <c r="AC68" i="2"/>
  <c r="AC67" i="2" s="1"/>
  <c r="AC66" i="2" s="1"/>
  <c r="AC120" i="3"/>
  <c r="AC119" i="3" s="1"/>
  <c r="AC61" i="2"/>
  <c r="AC60" i="2" s="1"/>
  <c r="AC114" i="3"/>
  <c r="AC113" i="3" s="1"/>
  <c r="AC98" i="2"/>
  <c r="AC97" i="2" s="1"/>
  <c r="AC96" i="2" s="1"/>
  <c r="AC173" i="3"/>
  <c r="AC172" i="3" s="1"/>
  <c r="AC171" i="3" s="1"/>
  <c r="AC133" i="2"/>
  <c r="AC132" i="2" s="1"/>
  <c r="AC131" i="2" s="1"/>
  <c r="AC142" i="3"/>
  <c r="AC141" i="3" s="1"/>
  <c r="AC140" i="3" s="1"/>
  <c r="AC90" i="2"/>
  <c r="AC89" i="2" s="1"/>
  <c r="AC88" i="2" s="1"/>
  <c r="AC87" i="2" s="1"/>
  <c r="AC86" i="2" s="1"/>
  <c r="AC129" i="3"/>
  <c r="AC128" i="3" s="1"/>
  <c r="AC127" i="3" s="1"/>
  <c r="P228" i="1"/>
  <c r="P222" i="1" s="1"/>
  <c r="P221" i="1" s="1"/>
  <c r="P434" i="1" s="1"/>
  <c r="AC104" i="2"/>
  <c r="AC103" i="2" s="1"/>
  <c r="AC102" i="2" s="1"/>
  <c r="AC176" i="3"/>
  <c r="AC175" i="3" s="1"/>
  <c r="AC174" i="3" s="1"/>
  <c r="AC101" i="2"/>
  <c r="AC100" i="2" s="1"/>
  <c r="AC99" i="2" s="1"/>
  <c r="AC163" i="3"/>
  <c r="AC162" i="3" s="1"/>
  <c r="AC161" i="3" s="1"/>
  <c r="AC136" i="2"/>
  <c r="AC135" i="2" s="1"/>
  <c r="AC134" i="2" s="1"/>
  <c r="AC145" i="3"/>
  <c r="AC144" i="3" s="1"/>
  <c r="AC143" i="3" s="1"/>
  <c r="AC147" i="2"/>
  <c r="AC146" i="2" s="1"/>
  <c r="AC145" i="2" s="1"/>
  <c r="AC144" i="2" s="1"/>
  <c r="AC132" i="3"/>
  <c r="AC131" i="3" s="1"/>
  <c r="AC130" i="3" s="1"/>
  <c r="AC63" i="2"/>
  <c r="AC62" i="2" s="1"/>
  <c r="AC116" i="3"/>
  <c r="AC115" i="3" s="1"/>
  <c r="N302" i="2"/>
  <c r="M292" i="2"/>
  <c r="M291" i="2" s="1"/>
  <c r="M290" i="2" s="1"/>
  <c r="Z313" i="2"/>
  <c r="Z350" i="3"/>
  <c r="AB85" i="2"/>
  <c r="AB84" i="2" s="1"/>
  <c r="AB109" i="3"/>
  <c r="AB108" i="3" s="1"/>
  <c r="AC23" i="3"/>
  <c r="AC22" i="3" s="1"/>
  <c r="U13" i="1"/>
  <c r="U12" i="1" s="1"/>
  <c r="Q15" i="1"/>
  <c r="AQ367" i="1"/>
  <c r="AQ327" i="1"/>
  <c r="AS327" i="1" s="1"/>
  <c r="AU327" i="1" s="1"/>
  <c r="BA318" i="1"/>
  <c r="BA317" i="1" s="1"/>
  <c r="BA127" i="1"/>
  <c r="AV118" i="1"/>
  <c r="AX118" i="1" s="1"/>
  <c r="AZ118" i="1" s="1"/>
  <c r="BA15" i="1"/>
  <c r="BA11" i="1" s="1"/>
  <c r="Z25" i="2"/>
  <c r="Z24" i="2" s="1"/>
  <c r="Z23" i="2" s="1"/>
  <c r="W85" i="2"/>
  <c r="W84" i="2" s="1"/>
  <c r="W79" i="2" s="1"/>
  <c r="W78" i="2" s="1"/>
  <c r="W77" i="2" s="1"/>
  <c r="W109" i="3"/>
  <c r="W108" i="3" s="1"/>
  <c r="W103" i="3" s="1"/>
  <c r="W102" i="3" s="1"/>
  <c r="W101" i="3" s="1"/>
  <c r="W155" i="3"/>
  <c r="W154" i="3" s="1"/>
  <c r="X161" i="2"/>
  <c r="X160" i="2" s="1"/>
  <c r="X159" i="2" s="1"/>
  <c r="X291" i="3"/>
  <c r="X290" i="3" s="1"/>
  <c r="X289" i="3" s="1"/>
  <c r="Y172" i="2"/>
  <c r="Y171" i="2" s="1"/>
  <c r="Y302" i="3"/>
  <c r="Y301" i="3" s="1"/>
  <c r="X192" i="2"/>
  <c r="X191" i="2" s="1"/>
  <c r="X190" i="2" s="1"/>
  <c r="X189" i="2" s="1"/>
  <c r="X320" i="3"/>
  <c r="X319" i="3" s="1"/>
  <c r="X318" i="3" s="1"/>
  <c r="X317" i="3" s="1"/>
  <c r="X232" i="2"/>
  <c r="X231" i="2" s="1"/>
  <c r="X230" i="2" s="1"/>
  <c r="X330" i="3"/>
  <c r="X329" i="3" s="1"/>
  <c r="X328" i="3" s="1"/>
  <c r="X327" i="3" s="1"/>
  <c r="W359" i="3"/>
  <c r="W358" i="3" s="1"/>
  <c r="Q311" i="2"/>
  <c r="Q310" i="2" s="1"/>
  <c r="AC313" i="2"/>
  <c r="AC350" i="3"/>
  <c r="AB36" i="3"/>
  <c r="AB35" i="3" s="1"/>
  <c r="AB34" i="3" s="1"/>
  <c r="AQ40" i="1"/>
  <c r="AS40" i="1" s="1"/>
  <c r="AU40" i="1" s="1"/>
  <c r="AA25" i="2"/>
  <c r="AA24" i="2" s="1"/>
  <c r="AA23" i="2" s="1"/>
  <c r="Y83" i="2"/>
  <c r="Y82" i="2" s="1"/>
  <c r="Y79" i="2" s="1"/>
  <c r="Y78" i="2" s="1"/>
  <c r="Y77" i="2" s="1"/>
  <c r="Y107" i="3"/>
  <c r="Y106" i="3" s="1"/>
  <c r="Y103" i="3" s="1"/>
  <c r="Y102" i="3" s="1"/>
  <c r="Y101" i="3" s="1"/>
  <c r="X65" i="2"/>
  <c r="X64" i="2" s="1"/>
  <c r="X118" i="3"/>
  <c r="X117" i="3" s="1"/>
  <c r="X68" i="2"/>
  <c r="X67" i="2" s="1"/>
  <c r="X66" i="2" s="1"/>
  <c r="X120" i="3"/>
  <c r="X119" i="3" s="1"/>
  <c r="X147" i="2"/>
  <c r="X146" i="2" s="1"/>
  <c r="X145" i="2" s="1"/>
  <c r="X144" i="2" s="1"/>
  <c r="X132" i="3"/>
  <c r="X131" i="3" s="1"/>
  <c r="X130" i="3" s="1"/>
  <c r="X126" i="3" s="1"/>
  <c r="X130" i="2"/>
  <c r="X129" i="2" s="1"/>
  <c r="X128" i="2" s="1"/>
  <c r="X139" i="3"/>
  <c r="X138" i="3" s="1"/>
  <c r="X137" i="3" s="1"/>
  <c r="X141" i="2"/>
  <c r="X140" i="2" s="1"/>
  <c r="X139" i="2" s="1"/>
  <c r="X138" i="2" s="1"/>
  <c r="X137" i="2" s="1"/>
  <c r="X149" i="3"/>
  <c r="X148" i="3" s="1"/>
  <c r="X147" i="3" s="1"/>
  <c r="X146" i="3" s="1"/>
  <c r="X101" i="2"/>
  <c r="X100" i="2" s="1"/>
  <c r="X99" i="2" s="1"/>
  <c r="X163" i="3"/>
  <c r="X162" i="3" s="1"/>
  <c r="X161" i="3" s="1"/>
  <c r="X107" i="2"/>
  <c r="X106" i="2" s="1"/>
  <c r="X105" i="2" s="1"/>
  <c r="X166" i="3"/>
  <c r="X165" i="3" s="1"/>
  <c r="X164" i="3" s="1"/>
  <c r="X95" i="2"/>
  <c r="X94" i="2" s="1"/>
  <c r="X93" i="2" s="1"/>
  <c r="X170" i="3"/>
  <c r="X169" i="3" s="1"/>
  <c r="X168" i="3" s="1"/>
  <c r="X104" i="2"/>
  <c r="X103" i="2" s="1"/>
  <c r="X102" i="2" s="1"/>
  <c r="X176" i="3"/>
  <c r="X175" i="3" s="1"/>
  <c r="X174" i="3" s="1"/>
  <c r="Y174" i="2"/>
  <c r="Y173" i="2" s="1"/>
  <c r="Y304" i="3"/>
  <c r="Y303" i="3" s="1"/>
  <c r="X177" i="2"/>
  <c r="X176" i="2" s="1"/>
  <c r="X175" i="2" s="1"/>
  <c r="X307" i="3"/>
  <c r="X306" i="3" s="1"/>
  <c r="X305" i="3" s="1"/>
  <c r="W227" i="2"/>
  <c r="W226" i="2" s="1"/>
  <c r="W225" i="2" s="1"/>
  <c r="W221" i="2" s="1"/>
  <c r="W220" i="2" s="1"/>
  <c r="W214" i="2" s="1"/>
  <c r="W343" i="3"/>
  <c r="W342" i="3" s="1"/>
  <c r="W341" i="3" s="1"/>
  <c r="AB313" i="2"/>
  <c r="AB350" i="3"/>
  <c r="AC113" i="2"/>
  <c r="AC112" i="2" s="1"/>
  <c r="AC111" i="2" s="1"/>
  <c r="AC182" i="3"/>
  <c r="AC181" i="3" s="1"/>
  <c r="AC180" i="3" s="1"/>
  <c r="AC110" i="2"/>
  <c r="AC109" i="2" s="1"/>
  <c r="AC108" i="2" s="1"/>
  <c r="AC179" i="3"/>
  <c r="AC178" i="3" s="1"/>
  <c r="AC177" i="3" s="1"/>
  <c r="Z85" i="2"/>
  <c r="Z84" i="2" s="1"/>
  <c r="Z109" i="3"/>
  <c r="Z108" i="3" s="1"/>
  <c r="AA33" i="3"/>
  <c r="AA32" i="3" s="1"/>
  <c r="AA31" i="3" s="1"/>
  <c r="AA30" i="3"/>
  <c r="AA29" i="3" s="1"/>
  <c r="AA28" i="3" s="1"/>
  <c r="AA27" i="3"/>
  <c r="AA26" i="3" s="1"/>
  <c r="AA23" i="3"/>
  <c r="AA22" i="3" s="1"/>
  <c r="X61" i="2"/>
  <c r="X60" i="2" s="1"/>
  <c r="X114" i="3"/>
  <c r="X113" i="3" s="1"/>
  <c r="X127" i="2"/>
  <c r="X126" i="2" s="1"/>
  <c r="X125" i="2" s="1"/>
  <c r="X136" i="3"/>
  <c r="X135" i="3" s="1"/>
  <c r="X134" i="3" s="1"/>
  <c r="X133" i="2"/>
  <c r="X132" i="2" s="1"/>
  <c r="X131" i="2" s="1"/>
  <c r="X142" i="3"/>
  <c r="X141" i="3" s="1"/>
  <c r="X140" i="3" s="1"/>
  <c r="X136" i="2"/>
  <c r="X135" i="2" s="1"/>
  <c r="X134" i="2" s="1"/>
  <c r="X145" i="3"/>
  <c r="X144" i="3" s="1"/>
  <c r="X143" i="3" s="1"/>
  <c r="X98" i="2"/>
  <c r="X97" i="2" s="1"/>
  <c r="X96" i="2" s="1"/>
  <c r="X173" i="3"/>
  <c r="X172" i="3" s="1"/>
  <c r="X171" i="3" s="1"/>
  <c r="X164" i="2"/>
  <c r="X163" i="2" s="1"/>
  <c r="X294" i="3"/>
  <c r="X293" i="3" s="1"/>
  <c r="X166" i="2"/>
  <c r="X165" i="2" s="1"/>
  <c r="X296" i="3"/>
  <c r="X295" i="3" s="1"/>
  <c r="X198" i="2"/>
  <c r="X197" i="2" s="1"/>
  <c r="X372" i="3"/>
  <c r="X371" i="3" s="1"/>
  <c r="P201" i="2"/>
  <c r="M196" i="2"/>
  <c r="Q70" i="2"/>
  <c r="Q69" i="2" s="1"/>
  <c r="M70" i="2"/>
  <c r="M69" i="2" s="1"/>
  <c r="AC85" i="2"/>
  <c r="AC84" i="2" s="1"/>
  <c r="AC109" i="3"/>
  <c r="AC108" i="3" s="1"/>
  <c r="Z36" i="3"/>
  <c r="Z35" i="3" s="1"/>
  <c r="Z34" i="3" s="1"/>
  <c r="Z33" i="3"/>
  <c r="Z32" i="3" s="1"/>
  <c r="Z31" i="3" s="1"/>
  <c r="Z30" i="3"/>
  <c r="Z29" i="3" s="1"/>
  <c r="Z28" i="3" s="1"/>
  <c r="AQ318" i="1"/>
  <c r="AV223" i="1"/>
  <c r="AX223" i="1" s="1"/>
  <c r="AZ223" i="1" s="1"/>
  <c r="AQ223" i="1"/>
  <c r="AS223" i="1" s="1"/>
  <c r="AU223" i="1" s="1"/>
  <c r="BA216" i="1"/>
  <c r="BA215" i="1" s="1"/>
  <c r="X63" i="2"/>
  <c r="X62" i="2" s="1"/>
  <c r="X116" i="3"/>
  <c r="X115" i="3" s="1"/>
  <c r="W90" i="2"/>
  <c r="W89" i="2" s="1"/>
  <c r="W88" i="2" s="1"/>
  <c r="W87" i="2" s="1"/>
  <c r="W86" i="2" s="1"/>
  <c r="W129" i="3"/>
  <c r="W128" i="3" s="1"/>
  <c r="W127" i="3" s="1"/>
  <c r="W126" i="3" s="1"/>
  <c r="W153" i="3"/>
  <c r="W152" i="3" s="1"/>
  <c r="W153" i="2"/>
  <c r="W152" i="2" s="1"/>
  <c r="W151" i="2" s="1"/>
  <c r="W283" i="3"/>
  <c r="W282" i="3" s="1"/>
  <c r="W281" i="3" s="1"/>
  <c r="X158" i="2"/>
  <c r="X157" i="2" s="1"/>
  <c r="X154" i="2" s="1"/>
  <c r="X288" i="3"/>
  <c r="X287" i="3" s="1"/>
  <c r="X284" i="3" s="1"/>
  <c r="X219" i="2"/>
  <c r="X218" i="2" s="1"/>
  <c r="X217" i="2" s="1"/>
  <c r="X216" i="2" s="1"/>
  <c r="X215" i="2" s="1"/>
  <c r="X214" i="2" s="1"/>
  <c r="X326" i="3"/>
  <c r="X325" i="3" s="1"/>
  <c r="X324" i="3" s="1"/>
  <c r="X323" i="3" s="1"/>
  <c r="X203" i="2"/>
  <c r="X202" i="2" s="1"/>
  <c r="X377" i="3"/>
  <c r="X376" i="3" s="1"/>
  <c r="X205" i="2"/>
  <c r="X204" i="2" s="1"/>
  <c r="X379" i="3"/>
  <c r="X378" i="3" s="1"/>
  <c r="X256" i="2"/>
  <c r="X255" i="2" s="1"/>
  <c r="X254" i="2" s="1"/>
  <c r="X213" i="3"/>
  <c r="X212" i="3" s="1"/>
  <c r="X211" i="3" s="1"/>
  <c r="X247" i="3"/>
  <c r="X246" i="3" s="1"/>
  <c r="X245" i="3" s="1"/>
  <c r="X289" i="2"/>
  <c r="X288" i="2" s="1"/>
  <c r="X287" i="2" s="1"/>
  <c r="X253" i="3"/>
  <c r="X252" i="3" s="1"/>
  <c r="X251" i="3" s="1"/>
  <c r="W294" i="2"/>
  <c r="W293" i="2" s="1"/>
  <c r="W256" i="3"/>
  <c r="W255" i="3" s="1"/>
  <c r="W254" i="3" s="1"/>
  <c r="W241" i="3" s="1"/>
  <c r="X262" i="2"/>
  <c r="X261" i="2" s="1"/>
  <c r="X269" i="3"/>
  <c r="X268" i="3" s="1"/>
  <c r="X264" i="2"/>
  <c r="X263" i="2" s="1"/>
  <c r="X271" i="3"/>
  <c r="X270" i="3" s="1"/>
  <c r="X268" i="2"/>
  <c r="X267" i="2" s="1"/>
  <c r="X275" i="3"/>
  <c r="X274" i="3" s="1"/>
  <c r="W321" i="2"/>
  <c r="W320" i="2" s="1"/>
  <c r="W319" i="2" s="1"/>
  <c r="W318" i="2" s="1"/>
  <c r="W317" i="2" s="1"/>
  <c r="W353" i="3"/>
  <c r="W352" i="3" s="1"/>
  <c r="W351" i="3" s="1"/>
  <c r="X348" i="2"/>
  <c r="X347" i="2" s="1"/>
  <c r="X394" i="2"/>
  <c r="X393" i="2" s="1"/>
  <c r="X392" i="2" s="1"/>
  <c r="Y211" i="2"/>
  <c r="Y210" i="2" s="1"/>
  <c r="Y385" i="3"/>
  <c r="Y384" i="3" s="1"/>
  <c r="Y213" i="2"/>
  <c r="Y212" i="2" s="1"/>
  <c r="Y387" i="3"/>
  <c r="Y386" i="3" s="1"/>
  <c r="X274" i="2"/>
  <c r="X273" i="2" s="1"/>
  <c r="X272" i="2" s="1"/>
  <c r="X200" i="3"/>
  <c r="X199" i="3" s="1"/>
  <c r="X198" i="3" s="1"/>
  <c r="X259" i="2"/>
  <c r="X258" i="2" s="1"/>
  <c r="X257" i="2" s="1"/>
  <c r="X244" i="3"/>
  <c r="X243" i="3" s="1"/>
  <c r="X242" i="3" s="1"/>
  <c r="W296" i="2"/>
  <c r="W295" i="2" s="1"/>
  <c r="W278" i="3"/>
  <c r="W277" i="3" s="1"/>
  <c r="W276" i="3" s="1"/>
  <c r="W263" i="3" s="1"/>
  <c r="W309" i="2"/>
  <c r="W308" i="2" s="1"/>
  <c r="W307" i="2" s="1"/>
  <c r="W367" i="3"/>
  <c r="W366" i="3" s="1"/>
  <c r="W365" i="3" s="1"/>
  <c r="W356" i="2"/>
  <c r="W355" i="2" s="1"/>
  <c r="W354" i="2" s="1"/>
  <c r="W353" i="2" s="1"/>
  <c r="W352" i="2" s="1"/>
  <c r="W392" i="3"/>
  <c r="W391" i="3" s="1"/>
  <c r="W390" i="3" s="1"/>
  <c r="W389" i="3" s="1"/>
  <c r="W388" i="3" s="1"/>
  <c r="X200" i="2"/>
  <c r="X199" i="2" s="1"/>
  <c r="X374" i="3"/>
  <c r="X373" i="3" s="1"/>
  <c r="X271" i="2"/>
  <c r="X270" i="2" s="1"/>
  <c r="X269" i="2" s="1"/>
  <c r="X197" i="3"/>
  <c r="X196" i="3" s="1"/>
  <c r="X195" i="3" s="1"/>
  <c r="X277" i="2"/>
  <c r="X276" i="2" s="1"/>
  <c r="X275" i="2" s="1"/>
  <c r="X203" i="3"/>
  <c r="X202" i="3" s="1"/>
  <c r="X201" i="3" s="1"/>
  <c r="W244" i="2"/>
  <c r="W243" i="2" s="1"/>
  <c r="W242" i="2" s="1"/>
  <c r="W210" i="3"/>
  <c r="W209" i="3" s="1"/>
  <c r="W208" i="3" s="1"/>
  <c r="W207" i="3" s="1"/>
  <c r="X216" i="3"/>
  <c r="X215" i="3" s="1"/>
  <c r="X214" i="3" s="1"/>
  <c r="X326" i="2"/>
  <c r="X325" i="2" s="1"/>
  <c r="X260" i="3"/>
  <c r="X259" i="3" s="1"/>
  <c r="X328" i="2"/>
  <c r="X327" i="2" s="1"/>
  <c r="X262" i="3"/>
  <c r="X261" i="3" s="1"/>
  <c r="W301" i="2"/>
  <c r="W300" i="2" s="1"/>
  <c r="W299" i="2" s="1"/>
  <c r="W333" i="3"/>
  <c r="W332" i="3" s="1"/>
  <c r="W331" i="3" s="1"/>
  <c r="W327" i="3" s="1"/>
  <c r="W312" i="2"/>
  <c r="W349" i="3"/>
  <c r="W304" i="2"/>
  <c r="W303" i="2" s="1"/>
  <c r="W362" i="3"/>
  <c r="W361" i="3" s="1"/>
  <c r="X14" i="3"/>
  <c r="X13" i="3" s="1"/>
  <c r="X44" i="3"/>
  <c r="X43" i="3" s="1"/>
  <c r="X46" i="3"/>
  <c r="X45" i="3" s="1"/>
  <c r="X48" i="3"/>
  <c r="X47" i="3" s="1"/>
  <c r="X54" i="3"/>
  <c r="X53" i="3" s="1"/>
  <c r="X52" i="3" s="1"/>
  <c r="X57" i="3"/>
  <c r="X56" i="3" s="1"/>
  <c r="X55" i="3" s="1"/>
  <c r="X68" i="3"/>
  <c r="X67" i="3" s="1"/>
  <c r="X66" i="3" s="1"/>
  <c r="X65" i="3" s="1"/>
  <c r="X208" i="2"/>
  <c r="X207" i="2" s="1"/>
  <c r="X206" i="2" s="1"/>
  <c r="X382" i="3"/>
  <c r="X381" i="3" s="1"/>
  <c r="X380" i="3" s="1"/>
  <c r="W247" i="2"/>
  <c r="W246" i="2" s="1"/>
  <c r="W245" i="2" s="1"/>
  <c r="W191" i="3"/>
  <c r="W190" i="3" s="1"/>
  <c r="W189" i="3" s="1"/>
  <c r="X253" i="2"/>
  <c r="X252" i="2" s="1"/>
  <c r="X251" i="2" s="1"/>
  <c r="X194" i="3"/>
  <c r="X193" i="3" s="1"/>
  <c r="X192" i="3" s="1"/>
  <c r="W206" i="3"/>
  <c r="W205" i="3" s="1"/>
  <c r="W204" i="3" s="1"/>
  <c r="X239" i="2"/>
  <c r="X238" i="2" s="1"/>
  <c r="X237" i="2" s="1"/>
  <c r="X236" i="2" s="1"/>
  <c r="X235" i="2" s="1"/>
  <c r="X266" i="3"/>
  <c r="X265" i="3" s="1"/>
  <c r="X264" i="3" s="1"/>
  <c r="W250" i="2"/>
  <c r="W249" i="2" s="1"/>
  <c r="W248" i="2" s="1"/>
  <c r="W346" i="3"/>
  <c r="W345" i="3" s="1"/>
  <c r="W344" i="3" s="1"/>
  <c r="W313" i="2"/>
  <c r="W350" i="3"/>
  <c r="W306" i="2"/>
  <c r="W305" i="2" s="1"/>
  <c r="W364" i="3"/>
  <c r="W363" i="3" s="1"/>
  <c r="Y351" i="2"/>
  <c r="Y350" i="2" s="1"/>
  <c r="Y349" i="2" s="1"/>
  <c r="X362" i="2"/>
  <c r="X361" i="2" s="1"/>
  <c r="X360" i="2" s="1"/>
  <c r="X353" i="2" s="1"/>
  <c r="X352" i="2" s="1"/>
  <c r="X396" i="3"/>
  <c r="X395" i="3" s="1"/>
  <c r="X394" i="3" s="1"/>
  <c r="X393" i="3" s="1"/>
  <c r="X388" i="3" s="1"/>
  <c r="X383" i="2"/>
  <c r="X382" i="2" s="1"/>
  <c r="X381" i="2" s="1"/>
  <c r="X380" i="2" s="1"/>
  <c r="Y397" i="2"/>
  <c r="Y396" i="2" s="1"/>
  <c r="Y395" i="2" s="1"/>
  <c r="Y388" i="2" s="1"/>
  <c r="Y51" i="3"/>
  <c r="Y50" i="3" s="1"/>
  <c r="Y49" i="3" s="1"/>
  <c r="Y60" i="3"/>
  <c r="Y59" i="3" s="1"/>
  <c r="Y58" i="3" s="1"/>
  <c r="N221" i="2"/>
  <c r="N220" i="2" s="1"/>
  <c r="N214" i="2" s="1"/>
  <c r="M324" i="2"/>
  <c r="M323" i="2" s="1"/>
  <c r="M322" i="2" s="1"/>
  <c r="L311" i="2"/>
  <c r="L310" i="2" s="1"/>
  <c r="R209" i="2"/>
  <c r="N209" i="2"/>
  <c r="N170" i="2"/>
  <c r="P70" i="2"/>
  <c r="P69" i="2" s="1"/>
  <c r="R70" i="2"/>
  <c r="R69" i="2" s="1"/>
  <c r="N311" i="2"/>
  <c r="N310" i="2" s="1"/>
  <c r="N292" i="2"/>
  <c r="N291" i="2" s="1"/>
  <c r="N290" i="2" s="1"/>
  <c r="R324" i="2"/>
  <c r="R323" i="2" s="1"/>
  <c r="R322" i="2" s="1"/>
  <c r="N162" i="2"/>
  <c r="O154" i="2"/>
  <c r="K154" i="2"/>
  <c r="O79" i="2"/>
  <c r="O78" i="2" s="1"/>
  <c r="O77" i="2" s="1"/>
  <c r="N342" i="2"/>
  <c r="N341" i="2" s="1"/>
  <c r="N340" i="2" s="1"/>
  <c r="M201" i="2"/>
  <c r="N292" i="3"/>
  <c r="P300" i="3"/>
  <c r="M364" i="2"/>
  <c r="O70" i="2"/>
  <c r="O69" i="2" s="1"/>
  <c r="K70" i="2"/>
  <c r="K69" i="2" s="1"/>
  <c r="N388" i="3"/>
  <c r="Q348" i="3"/>
  <c r="Q347" i="3" s="1"/>
  <c r="Q337" i="3" s="1"/>
  <c r="N300" i="3"/>
  <c r="N284" i="3"/>
  <c r="K381" i="2"/>
  <c r="K380" i="2" s="1"/>
  <c r="M311" i="2"/>
  <c r="M310" i="2" s="1"/>
  <c r="Q292" i="2"/>
  <c r="Q291" i="2" s="1"/>
  <c r="Q290" i="2" s="1"/>
  <c r="L221" i="2"/>
  <c r="L220" i="2" s="1"/>
  <c r="R221" i="2"/>
  <c r="R220" i="2" s="1"/>
  <c r="R214" i="2" s="1"/>
  <c r="M221" i="2"/>
  <c r="M220" i="2" s="1"/>
  <c r="M214" i="2" s="1"/>
  <c r="T209" i="2"/>
  <c r="P209" i="2"/>
  <c r="L209" i="2"/>
  <c r="L170" i="2"/>
  <c r="N70" i="2"/>
  <c r="N69" i="2" s="1"/>
  <c r="R414" i="1"/>
  <c r="R413" i="1" s="1"/>
  <c r="R411" i="1"/>
  <c r="R410" i="1" s="1"/>
  <c r="R408" i="1"/>
  <c r="R407" i="1" s="1"/>
  <c r="R402" i="1"/>
  <c r="R400" i="1"/>
  <c r="R398" i="1"/>
  <c r="R388" i="1"/>
  <c r="R387" i="1" s="1"/>
  <c r="R386" i="1" s="1"/>
  <c r="R384" i="1"/>
  <c r="R383" i="1" s="1"/>
  <c r="R382" i="1" s="1"/>
  <c r="R379" i="1"/>
  <c r="R378" i="1" s="1"/>
  <c r="R377" i="1" s="1"/>
  <c r="R375" i="1"/>
  <c r="R374" i="1" s="1"/>
  <c r="R372" i="1"/>
  <c r="R370" i="1"/>
  <c r="R368" i="1"/>
  <c r="R362" i="1"/>
  <c r="R361" i="1" s="1"/>
  <c r="R359" i="1"/>
  <c r="R357" i="1"/>
  <c r="R353" i="1"/>
  <c r="R352" i="1" s="1"/>
  <c r="R349" i="1"/>
  <c r="R348" i="1" s="1"/>
  <c r="R346" i="1"/>
  <c r="R345" i="1" s="1"/>
  <c r="R342" i="1"/>
  <c r="R341" i="1" s="1"/>
  <c r="R340" i="1" s="1"/>
  <c r="R337" i="1"/>
  <c r="R336" i="1" s="1"/>
  <c r="R334" i="1"/>
  <c r="R330" i="1"/>
  <c r="R328" i="1"/>
  <c r="R325" i="1"/>
  <c r="R324" i="1" s="1"/>
  <c r="R321" i="1"/>
  <c r="R319" i="1"/>
  <c r="R315" i="1"/>
  <c r="R314" i="1" s="1"/>
  <c r="R312" i="1"/>
  <c r="R311" i="1" s="1"/>
  <c r="R309" i="1"/>
  <c r="R308" i="1" s="1"/>
  <c r="R306" i="1"/>
  <c r="R305" i="1" s="1"/>
  <c r="R303" i="1"/>
  <c r="R302" i="1" s="1"/>
  <c r="R296" i="1"/>
  <c r="R295" i="1" s="1"/>
  <c r="R293" i="1"/>
  <c r="R292" i="1" s="1"/>
  <c r="R284" i="1"/>
  <c r="R283" i="1" s="1"/>
  <c r="R281" i="1"/>
  <c r="R280" i="1" s="1"/>
  <c r="R278" i="1"/>
  <c r="R277" i="1" s="1"/>
  <c r="R275" i="1"/>
  <c r="R274" i="1" s="1"/>
  <c r="R272" i="1"/>
  <c r="R271" i="1" s="1"/>
  <c r="R269" i="1"/>
  <c r="R268" i="1" s="1"/>
  <c r="R265" i="1"/>
  <c r="R264" i="1" s="1"/>
  <c r="R262" i="1"/>
  <c r="R261" i="1" s="1"/>
  <c r="R259" i="1"/>
  <c r="R258" i="1" s="1"/>
  <c r="R256" i="1"/>
  <c r="U253" i="1"/>
  <c r="U252" i="1" s="1"/>
  <c r="U250" i="1"/>
  <c r="U249" i="1" s="1"/>
  <c r="U245" i="1"/>
  <c r="U244" i="1" s="1"/>
  <c r="U243" i="1" s="1"/>
  <c r="U242" i="1" s="1"/>
  <c r="U234" i="1"/>
  <c r="U233" i="1" s="1"/>
  <c r="U231" i="1"/>
  <c r="U229" i="1"/>
  <c r="U226" i="1"/>
  <c r="U224" i="1"/>
  <c r="U219" i="1"/>
  <c r="U217" i="1"/>
  <c r="U213" i="1"/>
  <c r="U212" i="1" s="1"/>
  <c r="U208" i="1" s="1"/>
  <c r="U206" i="1"/>
  <c r="U205" i="1" s="1"/>
  <c r="U203" i="1"/>
  <c r="U202" i="1" s="1"/>
  <c r="U199" i="1"/>
  <c r="U198" i="1" s="1"/>
  <c r="U197" i="1" s="1"/>
  <c r="U194" i="1"/>
  <c r="U193" i="1" s="1"/>
  <c r="U192" i="1" s="1"/>
  <c r="U190" i="1"/>
  <c r="U189" i="1" s="1"/>
  <c r="U187" i="1"/>
  <c r="U186" i="1" s="1"/>
  <c r="U184" i="1"/>
  <c r="U183" i="1" s="1"/>
  <c r="U181" i="1"/>
  <c r="U180" i="1" s="1"/>
  <c r="U173" i="1"/>
  <c r="U172" i="1" s="1"/>
  <c r="U170" i="1"/>
  <c r="U168" i="1"/>
  <c r="R165" i="1"/>
  <c r="R164" i="1" s="1"/>
  <c r="R162" i="1"/>
  <c r="R157" i="1"/>
  <c r="R156" i="1" s="1"/>
  <c r="R148" i="1"/>
  <c r="R147" i="1" s="1"/>
  <c r="R145" i="1"/>
  <c r="R144" i="1" s="1"/>
  <c r="S142" i="1"/>
  <c r="S141" i="1" s="1"/>
  <c r="R132" i="1"/>
  <c r="R131" i="1" s="1"/>
  <c r="R129" i="1"/>
  <c r="R128" i="1" s="1"/>
  <c r="R124" i="1"/>
  <c r="R123" i="1" s="1"/>
  <c r="R121" i="1"/>
  <c r="Z20" i="2"/>
  <c r="Z19" i="2" s="1"/>
  <c r="R119" i="1"/>
  <c r="S115" i="1"/>
  <c r="S114" i="1" s="1"/>
  <c r="S113" i="1" s="1"/>
  <c r="S111" i="1"/>
  <c r="R102" i="1"/>
  <c r="R101" i="1" s="1"/>
  <c r="R98" i="1"/>
  <c r="R97" i="1" s="1"/>
  <c r="T95" i="1"/>
  <c r="T94" i="1" s="1"/>
  <c r="T73" i="1"/>
  <c r="T71" i="1"/>
  <c r="T63" i="1"/>
  <c r="T62" i="1" s="1"/>
  <c r="T45" i="1"/>
  <c r="T43" i="1"/>
  <c r="T41" i="1"/>
  <c r="T33" i="1"/>
  <c r="T32" i="1" s="1"/>
  <c r="T31" i="1" s="1"/>
  <c r="U18" i="1"/>
  <c r="U20" i="1"/>
  <c r="U23" i="1"/>
  <c r="U22" i="1" s="1"/>
  <c r="U26" i="1"/>
  <c r="U25" i="1" s="1"/>
  <c r="T29" i="1"/>
  <c r="T28" i="1" s="1"/>
  <c r="Q388" i="3"/>
  <c r="P348" i="3"/>
  <c r="P347" i="3" s="1"/>
  <c r="P337" i="3" s="1"/>
  <c r="P381" i="2"/>
  <c r="P380" i="2" s="1"/>
  <c r="N381" i="2"/>
  <c r="N380" i="2" s="1"/>
  <c r="T311" i="2"/>
  <c r="T310" i="2" s="1"/>
  <c r="P311" i="2"/>
  <c r="P310" i="2" s="1"/>
  <c r="L292" i="2"/>
  <c r="L291" i="2" s="1"/>
  <c r="L290" i="2" s="1"/>
  <c r="Q221" i="2"/>
  <c r="Q220" i="2" s="1"/>
  <c r="Q214" i="2" s="1"/>
  <c r="K209" i="2"/>
  <c r="O201" i="2"/>
  <c r="K201" i="2"/>
  <c r="O196" i="2"/>
  <c r="K196" i="2"/>
  <c r="K170" i="2"/>
  <c r="O162" i="2"/>
  <c r="P154" i="2"/>
  <c r="U70" i="2"/>
  <c r="U69" i="2" s="1"/>
  <c r="U411" i="1"/>
  <c r="U410" i="1" s="1"/>
  <c r="U408" i="1"/>
  <c r="U407" i="1" s="1"/>
  <c r="U402" i="1"/>
  <c r="U400" i="1"/>
  <c r="U398" i="1"/>
  <c r="U388" i="1"/>
  <c r="U387" i="1" s="1"/>
  <c r="U386" i="1" s="1"/>
  <c r="U384" i="1"/>
  <c r="U383" i="1" s="1"/>
  <c r="U382" i="1" s="1"/>
  <c r="U379" i="1"/>
  <c r="U378" i="1" s="1"/>
  <c r="U377" i="1" s="1"/>
  <c r="U372" i="1"/>
  <c r="U370" i="1"/>
  <c r="U368" i="1"/>
  <c r="U362" i="1"/>
  <c r="U361" i="1" s="1"/>
  <c r="U359" i="1"/>
  <c r="U357" i="1"/>
  <c r="U353" i="1"/>
  <c r="U352" i="1" s="1"/>
  <c r="U349" i="1"/>
  <c r="U348" i="1" s="1"/>
  <c r="U346" i="1"/>
  <c r="U345" i="1" s="1"/>
  <c r="U342" i="1"/>
  <c r="U341" i="1" s="1"/>
  <c r="U340" i="1" s="1"/>
  <c r="U337" i="1"/>
  <c r="U336" i="1" s="1"/>
  <c r="U334" i="1"/>
  <c r="U330" i="1"/>
  <c r="U328" i="1"/>
  <c r="U325" i="1"/>
  <c r="U324" i="1" s="1"/>
  <c r="U321" i="1"/>
  <c r="U319" i="1"/>
  <c r="U315" i="1"/>
  <c r="U314" i="1" s="1"/>
  <c r="U312" i="1"/>
  <c r="U311" i="1" s="1"/>
  <c r="U309" i="1"/>
  <c r="U308" i="1" s="1"/>
  <c r="U306" i="1"/>
  <c r="U305" i="1" s="1"/>
  <c r="U303" i="1"/>
  <c r="U302" i="1" s="1"/>
  <c r="U296" i="1"/>
  <c r="U295" i="1" s="1"/>
  <c r="U293" i="1"/>
  <c r="U292" i="1" s="1"/>
  <c r="U284" i="1"/>
  <c r="U283" i="1" s="1"/>
  <c r="U281" i="1"/>
  <c r="U280" i="1" s="1"/>
  <c r="U278" i="1"/>
  <c r="U277" i="1" s="1"/>
  <c r="U275" i="1"/>
  <c r="U274" i="1" s="1"/>
  <c r="U272" i="1"/>
  <c r="U271" i="1" s="1"/>
  <c r="U269" i="1"/>
  <c r="U268" i="1" s="1"/>
  <c r="U265" i="1"/>
  <c r="U264" i="1" s="1"/>
  <c r="U262" i="1"/>
  <c r="U261" i="1" s="1"/>
  <c r="U259" i="1"/>
  <c r="U258" i="1" s="1"/>
  <c r="U256" i="1"/>
  <c r="T250" i="1"/>
  <c r="T249" i="1" s="1"/>
  <c r="T245" i="1"/>
  <c r="T244" i="1" s="1"/>
  <c r="T243" i="1" s="1"/>
  <c r="T242" i="1" s="1"/>
  <c r="T239" i="1"/>
  <c r="T237" i="1"/>
  <c r="T219" i="1"/>
  <c r="T217" i="1"/>
  <c r="T213" i="1"/>
  <c r="T212" i="1" s="1"/>
  <c r="T208" i="1" s="1"/>
  <c r="T206" i="1"/>
  <c r="T205" i="1" s="1"/>
  <c r="T190" i="1"/>
  <c r="T189" i="1" s="1"/>
  <c r="T187" i="1"/>
  <c r="T186" i="1" s="1"/>
  <c r="T184" i="1"/>
  <c r="T183" i="1" s="1"/>
  <c r="T178" i="1"/>
  <c r="T176" i="1"/>
  <c r="T173" i="1"/>
  <c r="T172" i="1" s="1"/>
  <c r="U165" i="1"/>
  <c r="U164" i="1" s="1"/>
  <c r="U162" i="1"/>
  <c r="U159" i="1" s="1"/>
  <c r="U157" i="1"/>
  <c r="U156" i="1" s="1"/>
  <c r="R142" i="1"/>
  <c r="R141" i="1" s="1"/>
  <c r="R115" i="1"/>
  <c r="R114" i="1" s="1"/>
  <c r="R113" i="1" s="1"/>
  <c r="R111" i="1"/>
  <c r="S108" i="1"/>
  <c r="S107" i="1" s="1"/>
  <c r="AA121" i="3"/>
  <c r="S87" i="1"/>
  <c r="S86" i="1" s="1"/>
  <c r="S73" i="1"/>
  <c r="S71" i="1"/>
  <c r="S66" i="1"/>
  <c r="S65" i="1" s="1"/>
  <c r="S63" i="1"/>
  <c r="S62" i="1" s="1"/>
  <c r="S60" i="1"/>
  <c r="S59" i="1" s="1"/>
  <c r="AA50" i="2"/>
  <c r="AA49" i="2" s="1"/>
  <c r="AA48" i="2" s="1"/>
  <c r="S57" i="1"/>
  <c r="S56" i="1" s="1"/>
  <c r="AA38" i="2"/>
  <c r="AA37" i="2" s="1"/>
  <c r="AA36" i="2" s="1"/>
  <c r="S48" i="1"/>
  <c r="S47" i="1" s="1"/>
  <c r="S37" i="1"/>
  <c r="S36" i="1" s="1"/>
  <c r="S35" i="1" s="1"/>
  <c r="S16" i="1"/>
  <c r="S29" i="1"/>
  <c r="S28" i="1" s="1"/>
  <c r="T300" i="3"/>
  <c r="N258" i="3"/>
  <c r="N257" i="3" s="1"/>
  <c r="N160" i="3"/>
  <c r="N133" i="3"/>
  <c r="N388" i="2"/>
  <c r="N374" i="2"/>
  <c r="K342" i="2"/>
  <c r="K341" i="2" s="1"/>
  <c r="K340" i="2" s="1"/>
  <c r="K324" i="2"/>
  <c r="K323" i="2" s="1"/>
  <c r="K322" i="2" s="1"/>
  <c r="Q302" i="2"/>
  <c r="Q298" i="2" s="1"/>
  <c r="Q297" i="2" s="1"/>
  <c r="M302" i="2"/>
  <c r="R201" i="2"/>
  <c r="N201" i="2"/>
  <c r="N59" i="2"/>
  <c r="T414" i="1"/>
  <c r="T413" i="1" s="1"/>
  <c r="T387" i="2"/>
  <c r="T386" i="2" s="1"/>
  <c r="T402" i="1"/>
  <c r="T384" i="1"/>
  <c r="T383" i="1" s="1"/>
  <c r="T382" i="1" s="1"/>
  <c r="T375" i="1"/>
  <c r="T374" i="1" s="1"/>
  <c r="T362" i="1"/>
  <c r="T361" i="1" s="1"/>
  <c r="T359" i="1"/>
  <c r="T357" i="1"/>
  <c r="T353" i="1"/>
  <c r="T352" i="1" s="1"/>
  <c r="T349" i="1"/>
  <c r="T348" i="1" s="1"/>
  <c r="T346" i="1"/>
  <c r="T345" i="1" s="1"/>
  <c r="T342" i="1"/>
  <c r="T341" i="1" s="1"/>
  <c r="T340" i="1" s="1"/>
  <c r="T337" i="1"/>
  <c r="T336" i="1" s="1"/>
  <c r="T315" i="1"/>
  <c r="T314" i="1" s="1"/>
  <c r="T309" i="1"/>
  <c r="T308" i="1" s="1"/>
  <c r="T296" i="1"/>
  <c r="T295" i="1" s="1"/>
  <c r="T293" i="1"/>
  <c r="T292" i="1" s="1"/>
  <c r="T284" i="1"/>
  <c r="T283" i="1" s="1"/>
  <c r="T269" i="1"/>
  <c r="T268" i="1" s="1"/>
  <c r="T265" i="1"/>
  <c r="T264" i="1" s="1"/>
  <c r="S253" i="1"/>
  <c r="S252" i="1" s="1"/>
  <c r="S245" i="1"/>
  <c r="S244" i="1" s="1"/>
  <c r="S243" i="1" s="1"/>
  <c r="S242" i="1" s="1"/>
  <c r="S239" i="1"/>
  <c r="S237" i="1"/>
  <c r="S234" i="1"/>
  <c r="S233" i="1" s="1"/>
  <c r="S231" i="1"/>
  <c r="S229" i="1"/>
  <c r="S226" i="1"/>
  <c r="S224" i="1"/>
  <c r="S206" i="1"/>
  <c r="S205" i="1" s="1"/>
  <c r="S203" i="1"/>
  <c r="S202" i="1" s="1"/>
  <c r="S199" i="1"/>
  <c r="S198" i="1" s="1"/>
  <c r="S197" i="1" s="1"/>
  <c r="S194" i="1"/>
  <c r="S193" i="1" s="1"/>
  <c r="S192" i="1" s="1"/>
  <c r="S190" i="1"/>
  <c r="S189" i="1" s="1"/>
  <c r="S187" i="1"/>
  <c r="S186" i="1" s="1"/>
  <c r="S184" i="1"/>
  <c r="S183" i="1" s="1"/>
  <c r="S181" i="1"/>
  <c r="S180" i="1" s="1"/>
  <c r="S178" i="1"/>
  <c r="S176" i="1"/>
  <c r="S173" i="1"/>
  <c r="S172" i="1" s="1"/>
  <c r="S170" i="1"/>
  <c r="S168" i="1"/>
  <c r="T157" i="1"/>
  <c r="T156" i="1" s="1"/>
  <c r="T148" i="1"/>
  <c r="T147" i="1" s="1"/>
  <c r="T145" i="1"/>
  <c r="T144" i="1" s="1"/>
  <c r="S139" i="1"/>
  <c r="S138" i="1" s="1"/>
  <c r="S136" i="1"/>
  <c r="S135" i="1" s="1"/>
  <c r="T124" i="1"/>
  <c r="T123" i="1" s="1"/>
  <c r="AB22" i="2"/>
  <c r="AB21" i="2" s="1"/>
  <c r="T121" i="1"/>
  <c r="R108" i="1"/>
  <c r="R107" i="1" s="1"/>
  <c r="S105" i="1"/>
  <c r="R95" i="1"/>
  <c r="R94" i="1" s="1"/>
  <c r="Z121" i="3"/>
  <c r="R87" i="1"/>
  <c r="R86" i="1" s="1"/>
  <c r="S84" i="1"/>
  <c r="S82" i="1"/>
  <c r="S80" i="1"/>
  <c r="R73" i="1"/>
  <c r="R71" i="1"/>
  <c r="R66" i="1"/>
  <c r="R65" i="1" s="1"/>
  <c r="R63" i="1"/>
  <c r="R62" i="1" s="1"/>
  <c r="R60" i="1"/>
  <c r="R59" i="1" s="1"/>
  <c r="Z50" i="2"/>
  <c r="Z49" i="2" s="1"/>
  <c r="Z48" i="2" s="1"/>
  <c r="R57" i="1"/>
  <c r="R56" i="1" s="1"/>
  <c r="Z38" i="2"/>
  <c r="Z37" i="2" s="1"/>
  <c r="Z36" i="2" s="1"/>
  <c r="R48" i="1"/>
  <c r="R47" i="1" s="1"/>
  <c r="R45" i="1"/>
  <c r="R43" i="1"/>
  <c r="R41" i="1"/>
  <c r="R37" i="1"/>
  <c r="R36" i="1" s="1"/>
  <c r="R35" i="1" s="1"/>
  <c r="R33" i="1"/>
  <c r="R32" i="1" s="1"/>
  <c r="R31" i="1" s="1"/>
  <c r="R16" i="1"/>
  <c r="N15" i="1"/>
  <c r="S18" i="1"/>
  <c r="S20" i="1"/>
  <c r="S23" i="1"/>
  <c r="S22" i="1" s="1"/>
  <c r="S26" i="1"/>
  <c r="S25" i="1" s="1"/>
  <c r="R29" i="1"/>
  <c r="R28" i="1" s="1"/>
  <c r="O388" i="3"/>
  <c r="R360" i="3"/>
  <c r="N360" i="3"/>
  <c r="N348" i="3"/>
  <c r="N347" i="3" s="1"/>
  <c r="N337" i="3" s="1"/>
  <c r="S284" i="3"/>
  <c r="O284" i="3"/>
  <c r="O311" i="2"/>
  <c r="O310" i="2" s="1"/>
  <c r="L302" i="2"/>
  <c r="L298" i="2" s="1"/>
  <c r="L297" i="2" s="1"/>
  <c r="U201" i="2"/>
  <c r="S397" i="2"/>
  <c r="S396" i="2" s="1"/>
  <c r="S395" i="2" s="1"/>
  <c r="S414" i="1"/>
  <c r="S413" i="1" s="1"/>
  <c r="S57" i="3"/>
  <c r="S56" i="3" s="1"/>
  <c r="S55" i="3" s="1"/>
  <c r="S411" i="1"/>
  <c r="S410" i="1" s="1"/>
  <c r="S54" i="3"/>
  <c r="S53" i="3" s="1"/>
  <c r="S52" i="3" s="1"/>
  <c r="S408" i="1"/>
  <c r="S407" i="1" s="1"/>
  <c r="S402" i="1"/>
  <c r="S400" i="1"/>
  <c r="S398" i="1"/>
  <c r="S388" i="1"/>
  <c r="S387" i="1" s="1"/>
  <c r="S386" i="1" s="1"/>
  <c r="S68" i="3"/>
  <c r="S67" i="3" s="1"/>
  <c r="S66" i="3" s="1"/>
  <c r="S65" i="3" s="1"/>
  <c r="S379" i="1"/>
  <c r="S378" i="1" s="1"/>
  <c r="S377" i="1" s="1"/>
  <c r="S351" i="2"/>
  <c r="S350" i="2" s="1"/>
  <c r="S349" i="2" s="1"/>
  <c r="S375" i="1"/>
  <c r="S374" i="1" s="1"/>
  <c r="S348" i="2"/>
  <c r="S347" i="2" s="1"/>
  <c r="S372" i="1"/>
  <c r="S46" i="3"/>
  <c r="S45" i="3" s="1"/>
  <c r="S370" i="1"/>
  <c r="S344" i="2"/>
  <c r="S343" i="2" s="1"/>
  <c r="S368" i="1"/>
  <c r="S268" i="2"/>
  <c r="S267" i="2" s="1"/>
  <c r="S334" i="1"/>
  <c r="S330" i="1"/>
  <c r="S262" i="2"/>
  <c r="S261" i="2" s="1"/>
  <c r="S328" i="1"/>
  <c r="S239" i="2"/>
  <c r="S238" i="2" s="1"/>
  <c r="S237" i="2" s="1"/>
  <c r="S236" i="2" s="1"/>
  <c r="S235" i="2" s="1"/>
  <c r="S325" i="1"/>
  <c r="S324" i="1" s="1"/>
  <c r="S328" i="2"/>
  <c r="S327" i="2" s="1"/>
  <c r="S321" i="1"/>
  <c r="S326" i="2"/>
  <c r="S325" i="2" s="1"/>
  <c r="S319" i="1"/>
  <c r="S289" i="2"/>
  <c r="S288" i="2" s="1"/>
  <c r="S287" i="2" s="1"/>
  <c r="S312" i="1"/>
  <c r="S311" i="1" s="1"/>
  <c r="S250" i="3"/>
  <c r="S249" i="3" s="1"/>
  <c r="S248" i="3" s="1"/>
  <c r="S309" i="1"/>
  <c r="S308" i="1" s="1"/>
  <c r="S271" i="2"/>
  <c r="S270" i="2" s="1"/>
  <c r="S269" i="2" s="1"/>
  <c r="S306" i="1"/>
  <c r="S305" i="1" s="1"/>
  <c r="S259" i="2"/>
  <c r="S258" i="2" s="1"/>
  <c r="S257" i="2" s="1"/>
  <c r="S303" i="1"/>
  <c r="S302" i="1" s="1"/>
  <c r="S296" i="1"/>
  <c r="S295" i="1" s="1"/>
  <c r="S284" i="1"/>
  <c r="S283" i="1" s="1"/>
  <c r="S281" i="1"/>
  <c r="S280" i="1" s="1"/>
  <c r="S278" i="1"/>
  <c r="S277" i="1" s="1"/>
  <c r="S275" i="1"/>
  <c r="S274" i="1" s="1"/>
  <c r="S272" i="1"/>
  <c r="S271" i="1" s="1"/>
  <c r="S262" i="1"/>
  <c r="S261" i="1" s="1"/>
  <c r="S259" i="1"/>
  <c r="S258" i="1" s="1"/>
  <c r="S256" i="1"/>
  <c r="R253" i="1"/>
  <c r="R252" i="1" s="1"/>
  <c r="R250" i="1"/>
  <c r="R249" i="1" s="1"/>
  <c r="R245" i="1"/>
  <c r="R244" i="1" s="1"/>
  <c r="R243" i="1" s="1"/>
  <c r="R242" i="1" s="1"/>
  <c r="R239" i="1"/>
  <c r="R237" i="1"/>
  <c r="R234" i="1"/>
  <c r="R233" i="1" s="1"/>
  <c r="R231" i="1"/>
  <c r="R229" i="1"/>
  <c r="R226" i="1"/>
  <c r="R224" i="1"/>
  <c r="R219" i="1"/>
  <c r="R217" i="1"/>
  <c r="R213" i="1"/>
  <c r="R212" i="1" s="1"/>
  <c r="R208" i="1" s="1"/>
  <c r="R206" i="1"/>
  <c r="R205" i="1" s="1"/>
  <c r="R203" i="1"/>
  <c r="R202" i="1" s="1"/>
  <c r="R199" i="1"/>
  <c r="R198" i="1" s="1"/>
  <c r="R197" i="1" s="1"/>
  <c r="R194" i="1"/>
  <c r="R193" i="1" s="1"/>
  <c r="R192" i="1" s="1"/>
  <c r="R190" i="1"/>
  <c r="R189" i="1" s="1"/>
  <c r="R187" i="1"/>
  <c r="R186" i="1" s="1"/>
  <c r="R184" i="1"/>
  <c r="R183" i="1" s="1"/>
  <c r="R181" i="1"/>
  <c r="R180" i="1" s="1"/>
  <c r="R178" i="1"/>
  <c r="R176" i="1"/>
  <c r="R173" i="1"/>
  <c r="R172" i="1" s="1"/>
  <c r="R170" i="1"/>
  <c r="R168" i="1"/>
  <c r="S165" i="1"/>
  <c r="S164" i="1" s="1"/>
  <c r="S162" i="1"/>
  <c r="S159" i="1" s="1"/>
  <c r="S148" i="1"/>
  <c r="S147" i="1" s="1"/>
  <c r="S145" i="1"/>
  <c r="S144" i="1" s="1"/>
  <c r="R139" i="1"/>
  <c r="R138" i="1" s="1"/>
  <c r="R136" i="1"/>
  <c r="R135" i="1" s="1"/>
  <c r="S132" i="1"/>
  <c r="S131" i="1" s="1"/>
  <c r="S129" i="1"/>
  <c r="S128" i="1" s="1"/>
  <c r="S124" i="1"/>
  <c r="S123" i="1" s="1"/>
  <c r="R105" i="1"/>
  <c r="S102" i="1"/>
  <c r="S101" i="1" s="1"/>
  <c r="S98" i="1"/>
  <c r="S97" i="1" s="1"/>
  <c r="R84" i="1"/>
  <c r="R80" i="1"/>
  <c r="U66" i="1"/>
  <c r="U65" i="1" s="1"/>
  <c r="U63" i="1"/>
  <c r="U62" i="1" s="1"/>
  <c r="U60" i="1"/>
  <c r="U59" i="1" s="1"/>
  <c r="AC50" i="2"/>
  <c r="AC49" i="2" s="1"/>
  <c r="AC48" i="2" s="1"/>
  <c r="U57" i="1"/>
  <c r="U56" i="1" s="1"/>
  <c r="AC38" i="2"/>
  <c r="AC37" i="2" s="1"/>
  <c r="AC36" i="2" s="1"/>
  <c r="U48" i="1"/>
  <c r="U47" i="1" s="1"/>
  <c r="U45" i="1"/>
  <c r="AC15" i="2"/>
  <c r="AC14" i="2" s="1"/>
  <c r="U43" i="1"/>
  <c r="AC13" i="2"/>
  <c r="AC12" i="2" s="1"/>
  <c r="U41" i="1"/>
  <c r="U37" i="1"/>
  <c r="U36" i="1" s="1"/>
  <c r="U35" i="1" s="1"/>
  <c r="U33" i="1"/>
  <c r="U32" i="1" s="1"/>
  <c r="U31" i="1" s="1"/>
  <c r="U16" i="1"/>
  <c r="R18" i="1"/>
  <c r="R20" i="1"/>
  <c r="R23" i="1"/>
  <c r="R22" i="1" s="1"/>
  <c r="R26" i="1"/>
  <c r="R25" i="1" s="1"/>
  <c r="N79" i="1"/>
  <c r="N78" i="1" s="1"/>
  <c r="N77" i="1" s="1"/>
  <c r="N428" i="1" s="1"/>
  <c r="N117" i="1"/>
  <c r="O159" i="1"/>
  <c r="O155" i="1" s="1"/>
  <c r="BA381" i="1"/>
  <c r="BA435" i="1" s="1"/>
  <c r="BA367" i="1"/>
  <c r="BA366" i="1" s="1"/>
  <c r="BA365" i="1" s="1"/>
  <c r="AQ356" i="1"/>
  <c r="AV318" i="1"/>
  <c r="AV236" i="1"/>
  <c r="AX236" i="1" s="1"/>
  <c r="AZ236" i="1" s="1"/>
  <c r="BA228" i="1"/>
  <c r="AV228" i="1"/>
  <c r="AX228" i="1" s="1"/>
  <c r="AZ228" i="1" s="1"/>
  <c r="AV216" i="1"/>
  <c r="AQ201" i="1"/>
  <c r="AS201" i="1" s="1"/>
  <c r="AU201" i="1" s="1"/>
  <c r="BA159" i="1"/>
  <c r="BA118" i="1"/>
  <c r="BA117" i="1" s="1"/>
  <c r="AQ70" i="1"/>
  <c r="Q127" i="1"/>
  <c r="R159" i="1"/>
  <c r="N159" i="1"/>
  <c r="BA406" i="1"/>
  <c r="BA405" i="1" s="1"/>
  <c r="BA404" i="1" s="1"/>
  <c r="AV397" i="1"/>
  <c r="AQ397" i="1"/>
  <c r="AV367" i="1"/>
  <c r="BA356" i="1"/>
  <c r="BA355" i="1" s="1"/>
  <c r="BA223" i="1"/>
  <c r="BA201" i="1"/>
  <c r="AV159" i="1"/>
  <c r="O79" i="1"/>
  <c r="O78" i="1" s="1"/>
  <c r="O77" i="1" s="1"/>
  <c r="O428" i="1" s="1"/>
  <c r="Q159" i="1"/>
  <c r="AV356" i="1"/>
  <c r="BA327" i="1"/>
  <c r="BA323" i="1" s="1"/>
  <c r="AV327" i="1"/>
  <c r="BA236" i="1"/>
  <c r="BA167" i="1"/>
  <c r="AQ159" i="1"/>
  <c r="AS159" i="1" s="1"/>
  <c r="AU159" i="1" s="1"/>
  <c r="AQ118" i="1"/>
  <c r="BA70" i="1"/>
  <c r="BA69" i="1" s="1"/>
  <c r="BA68" i="1" s="1"/>
  <c r="BA427" i="1" s="1"/>
  <c r="P159" i="1"/>
  <c r="AQ93" i="1"/>
  <c r="AS93" i="1" s="1"/>
  <c r="AU93" i="1" s="1"/>
  <c r="AV40" i="1"/>
  <c r="AV406" i="1"/>
  <c r="AV344" i="1"/>
  <c r="AX344" i="1" s="1"/>
  <c r="AZ344" i="1" s="1"/>
  <c r="BA344" i="1"/>
  <c r="BA267" i="1"/>
  <c r="AV248" i="1"/>
  <c r="AX248" i="1" s="1"/>
  <c r="AZ248" i="1" s="1"/>
  <c r="BA196" i="1"/>
  <c r="AV93" i="1"/>
  <c r="AX93" i="1" s="1"/>
  <c r="AZ93" i="1" s="1"/>
  <c r="AQ15" i="1"/>
  <c r="BA100" i="1"/>
  <c r="BA93" i="1"/>
  <c r="BA301" i="1"/>
  <c r="BA248" i="1"/>
  <c r="BA134" i="1"/>
  <c r="BA126" i="1" s="1"/>
  <c r="BA430" i="1" s="1"/>
  <c r="Q406" i="1"/>
  <c r="Q405" i="1" s="1"/>
  <c r="Q404" i="1" s="1"/>
  <c r="Q528" i="1" s="1"/>
  <c r="P406" i="1"/>
  <c r="P405" i="1" s="1"/>
  <c r="P404" i="1" s="1"/>
  <c r="P528" i="1" s="1"/>
  <c r="O406" i="1"/>
  <c r="O405" i="1" s="1"/>
  <c r="O404" i="1" s="1"/>
  <c r="O528" i="1" s="1"/>
  <c r="N406" i="1"/>
  <c r="N405" i="1" s="1"/>
  <c r="N404" i="1" s="1"/>
  <c r="N528" i="1" s="1"/>
  <c r="Q381" i="1"/>
  <c r="Q435" i="1" s="1"/>
  <c r="O381" i="1"/>
  <c r="O435" i="1" s="1"/>
  <c r="N381" i="1"/>
  <c r="N435" i="1" s="1"/>
  <c r="P366" i="1"/>
  <c r="N366" i="1"/>
  <c r="N365" i="1" s="1"/>
  <c r="Q355" i="1"/>
  <c r="P355" i="1"/>
  <c r="N355" i="1"/>
  <c r="Q344" i="1"/>
  <c r="P344" i="1"/>
  <c r="O344" i="1"/>
  <c r="N344" i="1"/>
  <c r="Q340" i="1"/>
  <c r="Q323" i="1"/>
  <c r="Q301" i="1"/>
  <c r="P301" i="1"/>
  <c r="O301" i="1"/>
  <c r="N301" i="1"/>
  <c r="Q248" i="1"/>
  <c r="N248" i="1"/>
  <c r="O222" i="1"/>
  <c r="O221" i="1" s="1"/>
  <c r="O434" i="1" s="1"/>
  <c r="N222" i="1"/>
  <c r="N221" i="1" s="1"/>
  <c r="N434" i="1" s="1"/>
  <c r="U201" i="1"/>
  <c r="Q201" i="1"/>
  <c r="P201" i="1"/>
  <c r="P196" i="1" s="1"/>
  <c r="O201" i="1"/>
  <c r="N201" i="1"/>
  <c r="Q134" i="1"/>
  <c r="N134" i="1"/>
  <c r="O134" i="1"/>
  <c r="P127" i="1"/>
  <c r="O127" i="1"/>
  <c r="N127" i="1"/>
  <c r="Q117" i="1"/>
  <c r="Q113" i="1"/>
  <c r="N100" i="1"/>
  <c r="O100" i="1"/>
  <c r="Q100" i="1"/>
  <c r="O93" i="1"/>
  <c r="Q93" i="1"/>
  <c r="Q78" i="1"/>
  <c r="Q77" i="1" s="1"/>
  <c r="Q428" i="1" s="1"/>
  <c r="O360" i="3"/>
  <c r="P196" i="2"/>
  <c r="Q355" i="3"/>
  <c r="O348" i="3"/>
  <c r="O347" i="3" s="1"/>
  <c r="O337" i="3" s="1"/>
  <c r="P375" i="3"/>
  <c r="P370" i="3"/>
  <c r="P258" i="3"/>
  <c r="P257" i="3" s="1"/>
  <c r="O188" i="3"/>
  <c r="P302" i="2"/>
  <c r="P298" i="2" s="1"/>
  <c r="P297" i="2" s="1"/>
  <c r="Q201" i="2"/>
  <c r="U348" i="3"/>
  <c r="U347" i="3" s="1"/>
  <c r="U337" i="3" s="1"/>
  <c r="O342" i="2"/>
  <c r="O341" i="2" s="1"/>
  <c r="O340" i="2" s="1"/>
  <c r="P374" i="2"/>
  <c r="S383" i="3"/>
  <c r="O383" i="3"/>
  <c r="U375" i="3"/>
  <c r="Q375" i="3"/>
  <c r="S370" i="3"/>
  <c r="U327" i="3"/>
  <c r="Q327" i="3"/>
  <c r="O300" i="3"/>
  <c r="P292" i="3"/>
  <c r="S262" i="3"/>
  <c r="S261" i="3" s="1"/>
  <c r="S258" i="3" s="1"/>
  <c r="S257" i="3" s="1"/>
  <c r="U258" i="3"/>
  <c r="U257" i="3" s="1"/>
  <c r="Q258" i="3"/>
  <c r="Q257" i="3" s="1"/>
  <c r="U151" i="3"/>
  <c r="U150" i="3" s="1"/>
  <c r="Q151" i="3"/>
  <c r="Q150" i="3" s="1"/>
  <c r="O112" i="3"/>
  <c r="O111" i="3" s="1"/>
  <c r="S391" i="2"/>
  <c r="S390" i="2" s="1"/>
  <c r="S389" i="2" s="1"/>
  <c r="U381" i="2"/>
  <c r="U380" i="2" s="1"/>
  <c r="O353" i="2"/>
  <c r="O352" i="2" s="1"/>
  <c r="Q324" i="2"/>
  <c r="Q323" i="2" s="1"/>
  <c r="Q322" i="2" s="1"/>
  <c r="P292" i="2"/>
  <c r="P291" i="2" s="1"/>
  <c r="P290" i="2" s="1"/>
  <c r="O229" i="2"/>
  <c r="Q170" i="2"/>
  <c r="S170" i="2"/>
  <c r="P93" i="1"/>
  <c r="T16" i="3"/>
  <c r="T15" i="3" s="1"/>
  <c r="S394" i="2"/>
  <c r="S393" i="2" s="1"/>
  <c r="S392" i="2" s="1"/>
  <c r="S346" i="2"/>
  <c r="S345" i="2" s="1"/>
  <c r="P324" i="2"/>
  <c r="P323" i="2" s="1"/>
  <c r="P322" i="2" s="1"/>
  <c r="Q79" i="2"/>
  <c r="Q78" i="2" s="1"/>
  <c r="Q77" i="2" s="1"/>
  <c r="P79" i="2"/>
  <c r="P78" i="2" s="1"/>
  <c r="P77" i="2" s="1"/>
  <c r="Q370" i="3"/>
  <c r="P355" i="3"/>
  <c r="P354" i="3" s="1"/>
  <c r="S60" i="3"/>
  <c r="S59" i="3" s="1"/>
  <c r="S58" i="3" s="1"/>
  <c r="S51" i="3"/>
  <c r="S50" i="3" s="1"/>
  <c r="S49" i="3" s="1"/>
  <c r="S48" i="3"/>
  <c r="S47" i="3" s="1"/>
  <c r="S44" i="3"/>
  <c r="S43" i="3" s="1"/>
  <c r="O324" i="2"/>
  <c r="O323" i="2" s="1"/>
  <c r="O322" i="2" s="1"/>
  <c r="P221" i="2"/>
  <c r="P220" i="2" s="1"/>
  <c r="P214" i="2" s="1"/>
  <c r="Q196" i="2"/>
  <c r="O170" i="2"/>
  <c r="P104" i="1"/>
  <c r="P15" i="1"/>
  <c r="P11" i="1" s="1"/>
  <c r="O15" i="1"/>
  <c r="O11" i="1" s="1"/>
  <c r="Q11" i="1"/>
  <c r="N11" i="1"/>
  <c r="N10" i="1" s="1"/>
  <c r="R388" i="3"/>
  <c r="T348" i="3"/>
  <c r="T347" i="3" s="1"/>
  <c r="S300" i="3"/>
  <c r="R353" i="2"/>
  <c r="R352" i="2" s="1"/>
  <c r="U388" i="3"/>
  <c r="T383" i="3"/>
  <c r="R300" i="3"/>
  <c r="R292" i="3"/>
  <c r="R348" i="3"/>
  <c r="R347" i="3" s="1"/>
  <c r="R337" i="3" s="1"/>
  <c r="U284" i="3"/>
  <c r="R284" i="3"/>
  <c r="R258" i="3"/>
  <c r="R257" i="3" s="1"/>
  <c r="R188" i="3"/>
  <c r="U364" i="2"/>
  <c r="U302" i="2"/>
  <c r="T292" i="2"/>
  <c r="T291" i="2" s="1"/>
  <c r="T290" i="2" s="1"/>
  <c r="U196" i="2"/>
  <c r="S154" i="2"/>
  <c r="U292" i="3"/>
  <c r="R151" i="3"/>
  <c r="R150" i="3" s="1"/>
  <c r="S112" i="3"/>
  <c r="S111" i="3" s="1"/>
  <c r="S381" i="2"/>
  <c r="S380" i="2" s="1"/>
  <c r="R170" i="2"/>
  <c r="U154" i="2"/>
  <c r="R133" i="3"/>
  <c r="R388" i="2"/>
  <c r="U324" i="2"/>
  <c r="U323" i="2" s="1"/>
  <c r="U322" i="2" s="1"/>
  <c r="S201" i="2"/>
  <c r="T170" i="2"/>
  <c r="R79" i="2"/>
  <c r="R78" i="2" s="1"/>
  <c r="R77" i="2" s="1"/>
  <c r="S70" i="2"/>
  <c r="S69" i="2" s="1"/>
  <c r="T302" i="2"/>
  <c r="S196" i="2"/>
  <c r="S162" i="2"/>
  <c r="K388" i="2"/>
  <c r="O388" i="2"/>
  <c r="K374" i="2"/>
  <c r="Q364" i="2"/>
  <c r="R364" i="2"/>
  <c r="R374" i="2"/>
  <c r="P364" i="2"/>
  <c r="O364" i="2"/>
  <c r="U353" i="2"/>
  <c r="U352" i="2" s="1"/>
  <c r="M353" i="2"/>
  <c r="M352" i="2" s="1"/>
  <c r="P353" i="2"/>
  <c r="P352" i="2" s="1"/>
  <c r="K364" i="2"/>
  <c r="N364" i="2"/>
  <c r="N353" i="2"/>
  <c r="N352" i="2" s="1"/>
  <c r="P388" i="2"/>
  <c r="Q388" i="2"/>
  <c r="S364" i="2"/>
  <c r="Q353" i="2"/>
  <c r="Q352" i="2" s="1"/>
  <c r="P384" i="2"/>
  <c r="O381" i="2"/>
  <c r="O380" i="2" s="1"/>
  <c r="U374" i="2"/>
  <c r="Q374" i="2"/>
  <c r="M374" i="2"/>
  <c r="Q342" i="2"/>
  <c r="Q341" i="2" s="1"/>
  <c r="Q340" i="2" s="1"/>
  <c r="M342" i="2"/>
  <c r="N324" i="2"/>
  <c r="N323" i="2" s="1"/>
  <c r="N322" i="2" s="1"/>
  <c r="N229" i="2"/>
  <c r="N228" i="2"/>
  <c r="O302" i="2"/>
  <c r="O298" i="2" s="1"/>
  <c r="O297" i="2" s="1"/>
  <c r="S229" i="2"/>
  <c r="R228" i="2"/>
  <c r="M228" i="2"/>
  <c r="M229" i="2"/>
  <c r="S187" i="2"/>
  <c r="S188" i="2"/>
  <c r="M187" i="2"/>
  <c r="M188" i="2"/>
  <c r="U228" i="2"/>
  <c r="U229" i="2"/>
  <c r="Q228" i="2"/>
  <c r="Q229" i="2"/>
  <c r="U221" i="2"/>
  <c r="U220" i="2" s="1"/>
  <c r="U214" i="2" s="1"/>
  <c r="Q209" i="2"/>
  <c r="K195" i="2"/>
  <c r="Q187" i="2"/>
  <c r="Q188" i="2"/>
  <c r="R188" i="2"/>
  <c r="R187" i="2"/>
  <c r="O292" i="2"/>
  <c r="O291" i="2" s="1"/>
  <c r="O290" i="2" s="1"/>
  <c r="P228" i="2"/>
  <c r="P187" i="2"/>
  <c r="P188" i="2"/>
  <c r="O187" i="2"/>
  <c r="O188" i="2"/>
  <c r="K228" i="2"/>
  <c r="K229" i="2"/>
  <c r="K187" i="2"/>
  <c r="K188" i="2"/>
  <c r="N188" i="2"/>
  <c r="N187" i="2"/>
  <c r="S142" i="2"/>
  <c r="S143" i="2"/>
  <c r="O142" i="2"/>
  <c r="O143" i="2"/>
  <c r="K142" i="2"/>
  <c r="K143" i="2"/>
  <c r="M143" i="2"/>
  <c r="M142" i="2"/>
  <c r="M123" i="2"/>
  <c r="M122" i="2" s="1"/>
  <c r="M124" i="2"/>
  <c r="K92" i="2"/>
  <c r="K91" i="2" s="1"/>
  <c r="Q162" i="2"/>
  <c r="M162" i="2"/>
  <c r="R154" i="2"/>
  <c r="N142" i="2"/>
  <c r="N143" i="2"/>
  <c r="U143" i="2"/>
  <c r="U142" i="2"/>
  <c r="O123" i="2"/>
  <c r="O122" i="2" s="1"/>
  <c r="O124" i="2"/>
  <c r="K123" i="2"/>
  <c r="K122" i="2" s="1"/>
  <c r="K124" i="2"/>
  <c r="O221" i="2"/>
  <c r="O220" i="2" s="1"/>
  <c r="O214" i="2" s="1"/>
  <c r="O209" i="2"/>
  <c r="P170" i="2"/>
  <c r="N154" i="2"/>
  <c r="R124" i="2"/>
  <c r="N124" i="2"/>
  <c r="N123" i="2"/>
  <c r="N122" i="2" s="1"/>
  <c r="Q92" i="2"/>
  <c r="Q91" i="2" s="1"/>
  <c r="S209" i="2"/>
  <c r="N196" i="2"/>
  <c r="K162" i="2"/>
  <c r="P142" i="2"/>
  <c r="P143" i="2"/>
  <c r="Q143" i="2"/>
  <c r="Q142" i="2"/>
  <c r="Q123" i="2"/>
  <c r="Q122" i="2" s="1"/>
  <c r="Q124" i="2"/>
  <c r="O92" i="2"/>
  <c r="O91" i="2" s="1"/>
  <c r="Q59" i="2"/>
  <c r="Q58" i="2" s="1"/>
  <c r="Q57" i="2" s="1"/>
  <c r="M92" i="2"/>
  <c r="M91" i="2" s="1"/>
  <c r="L79" i="2"/>
  <c r="L78" i="2" s="1"/>
  <c r="L77" i="2" s="1"/>
  <c r="S59" i="2"/>
  <c r="O59" i="2"/>
  <c r="O58" i="2" s="1"/>
  <c r="O57" i="2" s="1"/>
  <c r="P59" i="2"/>
  <c r="P58" i="2" s="1"/>
  <c r="P57" i="2" s="1"/>
  <c r="N58" i="2"/>
  <c r="N57" i="2" s="1"/>
  <c r="M59" i="2"/>
  <c r="M58" i="2" s="1"/>
  <c r="M57" i="2" s="1"/>
  <c r="P124" i="2"/>
  <c r="N92" i="2"/>
  <c r="N91" i="2" s="1"/>
  <c r="R92" i="2"/>
  <c r="R91" i="2" s="1"/>
  <c r="N79" i="2"/>
  <c r="N78" i="2" s="1"/>
  <c r="N77" i="2" s="1"/>
  <c r="K59" i="2"/>
  <c r="K58" i="2" s="1"/>
  <c r="K57" i="2" s="1"/>
  <c r="P388" i="3"/>
  <c r="U355" i="3"/>
  <c r="O375" i="3"/>
  <c r="U360" i="3"/>
  <c r="Q360" i="3"/>
  <c r="O355" i="3"/>
  <c r="P327" i="3"/>
  <c r="Q383" i="3"/>
  <c r="S375" i="3"/>
  <c r="U370" i="3"/>
  <c r="O370" i="3"/>
  <c r="T360" i="3"/>
  <c r="T355" i="3"/>
  <c r="O327" i="3"/>
  <c r="S292" i="3"/>
  <c r="N241" i="3"/>
  <c r="O292" i="3"/>
  <c r="R375" i="3"/>
  <c r="N375" i="3"/>
  <c r="R370" i="3"/>
  <c r="N370" i="3"/>
  <c r="R355" i="3"/>
  <c r="N355" i="3"/>
  <c r="N327" i="3"/>
  <c r="Q263" i="3"/>
  <c r="Q300" i="3"/>
  <c r="Q292" i="3"/>
  <c r="N263" i="3"/>
  <c r="Q241" i="3"/>
  <c r="Q284" i="3"/>
  <c r="P241" i="3"/>
  <c r="O241" i="3"/>
  <c r="R167" i="3"/>
  <c r="N167" i="3"/>
  <c r="N159" i="3" s="1"/>
  <c r="P126" i="3"/>
  <c r="N112" i="3"/>
  <c r="N111" i="3" s="1"/>
  <c r="N188" i="3"/>
  <c r="R160" i="3"/>
  <c r="T151" i="3"/>
  <c r="T150" i="3" s="1"/>
  <c r="P151" i="3"/>
  <c r="P150" i="3" s="1"/>
  <c r="O151" i="3"/>
  <c r="O150" i="3" s="1"/>
  <c r="O126" i="3"/>
  <c r="O258" i="3"/>
  <c r="O257" i="3" s="1"/>
  <c r="U188" i="3"/>
  <c r="Q188" i="3"/>
  <c r="P167" i="3"/>
  <c r="S167" i="3"/>
  <c r="O133" i="3"/>
  <c r="R126" i="3"/>
  <c r="N126" i="3"/>
  <c r="P112" i="3"/>
  <c r="P111" i="3" s="1"/>
  <c r="P188" i="3"/>
  <c r="O167" i="3"/>
  <c r="S160" i="3"/>
  <c r="O160" i="3"/>
  <c r="N151" i="3"/>
  <c r="N150" i="3" s="1"/>
  <c r="O103" i="3"/>
  <c r="O102" i="3" s="1"/>
  <c r="O101" i="3" s="1"/>
  <c r="O70" i="3"/>
  <c r="O69" i="3" s="1"/>
  <c r="U160" i="3"/>
  <c r="Q160" i="3"/>
  <c r="U126" i="3"/>
  <c r="Q126" i="3"/>
  <c r="Q112" i="3"/>
  <c r="Q111" i="3" s="1"/>
  <c r="N103" i="3"/>
  <c r="N102" i="3" s="1"/>
  <c r="N101" i="3" s="1"/>
  <c r="R70" i="3"/>
  <c r="N70" i="3"/>
  <c r="N69" i="3" s="1"/>
  <c r="Q103" i="3"/>
  <c r="Q102" i="3" s="1"/>
  <c r="Q101" i="3" s="1"/>
  <c r="U70" i="3"/>
  <c r="Q70" i="3"/>
  <c r="Q69" i="3" s="1"/>
  <c r="U167" i="3"/>
  <c r="Q167" i="3"/>
  <c r="Q133" i="3"/>
  <c r="P103" i="3"/>
  <c r="P102" i="3" s="1"/>
  <c r="P101" i="3" s="1"/>
  <c r="T70" i="3"/>
  <c r="P70" i="3"/>
  <c r="P69" i="3" s="1"/>
  <c r="U42" i="3"/>
  <c r="Q42" i="3"/>
  <c r="Q41" i="3" s="1"/>
  <c r="U21" i="3"/>
  <c r="Q21" i="3"/>
  <c r="Q17" i="3" s="1"/>
  <c r="Q10" i="3"/>
  <c r="Q9" i="3" s="1"/>
  <c r="P42" i="3"/>
  <c r="P41" i="3" s="1"/>
  <c r="P21" i="3"/>
  <c r="P17" i="3" s="1"/>
  <c r="P10" i="3"/>
  <c r="P9" i="3" s="1"/>
  <c r="O42" i="3"/>
  <c r="O41" i="3" s="1"/>
  <c r="S21" i="3"/>
  <c r="S17" i="3" s="1"/>
  <c r="O21" i="3"/>
  <c r="O17" i="3" s="1"/>
  <c r="S10" i="3"/>
  <c r="S9" i="3" s="1"/>
  <c r="O10" i="3"/>
  <c r="O9" i="3" s="1"/>
  <c r="R42" i="3"/>
  <c r="N42" i="3"/>
  <c r="N41" i="3" s="1"/>
  <c r="R21" i="3"/>
  <c r="R17" i="3" s="1"/>
  <c r="N21" i="3"/>
  <c r="N17" i="3" s="1"/>
  <c r="R10" i="3"/>
  <c r="R9" i="3" s="1"/>
  <c r="N10" i="3"/>
  <c r="N9" i="3" s="1"/>
  <c r="P342" i="2" l="1"/>
  <c r="P341" i="2" s="1"/>
  <c r="P340" i="2" s="1"/>
  <c r="R196" i="2"/>
  <c r="R123" i="2"/>
  <c r="R122" i="2" s="1"/>
  <c r="S123" i="2"/>
  <c r="S122" i="2" s="1"/>
  <c r="R18" i="2"/>
  <c r="X10" i="3"/>
  <c r="X9" i="3" s="1"/>
  <c r="R103" i="3"/>
  <c r="R102" i="3" s="1"/>
  <c r="R101" i="3" s="1"/>
  <c r="U69" i="3"/>
  <c r="U133" i="3"/>
  <c r="U124" i="2"/>
  <c r="P123" i="2"/>
  <c r="P122" i="2" s="1"/>
  <c r="R143" i="2"/>
  <c r="P444" i="1"/>
  <c r="R327" i="3"/>
  <c r="Q196" i="1"/>
  <c r="N195" i="2"/>
  <c r="U479" i="1"/>
  <c r="Z370" i="1"/>
  <c r="R381" i="1"/>
  <c r="R435" i="1" s="1"/>
  <c r="AC465" i="1"/>
  <c r="AC446" i="1" s="1"/>
  <c r="Z399" i="3"/>
  <c r="Z398" i="3" s="1"/>
  <c r="Z397" i="3" s="1"/>
  <c r="AH400" i="3"/>
  <c r="AH399" i="3" s="1"/>
  <c r="AH398" i="3" s="1"/>
  <c r="AH397" i="3" s="1"/>
  <c r="AC399" i="3"/>
  <c r="AC398" i="3" s="1"/>
  <c r="AC397" i="3" s="1"/>
  <c r="AK400" i="3"/>
  <c r="AK399" i="3" s="1"/>
  <c r="AK398" i="3" s="1"/>
  <c r="AK397" i="3" s="1"/>
  <c r="P479" i="1"/>
  <c r="R446" i="1"/>
  <c r="T11" i="2"/>
  <c r="R479" i="1"/>
  <c r="AS444" i="1"/>
  <c r="AS440" i="1" s="1"/>
  <c r="AS460" i="1"/>
  <c r="AC373" i="2"/>
  <c r="AC472" i="1"/>
  <c r="AC453" i="1" s="1"/>
  <c r="Z373" i="2"/>
  <c r="Z472" i="1"/>
  <c r="Z453" i="1" s="1"/>
  <c r="P442" i="1"/>
  <c r="P460" i="1"/>
  <c r="AA442" i="1"/>
  <c r="AK116" i="1"/>
  <c r="AC469" i="1"/>
  <c r="AC450" i="1" s="1"/>
  <c r="AH254" i="1"/>
  <c r="Z489" i="1"/>
  <c r="AK254" i="1"/>
  <c r="AC489" i="1"/>
  <c r="AK99" i="1"/>
  <c r="AC471" i="1"/>
  <c r="AC452" i="1" s="1"/>
  <c r="AI254" i="1"/>
  <c r="N426" i="1"/>
  <c r="AV117" i="1"/>
  <c r="AX117" i="1" s="1"/>
  <c r="AZ117" i="1" s="1"/>
  <c r="AQ406" i="1"/>
  <c r="O11" i="2"/>
  <c r="AJ468" i="1"/>
  <c r="AJ449" i="1" s="1"/>
  <c r="AC454" i="1"/>
  <c r="Z513" i="1"/>
  <c r="AI471" i="1"/>
  <c r="AI452" i="1" s="1"/>
  <c r="AA513" i="1"/>
  <c r="AH466" i="1"/>
  <c r="AH447" i="1" s="1"/>
  <c r="AK484" i="1"/>
  <c r="AC513" i="1"/>
  <c r="O479" i="1"/>
  <c r="AA473" i="1"/>
  <c r="AA454" i="1" s="1"/>
  <c r="AA471" i="1"/>
  <c r="AA452" i="1" s="1"/>
  <c r="Z469" i="1"/>
  <c r="Z450" i="1" s="1"/>
  <c r="AA465" i="1"/>
  <c r="AC482" i="1"/>
  <c r="AB484" i="1"/>
  <c r="Z462" i="1"/>
  <c r="Z443" i="1" s="1"/>
  <c r="Z473" i="1"/>
  <c r="Z454" i="1" s="1"/>
  <c r="Z470" i="1"/>
  <c r="Z451" i="1" s="1"/>
  <c r="Z461" i="1"/>
  <c r="Z465" i="1"/>
  <c r="Z446" i="1" s="1"/>
  <c r="Z482" i="1"/>
  <c r="AC481" i="1"/>
  <c r="AB483" i="1"/>
  <c r="AB445" i="1" s="1"/>
  <c r="Z499" i="1"/>
  <c r="Z496" i="1" s="1"/>
  <c r="Z532" i="1"/>
  <c r="AX444" i="1"/>
  <c r="AX440" i="1" s="1"/>
  <c r="AX460" i="1"/>
  <c r="AA373" i="2"/>
  <c r="AA472" i="1"/>
  <c r="AA453" i="1" s="1"/>
  <c r="AQ444" i="1"/>
  <c r="AQ440" i="1" s="1"/>
  <c r="AQ460" i="1"/>
  <c r="O443" i="1"/>
  <c r="O440" i="1" s="1"/>
  <c r="O460" i="1"/>
  <c r="Q442" i="1"/>
  <c r="Q440" i="1" s="1"/>
  <c r="Q460" i="1"/>
  <c r="S442" i="1"/>
  <c r="AV444" i="1"/>
  <c r="AV440" i="1" s="1"/>
  <c r="AV460" i="1"/>
  <c r="R442" i="1"/>
  <c r="AK468" i="1"/>
  <c r="AK449" i="1" s="1"/>
  <c r="Z529" i="1"/>
  <c r="AH468" i="1"/>
  <c r="AH449" i="1" s="1"/>
  <c r="AH503" i="1"/>
  <c r="AH448" i="1" s="1"/>
  <c r="P512" i="1"/>
  <c r="R451" i="1"/>
  <c r="N364" i="1"/>
  <c r="N495" i="1" s="1"/>
  <c r="AH313" i="2"/>
  <c r="AH350" i="3"/>
  <c r="AH362" i="2"/>
  <c r="AH361" i="2" s="1"/>
  <c r="AH360" i="2" s="1"/>
  <c r="AH396" i="3"/>
  <c r="AH395" i="3" s="1"/>
  <c r="AH394" i="3" s="1"/>
  <c r="AH393" i="3" s="1"/>
  <c r="AJ312" i="2"/>
  <c r="AJ349" i="3"/>
  <c r="AK313" i="2"/>
  <c r="AK350" i="3"/>
  <c r="AI362" i="2"/>
  <c r="AI361" i="2" s="1"/>
  <c r="AI360" i="2" s="1"/>
  <c r="AI396" i="3"/>
  <c r="AI395" i="3" s="1"/>
  <c r="AI394" i="3" s="1"/>
  <c r="AI393" i="3" s="1"/>
  <c r="AK312" i="2"/>
  <c r="AK311" i="2" s="1"/>
  <c r="AK310" i="2" s="1"/>
  <c r="AK349" i="3"/>
  <c r="AK348" i="3" s="1"/>
  <c r="AK347" i="3" s="1"/>
  <c r="AK362" i="2"/>
  <c r="AK361" i="2" s="1"/>
  <c r="AK360" i="2" s="1"/>
  <c r="AK396" i="3"/>
  <c r="AK395" i="3" s="1"/>
  <c r="AK394" i="3" s="1"/>
  <c r="AK393" i="3" s="1"/>
  <c r="AH342" i="1"/>
  <c r="AH301" i="2"/>
  <c r="AH300" i="2" s="1"/>
  <c r="AH299" i="2" s="1"/>
  <c r="AH333" i="3"/>
  <c r="AH332" i="3" s="1"/>
  <c r="AH331" i="3" s="1"/>
  <c r="AH353" i="1"/>
  <c r="AH321" i="2"/>
  <c r="AH320" i="2" s="1"/>
  <c r="AH319" i="2" s="1"/>
  <c r="AH318" i="2" s="1"/>
  <c r="AH317" i="2" s="1"/>
  <c r="AH353" i="3"/>
  <c r="AH352" i="3" s="1"/>
  <c r="AH351" i="3" s="1"/>
  <c r="AI346" i="2"/>
  <c r="AI345" i="2" s="1"/>
  <c r="AI46" i="3"/>
  <c r="AI45" i="3" s="1"/>
  <c r="AK346" i="1"/>
  <c r="AK345" i="1" s="1"/>
  <c r="AK250" i="2"/>
  <c r="AK249" i="2" s="1"/>
  <c r="AK248" i="2" s="1"/>
  <c r="AK346" i="3"/>
  <c r="AK345" i="3" s="1"/>
  <c r="AK344" i="3" s="1"/>
  <c r="AK328" i="1"/>
  <c r="AK262" i="2"/>
  <c r="AK261" i="2" s="1"/>
  <c r="AK269" i="3"/>
  <c r="AK268" i="3" s="1"/>
  <c r="AJ337" i="1"/>
  <c r="AJ336" i="1" s="1"/>
  <c r="AJ296" i="2"/>
  <c r="AJ295" i="2" s="1"/>
  <c r="AJ278" i="3"/>
  <c r="AJ277" i="3" s="1"/>
  <c r="AJ276" i="3" s="1"/>
  <c r="AK342" i="1"/>
  <c r="AK341" i="1" s="1"/>
  <c r="AK340" i="1" s="1"/>
  <c r="AK301" i="2"/>
  <c r="AK300" i="2" s="1"/>
  <c r="AK299" i="2" s="1"/>
  <c r="AK333" i="3"/>
  <c r="AK332" i="3" s="1"/>
  <c r="AK331" i="3" s="1"/>
  <c r="AH359" i="1"/>
  <c r="AH306" i="2"/>
  <c r="AH305" i="2" s="1"/>
  <c r="AH364" i="3"/>
  <c r="AH363" i="3" s="1"/>
  <c r="AJ362" i="1"/>
  <c r="AJ361" i="1" s="1"/>
  <c r="AJ309" i="2"/>
  <c r="AJ308" i="2" s="1"/>
  <c r="AJ307" i="2" s="1"/>
  <c r="AJ367" i="3"/>
  <c r="AJ366" i="3" s="1"/>
  <c r="AJ365" i="3" s="1"/>
  <c r="AH346" i="1"/>
  <c r="AH250" i="2"/>
  <c r="AH249" i="2" s="1"/>
  <c r="AH248" i="2" s="1"/>
  <c r="AH346" i="3"/>
  <c r="AH345" i="3" s="1"/>
  <c r="AH344" i="3" s="1"/>
  <c r="AH357" i="1"/>
  <c r="AH304" i="2"/>
  <c r="AH303" i="2" s="1"/>
  <c r="AH362" i="3"/>
  <c r="AH361" i="3" s="1"/>
  <c r="AJ375" i="1"/>
  <c r="AJ374" i="1" s="1"/>
  <c r="AJ351" i="2"/>
  <c r="AJ350" i="2" s="1"/>
  <c r="AJ349" i="2" s="1"/>
  <c r="AJ51" i="3"/>
  <c r="AJ50" i="3" s="1"/>
  <c r="AJ49" i="3" s="1"/>
  <c r="AL390" i="1"/>
  <c r="AL436" i="1" s="1"/>
  <c r="AL393" i="1"/>
  <c r="AL511" i="1" s="1"/>
  <c r="AL457" i="1" s="1"/>
  <c r="AJ313" i="2"/>
  <c r="AJ350" i="3"/>
  <c r="AH328" i="1"/>
  <c r="AH262" i="2"/>
  <c r="AH261" i="2" s="1"/>
  <c r="AH269" i="3"/>
  <c r="AH268" i="3" s="1"/>
  <c r="AI330" i="1"/>
  <c r="AI264" i="2"/>
  <c r="AI263" i="2" s="1"/>
  <c r="AI271" i="3"/>
  <c r="AI270" i="3" s="1"/>
  <c r="AJ346" i="1"/>
  <c r="AJ345" i="1" s="1"/>
  <c r="AJ250" i="2"/>
  <c r="AJ249" i="2" s="1"/>
  <c r="AJ248" i="2" s="1"/>
  <c r="AJ346" i="3"/>
  <c r="AJ345" i="3" s="1"/>
  <c r="AJ344" i="3" s="1"/>
  <c r="AJ357" i="1"/>
  <c r="AJ304" i="2"/>
  <c r="AJ303" i="2" s="1"/>
  <c r="AJ362" i="3"/>
  <c r="AJ361" i="3" s="1"/>
  <c r="AK359" i="1"/>
  <c r="AK306" i="2"/>
  <c r="AK305" i="2" s="1"/>
  <c r="AK364" i="3"/>
  <c r="AK363" i="3" s="1"/>
  <c r="AJ384" i="1"/>
  <c r="AJ383" i="1" s="1"/>
  <c r="AJ382" i="1" s="1"/>
  <c r="AJ356" i="2"/>
  <c r="AJ355" i="2" s="1"/>
  <c r="AJ354" i="2" s="1"/>
  <c r="AJ392" i="3"/>
  <c r="AJ391" i="3" s="1"/>
  <c r="AJ390" i="3" s="1"/>
  <c r="AJ389" i="3" s="1"/>
  <c r="AK353" i="1"/>
  <c r="AK352" i="1" s="1"/>
  <c r="AK321" i="2"/>
  <c r="AK320" i="2" s="1"/>
  <c r="AK319" i="2" s="1"/>
  <c r="AK318" i="2" s="1"/>
  <c r="AK317" i="2" s="1"/>
  <c r="AK353" i="3"/>
  <c r="AK352" i="3" s="1"/>
  <c r="AK351" i="3" s="1"/>
  <c r="AI375" i="1"/>
  <c r="AI374" i="1" s="1"/>
  <c r="AI351" i="2"/>
  <c r="AI350" i="2" s="1"/>
  <c r="AI349" i="2" s="1"/>
  <c r="AI51" i="3"/>
  <c r="AI50" i="3" s="1"/>
  <c r="AI49" i="3" s="1"/>
  <c r="AH330" i="1"/>
  <c r="AH264" i="2"/>
  <c r="AH263" i="2" s="1"/>
  <c r="AH271" i="3"/>
  <c r="AH270" i="3" s="1"/>
  <c r="AK337" i="1"/>
  <c r="AK336" i="1" s="1"/>
  <c r="AK296" i="2"/>
  <c r="AK295" i="2" s="1"/>
  <c r="AK278" i="3"/>
  <c r="AK277" i="3" s="1"/>
  <c r="AK276" i="3" s="1"/>
  <c r="AJ359" i="1"/>
  <c r="AJ306" i="2"/>
  <c r="AJ305" i="2" s="1"/>
  <c r="AJ364" i="3"/>
  <c r="AJ363" i="3" s="1"/>
  <c r="AK362" i="1"/>
  <c r="AK361" i="1" s="1"/>
  <c r="AK309" i="2"/>
  <c r="AK308" i="2" s="1"/>
  <c r="AK307" i="2" s="1"/>
  <c r="AK367" i="3"/>
  <c r="AK366" i="3" s="1"/>
  <c r="AK365" i="3" s="1"/>
  <c r="AH346" i="2"/>
  <c r="AH345" i="2" s="1"/>
  <c r="AH46" i="3"/>
  <c r="AH45" i="3" s="1"/>
  <c r="AH384" i="1"/>
  <c r="AH356" i="2"/>
  <c r="AH355" i="2" s="1"/>
  <c r="AH354" i="2" s="1"/>
  <c r="AH353" i="2" s="1"/>
  <c r="AH352" i="2" s="1"/>
  <c r="AH392" i="3"/>
  <c r="AH391" i="3" s="1"/>
  <c r="AH390" i="3" s="1"/>
  <c r="AH389" i="3" s="1"/>
  <c r="AH388" i="3" s="1"/>
  <c r="R344" i="1"/>
  <c r="AJ414" i="1"/>
  <c r="AJ413" i="1" s="1"/>
  <c r="AJ397" i="2"/>
  <c r="AJ396" i="2" s="1"/>
  <c r="AJ395" i="2" s="1"/>
  <c r="AJ60" i="3"/>
  <c r="AJ59" i="3" s="1"/>
  <c r="AJ58" i="3" s="1"/>
  <c r="AH54" i="3"/>
  <c r="AH53" i="3" s="1"/>
  <c r="AH52" i="3" s="1"/>
  <c r="AH391" i="2"/>
  <c r="AH390" i="2" s="1"/>
  <c r="AH389" i="2" s="1"/>
  <c r="AI54" i="3"/>
  <c r="AI53" i="3" s="1"/>
  <c r="AI52" i="3" s="1"/>
  <c r="AI391" i="2"/>
  <c r="AI390" i="2" s="1"/>
  <c r="AI389" i="2" s="1"/>
  <c r="AI414" i="1"/>
  <c r="AI413" i="1" s="1"/>
  <c r="AI397" i="2"/>
  <c r="AI396" i="2" s="1"/>
  <c r="AI395" i="2" s="1"/>
  <c r="AI60" i="3"/>
  <c r="AI59" i="3" s="1"/>
  <c r="AI58" i="3" s="1"/>
  <c r="AI127" i="2"/>
  <c r="AI126" i="2" s="1"/>
  <c r="AI125" i="2" s="1"/>
  <c r="AI136" i="3"/>
  <c r="AI135" i="3" s="1"/>
  <c r="AI134" i="3" s="1"/>
  <c r="AK20" i="2"/>
  <c r="AK19" i="2" s="1"/>
  <c r="AK18" i="2" s="1"/>
  <c r="AK153" i="3"/>
  <c r="AK152" i="3" s="1"/>
  <c r="AK151" i="3" s="1"/>
  <c r="AK23" i="1"/>
  <c r="AK22" i="1" s="1"/>
  <c r="AK35" i="2"/>
  <c r="AK34" i="2" s="1"/>
  <c r="AK33" i="2" s="1"/>
  <c r="AK30" i="3"/>
  <c r="AK29" i="3" s="1"/>
  <c r="AK28" i="3" s="1"/>
  <c r="AH43" i="1"/>
  <c r="AH15" i="2"/>
  <c r="AH14" i="2" s="1"/>
  <c r="AH74" i="3"/>
  <c r="AH73" i="3" s="1"/>
  <c r="AJ71" i="1"/>
  <c r="AJ81" i="2"/>
  <c r="AJ80" i="2" s="1"/>
  <c r="AJ105" i="3"/>
  <c r="AJ104" i="3" s="1"/>
  <c r="AH141" i="2"/>
  <c r="AH140" i="2" s="1"/>
  <c r="AH139" i="2" s="1"/>
  <c r="AH138" i="2" s="1"/>
  <c r="AH137" i="2" s="1"/>
  <c r="AH149" i="3"/>
  <c r="AH148" i="3" s="1"/>
  <c r="AH147" i="3" s="1"/>
  <c r="AH146" i="3" s="1"/>
  <c r="AI95" i="2"/>
  <c r="AI94" i="2" s="1"/>
  <c r="AI93" i="2" s="1"/>
  <c r="AI170" i="3"/>
  <c r="AI169" i="3" s="1"/>
  <c r="AI168" i="3" s="1"/>
  <c r="AH148" i="1"/>
  <c r="AH113" i="2"/>
  <c r="AH112" i="2" s="1"/>
  <c r="AH111" i="2" s="1"/>
  <c r="AH182" i="3"/>
  <c r="AH181" i="3" s="1"/>
  <c r="AH180" i="3" s="1"/>
  <c r="AI176" i="1"/>
  <c r="AI172" i="2"/>
  <c r="AI171" i="2" s="1"/>
  <c r="AI302" i="3"/>
  <c r="AI301" i="3" s="1"/>
  <c r="AI219" i="2"/>
  <c r="AI218" i="2" s="1"/>
  <c r="AI217" i="2" s="1"/>
  <c r="AI216" i="2" s="1"/>
  <c r="AI215" i="2" s="1"/>
  <c r="AI326" i="3"/>
  <c r="AI325" i="3" s="1"/>
  <c r="AI324" i="3" s="1"/>
  <c r="AI323" i="3" s="1"/>
  <c r="AK206" i="1"/>
  <c r="AK205" i="1" s="1"/>
  <c r="AK370" i="2"/>
  <c r="AK369" i="2" s="1"/>
  <c r="AK368" i="2" s="1"/>
  <c r="AK336" i="3"/>
  <c r="AK335" i="3" s="1"/>
  <c r="AK334" i="3" s="1"/>
  <c r="AJ219" i="1"/>
  <c r="AJ216" i="1" s="1"/>
  <c r="AJ215" i="1" s="1"/>
  <c r="AJ359" i="3"/>
  <c r="AJ358" i="3" s="1"/>
  <c r="AI316" i="2"/>
  <c r="AI315" i="2" s="1"/>
  <c r="AI314" i="2" s="1"/>
  <c r="AI97" i="3"/>
  <c r="AI96" i="3" s="1"/>
  <c r="AI95" i="3" s="1"/>
  <c r="AH259" i="1"/>
  <c r="AH274" i="2"/>
  <c r="AH273" i="2" s="1"/>
  <c r="AH272" i="2" s="1"/>
  <c r="AH200" i="3"/>
  <c r="AH199" i="3" s="1"/>
  <c r="AH198" i="3" s="1"/>
  <c r="AK265" i="1"/>
  <c r="AK264" i="1" s="1"/>
  <c r="AK206" i="3"/>
  <c r="AK205" i="3" s="1"/>
  <c r="AK204" i="3" s="1"/>
  <c r="AI275" i="1"/>
  <c r="AI274" i="1" s="1"/>
  <c r="AI216" i="3"/>
  <c r="AI215" i="3" s="1"/>
  <c r="AI214" i="3" s="1"/>
  <c r="AI296" i="1"/>
  <c r="AI295" i="1" s="1"/>
  <c r="AI333" i="2"/>
  <c r="AI332" i="2" s="1"/>
  <c r="AI331" i="2" s="1"/>
  <c r="AI330" i="2" s="1"/>
  <c r="AI329" i="2" s="1"/>
  <c r="AI237" i="3"/>
  <c r="AI236" i="3" s="1"/>
  <c r="AI235" i="3" s="1"/>
  <c r="AK45" i="1"/>
  <c r="AK17" i="2"/>
  <c r="AK16" i="2" s="1"/>
  <c r="AK76" i="3"/>
  <c r="AK75" i="3" s="1"/>
  <c r="AH111" i="1"/>
  <c r="AH136" i="2"/>
  <c r="AH135" i="2" s="1"/>
  <c r="AH134" i="2" s="1"/>
  <c r="AH145" i="3"/>
  <c r="AH144" i="3" s="1"/>
  <c r="AH143" i="3" s="1"/>
  <c r="AH124" i="1"/>
  <c r="AH158" i="3"/>
  <c r="AH157" i="3" s="1"/>
  <c r="AH156" i="3" s="1"/>
  <c r="AJ217" i="1"/>
  <c r="AJ357" i="3"/>
  <c r="AJ356" i="3" s="1"/>
  <c r="AJ355" i="3" s="1"/>
  <c r="AJ41" i="1"/>
  <c r="AJ13" i="2"/>
  <c r="AJ12" i="2" s="1"/>
  <c r="AJ72" i="3"/>
  <c r="AJ71" i="3" s="1"/>
  <c r="AH95" i="1"/>
  <c r="AH90" i="2"/>
  <c r="AH89" i="2" s="1"/>
  <c r="AH88" i="2" s="1"/>
  <c r="AH87" i="2" s="1"/>
  <c r="AH86" i="2" s="1"/>
  <c r="AH129" i="3"/>
  <c r="AH128" i="3" s="1"/>
  <c r="AH127" i="3" s="1"/>
  <c r="AI124" i="1"/>
  <c r="AI123" i="1" s="1"/>
  <c r="AI158" i="3"/>
  <c r="AI157" i="3" s="1"/>
  <c r="AI156" i="3" s="1"/>
  <c r="AK217" i="1"/>
  <c r="AK216" i="1" s="1"/>
  <c r="AK215" i="1" s="1"/>
  <c r="AK357" i="3"/>
  <c r="AK356" i="3" s="1"/>
  <c r="AI226" i="1"/>
  <c r="AI200" i="2"/>
  <c r="AI199" i="2" s="1"/>
  <c r="AI374" i="3"/>
  <c r="AI373" i="3" s="1"/>
  <c r="AH234" i="1"/>
  <c r="AH208" i="2"/>
  <c r="AH207" i="2" s="1"/>
  <c r="AH206" i="2" s="1"/>
  <c r="AH382" i="3"/>
  <c r="AH381" i="3" s="1"/>
  <c r="AH380" i="3" s="1"/>
  <c r="AH265" i="1"/>
  <c r="AH206" i="3"/>
  <c r="AH205" i="3" s="1"/>
  <c r="AH204" i="3" s="1"/>
  <c r="AI281" i="1"/>
  <c r="AI280" i="1" s="1"/>
  <c r="AI222" i="3"/>
  <c r="AI221" i="3" s="1"/>
  <c r="AI220" i="3" s="1"/>
  <c r="AH306" i="1"/>
  <c r="AH247" i="3"/>
  <c r="AH246" i="3" s="1"/>
  <c r="AH245" i="3" s="1"/>
  <c r="AI312" i="1"/>
  <c r="AI311" i="1" s="1"/>
  <c r="AI289" i="2"/>
  <c r="AI288" i="2" s="1"/>
  <c r="AI287" i="2" s="1"/>
  <c r="AI253" i="3"/>
  <c r="AI252" i="3" s="1"/>
  <c r="AI251" i="3" s="1"/>
  <c r="AH20" i="1"/>
  <c r="AH32" i="2"/>
  <c r="AH31" i="2" s="1"/>
  <c r="AH27" i="3"/>
  <c r="AH26" i="3" s="1"/>
  <c r="AH45" i="1"/>
  <c r="AH17" i="2"/>
  <c r="AH16" i="2" s="1"/>
  <c r="AH76" i="3"/>
  <c r="AH75" i="3" s="1"/>
  <c r="AH95" i="2"/>
  <c r="AH94" i="2" s="1"/>
  <c r="AH93" i="2" s="1"/>
  <c r="AH170" i="3"/>
  <c r="AH169" i="3" s="1"/>
  <c r="AH168" i="3" s="1"/>
  <c r="AK168" i="1"/>
  <c r="AK164" i="2"/>
  <c r="AK163" i="2" s="1"/>
  <c r="AK294" i="3"/>
  <c r="AK293" i="3" s="1"/>
  <c r="AH176" i="1"/>
  <c r="AH172" i="2"/>
  <c r="AH171" i="2" s="1"/>
  <c r="AH302" i="3"/>
  <c r="AH301" i="3" s="1"/>
  <c r="AK181" i="1"/>
  <c r="AK180" i="1" s="1"/>
  <c r="AK177" i="2"/>
  <c r="AK176" i="2" s="1"/>
  <c r="AK175" i="2" s="1"/>
  <c r="AK307" i="3"/>
  <c r="AK306" i="3" s="1"/>
  <c r="AK305" i="3" s="1"/>
  <c r="AK187" i="1"/>
  <c r="AK186" i="1" s="1"/>
  <c r="AK183" i="2"/>
  <c r="AK182" i="2" s="1"/>
  <c r="AK181" i="2" s="1"/>
  <c r="AK313" i="3"/>
  <c r="AK312" i="3" s="1"/>
  <c r="AK311" i="3" s="1"/>
  <c r="AH219" i="2"/>
  <c r="AH218" i="2" s="1"/>
  <c r="AH217" i="2" s="1"/>
  <c r="AH216" i="2" s="1"/>
  <c r="AH215" i="2" s="1"/>
  <c r="AH326" i="3"/>
  <c r="AH325" i="3" s="1"/>
  <c r="AH324" i="3" s="1"/>
  <c r="AH323" i="3" s="1"/>
  <c r="AK226" i="1"/>
  <c r="AK200" i="2"/>
  <c r="AK199" i="2" s="1"/>
  <c r="AK374" i="3"/>
  <c r="AK373" i="3" s="1"/>
  <c r="AI234" i="1"/>
  <c r="AI233" i="1" s="1"/>
  <c r="AI208" i="2"/>
  <c r="AI207" i="2" s="1"/>
  <c r="AI206" i="2" s="1"/>
  <c r="AI382" i="3"/>
  <c r="AI381" i="3" s="1"/>
  <c r="AI380" i="3" s="1"/>
  <c r="AH316" i="2"/>
  <c r="AH315" i="2" s="1"/>
  <c r="AH314" i="2" s="1"/>
  <c r="AH97" i="3"/>
  <c r="AH96" i="3" s="1"/>
  <c r="AH95" i="3" s="1"/>
  <c r="AJ265" i="1"/>
  <c r="AJ264" i="1" s="1"/>
  <c r="AJ206" i="3"/>
  <c r="AJ205" i="3" s="1"/>
  <c r="AJ204" i="3" s="1"/>
  <c r="AK281" i="1"/>
  <c r="AK280" i="1" s="1"/>
  <c r="AK222" i="3"/>
  <c r="AK221" i="3" s="1"/>
  <c r="AK220" i="3" s="1"/>
  <c r="AH296" i="1"/>
  <c r="AH333" i="2"/>
  <c r="AH332" i="2" s="1"/>
  <c r="AH331" i="2" s="1"/>
  <c r="AH330" i="2" s="1"/>
  <c r="AH329" i="2" s="1"/>
  <c r="AH237" i="3"/>
  <c r="AH236" i="3" s="1"/>
  <c r="AH235" i="3" s="1"/>
  <c r="AI306" i="1"/>
  <c r="AI305" i="1" s="1"/>
  <c r="AI247" i="3"/>
  <c r="AI246" i="3" s="1"/>
  <c r="AI245" i="3" s="1"/>
  <c r="AK312" i="1"/>
  <c r="AK311" i="1" s="1"/>
  <c r="AK289" i="2"/>
  <c r="AK288" i="2" s="1"/>
  <c r="AK287" i="2" s="1"/>
  <c r="AK253" i="3"/>
  <c r="AK252" i="3" s="1"/>
  <c r="AK251" i="3" s="1"/>
  <c r="AI321" i="1"/>
  <c r="AI328" i="2"/>
  <c r="AI327" i="2" s="1"/>
  <c r="AI262" i="3"/>
  <c r="AI261" i="3" s="1"/>
  <c r="R127" i="1"/>
  <c r="R301" i="1"/>
  <c r="AJ33" i="1"/>
  <c r="AJ32" i="1" s="1"/>
  <c r="AJ31" i="1" s="1"/>
  <c r="AJ121" i="2"/>
  <c r="AJ120" i="2" s="1"/>
  <c r="AJ119" i="2" s="1"/>
  <c r="AJ118" i="2" s="1"/>
  <c r="AJ117" i="2" s="1"/>
  <c r="AJ40" i="3"/>
  <c r="AJ39" i="3" s="1"/>
  <c r="AJ38" i="3" s="1"/>
  <c r="AJ37" i="3" s="1"/>
  <c r="AK54" i="1"/>
  <c r="AK53" i="1" s="1"/>
  <c r="AK44" i="2"/>
  <c r="AK43" i="2" s="1"/>
  <c r="AK42" i="2" s="1"/>
  <c r="AK85" i="3"/>
  <c r="AK84" i="3" s="1"/>
  <c r="AK83" i="3" s="1"/>
  <c r="AI76" i="2"/>
  <c r="AI75" i="2" s="1"/>
  <c r="AI74" i="2" s="1"/>
  <c r="AI94" i="3"/>
  <c r="AI93" i="3" s="1"/>
  <c r="AI92" i="3" s="1"/>
  <c r="AH132" i="1"/>
  <c r="AH107" i="2"/>
  <c r="AH106" i="2" s="1"/>
  <c r="AH105" i="2" s="1"/>
  <c r="AH166" i="3"/>
  <c r="AH165" i="3" s="1"/>
  <c r="AH164" i="3" s="1"/>
  <c r="AK165" i="1"/>
  <c r="AK164" i="1" s="1"/>
  <c r="AK161" i="2"/>
  <c r="AK160" i="2" s="1"/>
  <c r="AK159" i="2" s="1"/>
  <c r="AK291" i="3"/>
  <c r="AK290" i="3" s="1"/>
  <c r="AK289" i="3" s="1"/>
  <c r="AK224" i="1"/>
  <c r="AK198" i="2"/>
  <c r="AK197" i="2" s="1"/>
  <c r="AK196" i="2" s="1"/>
  <c r="AK372" i="3"/>
  <c r="AK371" i="3" s="1"/>
  <c r="AI262" i="1"/>
  <c r="AI261" i="1" s="1"/>
  <c r="AI277" i="2"/>
  <c r="AI276" i="2" s="1"/>
  <c r="AI275" i="2" s="1"/>
  <c r="AI203" i="3"/>
  <c r="AI202" i="3" s="1"/>
  <c r="AI201" i="3" s="1"/>
  <c r="AK278" i="1"/>
  <c r="AK277" i="1" s="1"/>
  <c r="AK219" i="3"/>
  <c r="AK218" i="3" s="1"/>
  <c r="AK217" i="3" s="1"/>
  <c r="AI303" i="1"/>
  <c r="AI302" i="1" s="1"/>
  <c r="AI259" i="2"/>
  <c r="AI258" i="2" s="1"/>
  <c r="AI257" i="2" s="1"/>
  <c r="AI244" i="3"/>
  <c r="AI243" i="3" s="1"/>
  <c r="AI242" i="3" s="1"/>
  <c r="Z127" i="1"/>
  <c r="AI170" i="1"/>
  <c r="AI166" i="2"/>
  <c r="AI165" i="2" s="1"/>
  <c r="AI296" i="3"/>
  <c r="AI295" i="3" s="1"/>
  <c r="AI229" i="1"/>
  <c r="AI203" i="2"/>
  <c r="AI202" i="2" s="1"/>
  <c r="AI377" i="3"/>
  <c r="AI376" i="3" s="1"/>
  <c r="AH289" i="2"/>
  <c r="AH288" i="2" s="1"/>
  <c r="AH287" i="2" s="1"/>
  <c r="AH253" i="3"/>
  <c r="AH252" i="3" s="1"/>
  <c r="AH251" i="3" s="1"/>
  <c r="AH367" i="2"/>
  <c r="AH366" i="2" s="1"/>
  <c r="AH365" i="2" s="1"/>
  <c r="AH64" i="3"/>
  <c r="AH63" i="3" s="1"/>
  <c r="AH62" i="3" s="1"/>
  <c r="AH61" i="3" s="1"/>
  <c r="AI82" i="1"/>
  <c r="AI63" i="2"/>
  <c r="AI62" i="2" s="1"/>
  <c r="AI116" i="3"/>
  <c r="AI115" i="3" s="1"/>
  <c r="AI98" i="1"/>
  <c r="AI97" i="1" s="1"/>
  <c r="AI147" i="2"/>
  <c r="AI146" i="2" s="1"/>
  <c r="AI145" i="2" s="1"/>
  <c r="AI144" i="2" s="1"/>
  <c r="AI132" i="3"/>
  <c r="AI131" i="3" s="1"/>
  <c r="AI130" i="3" s="1"/>
  <c r="AI129" i="1"/>
  <c r="AI128" i="1" s="1"/>
  <c r="AI101" i="2"/>
  <c r="AI100" i="2" s="1"/>
  <c r="AI99" i="2" s="1"/>
  <c r="AI163" i="3"/>
  <c r="AI162" i="3" s="1"/>
  <c r="AI161" i="3" s="1"/>
  <c r="AI256" i="1"/>
  <c r="AI271" i="2"/>
  <c r="AI270" i="2" s="1"/>
  <c r="AI269" i="2" s="1"/>
  <c r="AI197" i="3"/>
  <c r="AI196" i="3" s="1"/>
  <c r="AI195" i="3" s="1"/>
  <c r="AK272" i="1"/>
  <c r="AK271" i="1" s="1"/>
  <c r="AK256" i="2"/>
  <c r="AK255" i="2" s="1"/>
  <c r="AK254" i="2" s="1"/>
  <c r="AK213" i="3"/>
  <c r="AK212" i="3" s="1"/>
  <c r="AK211" i="3" s="1"/>
  <c r="AK293" i="1"/>
  <c r="AK292" i="1" s="1"/>
  <c r="AK234" i="3"/>
  <c r="AK233" i="3" s="1"/>
  <c r="AK232" i="3" s="1"/>
  <c r="AH321" i="1"/>
  <c r="AH328" i="2"/>
  <c r="AH327" i="2" s="1"/>
  <c r="AH262" i="3"/>
  <c r="AH261" i="3" s="1"/>
  <c r="AH33" i="1"/>
  <c r="AH121" i="2"/>
  <c r="AH120" i="2" s="1"/>
  <c r="AH119" i="2" s="1"/>
  <c r="AH118" i="2" s="1"/>
  <c r="AH117" i="2" s="1"/>
  <c r="AH40" i="3"/>
  <c r="AH39" i="3" s="1"/>
  <c r="AH38" i="3" s="1"/>
  <c r="AH37" i="3" s="1"/>
  <c r="AH61" i="2"/>
  <c r="AH60" i="2" s="1"/>
  <c r="AH114" i="3"/>
  <c r="AH113" i="3" s="1"/>
  <c r="AJ95" i="1"/>
  <c r="AJ94" i="1" s="1"/>
  <c r="AJ90" i="2"/>
  <c r="AJ89" i="2" s="1"/>
  <c r="AJ88" i="2" s="1"/>
  <c r="AJ87" i="2" s="1"/>
  <c r="AJ86" i="2" s="1"/>
  <c r="AJ129" i="3"/>
  <c r="AJ128" i="3" s="1"/>
  <c r="AJ127" i="3" s="1"/>
  <c r="AJ124" i="1"/>
  <c r="AJ123" i="1" s="1"/>
  <c r="AJ158" i="3"/>
  <c r="AJ157" i="3" s="1"/>
  <c r="AJ156" i="3" s="1"/>
  <c r="AI139" i="1"/>
  <c r="AI138" i="1" s="1"/>
  <c r="AI98" i="2"/>
  <c r="AI97" i="2" s="1"/>
  <c r="AI96" i="2" s="1"/>
  <c r="AI173" i="3"/>
  <c r="AI172" i="3" s="1"/>
  <c r="AI171" i="3" s="1"/>
  <c r="AH173" i="1"/>
  <c r="AH169" i="2"/>
  <c r="AH168" i="2" s="1"/>
  <c r="AH167" i="2" s="1"/>
  <c r="AH299" i="3"/>
  <c r="AH298" i="3" s="1"/>
  <c r="AH297" i="3" s="1"/>
  <c r="AI178" i="1"/>
  <c r="AI174" i="2"/>
  <c r="AI173" i="2" s="1"/>
  <c r="AI304" i="3"/>
  <c r="AI303" i="3" s="1"/>
  <c r="AH231" i="1"/>
  <c r="AH205" i="2"/>
  <c r="AH204" i="2" s="1"/>
  <c r="AH379" i="3"/>
  <c r="AH378" i="3" s="1"/>
  <c r="AJ237" i="1"/>
  <c r="AJ211" i="2"/>
  <c r="AJ210" i="2" s="1"/>
  <c r="AJ385" i="3"/>
  <c r="AJ384" i="3" s="1"/>
  <c r="AH250" i="1"/>
  <c r="AH247" i="2"/>
  <c r="AH246" i="2" s="1"/>
  <c r="AH245" i="2" s="1"/>
  <c r="AH191" i="3"/>
  <c r="AH190" i="3" s="1"/>
  <c r="AH189" i="3" s="1"/>
  <c r="AH262" i="1"/>
  <c r="AH203" i="3"/>
  <c r="AH202" i="3" s="1"/>
  <c r="AH201" i="3" s="1"/>
  <c r="AK269" i="1"/>
  <c r="AK268" i="1" s="1"/>
  <c r="AK244" i="2"/>
  <c r="AK243" i="2" s="1"/>
  <c r="AK242" i="2" s="1"/>
  <c r="AK210" i="3"/>
  <c r="AK209" i="3" s="1"/>
  <c r="AK208" i="3" s="1"/>
  <c r="AK284" i="1"/>
  <c r="AK283" i="1" s="1"/>
  <c r="AK280" i="2"/>
  <c r="AK279" i="2" s="1"/>
  <c r="AK278" i="2" s="1"/>
  <c r="AK225" i="3"/>
  <c r="AK224" i="3" s="1"/>
  <c r="AK223" i="3" s="1"/>
  <c r="AH303" i="1"/>
  <c r="AH259" i="2"/>
  <c r="AH258" i="2" s="1"/>
  <c r="AH257" i="2" s="1"/>
  <c r="AH244" i="3"/>
  <c r="AH243" i="3" s="1"/>
  <c r="AH242" i="3" s="1"/>
  <c r="U301" i="1"/>
  <c r="AH107" i="1"/>
  <c r="AH101" i="1"/>
  <c r="AH29" i="1"/>
  <c r="AH56" i="2"/>
  <c r="AH55" i="2" s="1"/>
  <c r="AH54" i="2" s="1"/>
  <c r="AH36" i="3"/>
  <c r="AH35" i="3" s="1"/>
  <c r="AH34" i="3" s="1"/>
  <c r="AI105" i="1"/>
  <c r="AI130" i="2"/>
  <c r="AI129" i="2" s="1"/>
  <c r="AI128" i="2" s="1"/>
  <c r="AI139" i="3"/>
  <c r="AI138" i="3" s="1"/>
  <c r="AI137" i="3" s="1"/>
  <c r="AH145" i="1"/>
  <c r="AH110" i="2"/>
  <c r="AH109" i="2" s="1"/>
  <c r="AH108" i="2" s="1"/>
  <c r="AH179" i="3"/>
  <c r="AH178" i="3" s="1"/>
  <c r="AH177" i="3" s="1"/>
  <c r="AH157" i="1"/>
  <c r="AH153" i="2"/>
  <c r="AH152" i="2" s="1"/>
  <c r="AH151" i="2" s="1"/>
  <c r="AH283" i="3"/>
  <c r="AH282" i="3" s="1"/>
  <c r="AH281" i="3" s="1"/>
  <c r="AI173" i="1"/>
  <c r="AI172" i="1" s="1"/>
  <c r="AI169" i="2"/>
  <c r="AI168" i="2" s="1"/>
  <c r="AI167" i="2" s="1"/>
  <c r="AI299" i="3"/>
  <c r="AI298" i="3" s="1"/>
  <c r="AI297" i="3" s="1"/>
  <c r="AJ178" i="1"/>
  <c r="AJ174" i="2"/>
  <c r="AJ173" i="2" s="1"/>
  <c r="AJ304" i="3"/>
  <c r="AJ303" i="3" s="1"/>
  <c r="AH187" i="1"/>
  <c r="AH183" i="2"/>
  <c r="AH182" i="2" s="1"/>
  <c r="AH181" i="2" s="1"/>
  <c r="AH313" i="3"/>
  <c r="AH312" i="3" s="1"/>
  <c r="AH311" i="3" s="1"/>
  <c r="AH194" i="1"/>
  <c r="AH192" i="2"/>
  <c r="AH191" i="2" s="1"/>
  <c r="AH190" i="2" s="1"/>
  <c r="AH189" i="2" s="1"/>
  <c r="AH320" i="3"/>
  <c r="AH319" i="3" s="1"/>
  <c r="AH318" i="3" s="1"/>
  <c r="AH317" i="3" s="1"/>
  <c r="AH217" i="1"/>
  <c r="AH357" i="3"/>
  <c r="AH356" i="3" s="1"/>
  <c r="AI231" i="1"/>
  <c r="AI205" i="2"/>
  <c r="AI204" i="2" s="1"/>
  <c r="AI379" i="3"/>
  <c r="AI378" i="3" s="1"/>
  <c r="AH239" i="1"/>
  <c r="AH213" i="2"/>
  <c r="AH212" i="2" s="1"/>
  <c r="AH387" i="3"/>
  <c r="AH386" i="3" s="1"/>
  <c r="AJ250" i="1"/>
  <c r="AJ249" i="1" s="1"/>
  <c r="AJ247" i="2"/>
  <c r="AJ246" i="2" s="1"/>
  <c r="AJ245" i="2" s="1"/>
  <c r="AJ191" i="3"/>
  <c r="AJ190" i="3" s="1"/>
  <c r="AJ189" i="3" s="1"/>
  <c r="AH293" i="1"/>
  <c r="AH234" i="3"/>
  <c r="AH233" i="3" s="1"/>
  <c r="AH232" i="3" s="1"/>
  <c r="AK309" i="1"/>
  <c r="AK308" i="1" s="1"/>
  <c r="AK250" i="3"/>
  <c r="AK249" i="3" s="1"/>
  <c r="AK248" i="3" s="1"/>
  <c r="AI25" i="2"/>
  <c r="AI24" i="2" s="1"/>
  <c r="AI23" i="2" s="1"/>
  <c r="AI20" i="3"/>
  <c r="AI19" i="3" s="1"/>
  <c r="AI18" i="3" s="1"/>
  <c r="AH129" i="1"/>
  <c r="AH101" i="2"/>
  <c r="AH100" i="2" s="1"/>
  <c r="AH99" i="2" s="1"/>
  <c r="AH163" i="3"/>
  <c r="AH162" i="3" s="1"/>
  <c r="AH161" i="3" s="1"/>
  <c r="AH160" i="3" s="1"/>
  <c r="AK162" i="1"/>
  <c r="AK159" i="1" s="1"/>
  <c r="AK158" i="2"/>
  <c r="AK157" i="2" s="1"/>
  <c r="AK154" i="2" s="1"/>
  <c r="AK288" i="3"/>
  <c r="AK287" i="3" s="1"/>
  <c r="AK284" i="3" s="1"/>
  <c r="AH213" i="1"/>
  <c r="AH227" i="2"/>
  <c r="AH226" i="2" s="1"/>
  <c r="AH225" i="2" s="1"/>
  <c r="AH221" i="2" s="1"/>
  <c r="AH220" i="2" s="1"/>
  <c r="AH343" i="3"/>
  <c r="AH342" i="3" s="1"/>
  <c r="AH341" i="3" s="1"/>
  <c r="AK219" i="1"/>
  <c r="AK359" i="3"/>
  <c r="AK358" i="3" s="1"/>
  <c r="AK43" i="1"/>
  <c r="AK15" i="2"/>
  <c r="AK14" i="2" s="1"/>
  <c r="AK74" i="3"/>
  <c r="AK73" i="3" s="1"/>
  <c r="AK76" i="2"/>
  <c r="AK75" i="2" s="1"/>
  <c r="AK74" i="2" s="1"/>
  <c r="AK94" i="3"/>
  <c r="AK93" i="3" s="1"/>
  <c r="AK92" i="3" s="1"/>
  <c r="AI142" i="1"/>
  <c r="AI141" i="1" s="1"/>
  <c r="AI104" i="2"/>
  <c r="AI103" i="2" s="1"/>
  <c r="AI102" i="2" s="1"/>
  <c r="AI176" i="3"/>
  <c r="AI175" i="3" s="1"/>
  <c r="AI174" i="3" s="1"/>
  <c r="AH224" i="1"/>
  <c r="AH198" i="2"/>
  <c r="AH197" i="2" s="1"/>
  <c r="AH372" i="3"/>
  <c r="AH371" i="3" s="1"/>
  <c r="AK229" i="1"/>
  <c r="AK203" i="2"/>
  <c r="AK202" i="2" s="1"/>
  <c r="AK377" i="3"/>
  <c r="AK376" i="3" s="1"/>
  <c r="AI237" i="1"/>
  <c r="AI211" i="2"/>
  <c r="AI210" i="2" s="1"/>
  <c r="AI385" i="3"/>
  <c r="AI384" i="3" s="1"/>
  <c r="AK316" i="2"/>
  <c r="AK315" i="2" s="1"/>
  <c r="AK314" i="2" s="1"/>
  <c r="AK97" i="3"/>
  <c r="AK96" i="3" s="1"/>
  <c r="AK95" i="3" s="1"/>
  <c r="AK259" i="1"/>
  <c r="AK258" i="1" s="1"/>
  <c r="AK274" i="2"/>
  <c r="AK273" i="2" s="1"/>
  <c r="AK272" i="2" s="1"/>
  <c r="AK200" i="3"/>
  <c r="AK199" i="3" s="1"/>
  <c r="AK198" i="3" s="1"/>
  <c r="AJ284" i="1"/>
  <c r="AJ283" i="1" s="1"/>
  <c r="AJ280" i="2"/>
  <c r="AJ279" i="2" s="1"/>
  <c r="AJ278" i="2" s="1"/>
  <c r="AJ225" i="3"/>
  <c r="AJ224" i="3" s="1"/>
  <c r="AJ223" i="3" s="1"/>
  <c r="AK16" i="1"/>
  <c r="AK28" i="2"/>
  <c r="AK27" i="2" s="1"/>
  <c r="AK23" i="3"/>
  <c r="AK22" i="3" s="1"/>
  <c r="AI23" i="1"/>
  <c r="AI22" i="1" s="1"/>
  <c r="AI35" i="2"/>
  <c r="AI34" i="2" s="1"/>
  <c r="AI33" i="2" s="1"/>
  <c r="AI30" i="3"/>
  <c r="AI29" i="3" s="1"/>
  <c r="AI28" i="3" s="1"/>
  <c r="AK41" i="1"/>
  <c r="AK13" i="2"/>
  <c r="AK12" i="2" s="1"/>
  <c r="AK72" i="3"/>
  <c r="AK71" i="3" s="1"/>
  <c r="AI165" i="1"/>
  <c r="AI164" i="1" s="1"/>
  <c r="AI161" i="2"/>
  <c r="AI160" i="2" s="1"/>
  <c r="AI159" i="2" s="1"/>
  <c r="AI291" i="3"/>
  <c r="AI290" i="3" s="1"/>
  <c r="AI289" i="3" s="1"/>
  <c r="AK190" i="1"/>
  <c r="AK189" i="1" s="1"/>
  <c r="AK186" i="2"/>
  <c r="AK185" i="2" s="1"/>
  <c r="AK184" i="2" s="1"/>
  <c r="AK316" i="3"/>
  <c r="AK315" i="3" s="1"/>
  <c r="AK314" i="3" s="1"/>
  <c r="AK213" i="1"/>
  <c r="AK212" i="1" s="1"/>
  <c r="AK208" i="1" s="1"/>
  <c r="AK227" i="2"/>
  <c r="AK226" i="2" s="1"/>
  <c r="AK225" i="2" s="1"/>
  <c r="AK221" i="2" s="1"/>
  <c r="AK220" i="2" s="1"/>
  <c r="AK343" i="3"/>
  <c r="AK342" i="3" s="1"/>
  <c r="AK341" i="3" s="1"/>
  <c r="AK337" i="3" s="1"/>
  <c r="AI224" i="1"/>
  <c r="AI223" i="1" s="1"/>
  <c r="AI222" i="1" s="1"/>
  <c r="AI221" i="1" s="1"/>
  <c r="AI434" i="1" s="1"/>
  <c r="AI198" i="2"/>
  <c r="AI197" i="2" s="1"/>
  <c r="AI196" i="2" s="1"/>
  <c r="AI372" i="3"/>
  <c r="AI371" i="3" s="1"/>
  <c r="AI370" i="3" s="1"/>
  <c r="AI278" i="1"/>
  <c r="AI277" i="1" s="1"/>
  <c r="AI219" i="3"/>
  <c r="AI218" i="3" s="1"/>
  <c r="AI217" i="3" s="1"/>
  <c r="AJ309" i="1"/>
  <c r="AJ308" i="1" s="1"/>
  <c r="AJ250" i="3"/>
  <c r="AJ249" i="3" s="1"/>
  <c r="AJ248" i="3" s="1"/>
  <c r="AK239" i="2"/>
  <c r="AK238" i="2" s="1"/>
  <c r="AK237" i="2" s="1"/>
  <c r="AK236" i="2" s="1"/>
  <c r="AK235" i="2" s="1"/>
  <c r="AK266" i="3"/>
  <c r="AK265" i="3" s="1"/>
  <c r="AK264" i="3" s="1"/>
  <c r="AK124" i="2"/>
  <c r="AK123" i="2"/>
  <c r="AK122" i="2" s="1"/>
  <c r="AH124" i="2"/>
  <c r="AH47" i="1"/>
  <c r="AI20" i="1"/>
  <c r="AI32" i="2"/>
  <c r="AI31" i="2" s="1"/>
  <c r="AI27" i="3"/>
  <c r="AI26" i="3" s="1"/>
  <c r="AJ45" i="1"/>
  <c r="AJ17" i="2"/>
  <c r="AJ16" i="2" s="1"/>
  <c r="AJ76" i="3"/>
  <c r="AJ75" i="3" s="1"/>
  <c r="AH60" i="1"/>
  <c r="AH73" i="2"/>
  <c r="AH72" i="2" s="1"/>
  <c r="AH71" i="2" s="1"/>
  <c r="AH91" i="3"/>
  <c r="AH90" i="3" s="1"/>
  <c r="AH89" i="3" s="1"/>
  <c r="AI61" i="2"/>
  <c r="AI60" i="2" s="1"/>
  <c r="AI114" i="3"/>
  <c r="AI113" i="3" s="1"/>
  <c r="AI162" i="1"/>
  <c r="AI159" i="1" s="1"/>
  <c r="AI158" i="2"/>
  <c r="AI157" i="2" s="1"/>
  <c r="AI154" i="2" s="1"/>
  <c r="AI288" i="3"/>
  <c r="AI287" i="3" s="1"/>
  <c r="AI284" i="3" s="1"/>
  <c r="AH170" i="1"/>
  <c r="AH166" i="2"/>
  <c r="AH165" i="2" s="1"/>
  <c r="AH296" i="3"/>
  <c r="AH295" i="3" s="1"/>
  <c r="AH184" i="1"/>
  <c r="AH180" i="2"/>
  <c r="AH179" i="2" s="1"/>
  <c r="AH178" i="2" s="1"/>
  <c r="AH310" i="3"/>
  <c r="AH309" i="3" s="1"/>
  <c r="AH308" i="3" s="1"/>
  <c r="AH190" i="1"/>
  <c r="AH186" i="2"/>
  <c r="AH185" i="2" s="1"/>
  <c r="AH184" i="2" s="1"/>
  <c r="AH316" i="3"/>
  <c r="AH315" i="3" s="1"/>
  <c r="AH314" i="3" s="1"/>
  <c r="AH229" i="1"/>
  <c r="AH228" i="1" s="1"/>
  <c r="AH203" i="2"/>
  <c r="AH202" i="2" s="1"/>
  <c r="AH201" i="2" s="1"/>
  <c r="AH377" i="3"/>
  <c r="AH376" i="3" s="1"/>
  <c r="AK234" i="1"/>
  <c r="AK233" i="1" s="1"/>
  <c r="AK208" i="2"/>
  <c r="AK207" i="2" s="1"/>
  <c r="AK206" i="2" s="1"/>
  <c r="AK382" i="3"/>
  <c r="AK381" i="3" s="1"/>
  <c r="AK380" i="3" s="1"/>
  <c r="AH284" i="1"/>
  <c r="AH280" i="2"/>
  <c r="AH279" i="2" s="1"/>
  <c r="AH278" i="2" s="1"/>
  <c r="AH225" i="3"/>
  <c r="AH224" i="3" s="1"/>
  <c r="AH223" i="3" s="1"/>
  <c r="AK306" i="1"/>
  <c r="AK305" i="1" s="1"/>
  <c r="AK247" i="3"/>
  <c r="AK246" i="3" s="1"/>
  <c r="AK245" i="3" s="1"/>
  <c r="AH315" i="1"/>
  <c r="AH294" i="2"/>
  <c r="AH293" i="2" s="1"/>
  <c r="AH256" i="3"/>
  <c r="AH255" i="3" s="1"/>
  <c r="AH254" i="3" s="1"/>
  <c r="AK321" i="1"/>
  <c r="AK328" i="2"/>
  <c r="AK327" i="2" s="1"/>
  <c r="AK262" i="3"/>
  <c r="AK261" i="3" s="1"/>
  <c r="AH16" i="1"/>
  <c r="AH28" i="2"/>
  <c r="AH27" i="2" s="1"/>
  <c r="AH23" i="3"/>
  <c r="AH22" i="3" s="1"/>
  <c r="AI29" i="1"/>
  <c r="AI28" i="1" s="1"/>
  <c r="AI56" i="2"/>
  <c r="AI55" i="2" s="1"/>
  <c r="AI54" i="2" s="1"/>
  <c r="AI36" i="3"/>
  <c r="AI35" i="3" s="1"/>
  <c r="AI34" i="3" s="1"/>
  <c r="AJ157" i="1"/>
  <c r="AJ156" i="1" s="1"/>
  <c r="AJ153" i="2"/>
  <c r="AJ152" i="2" s="1"/>
  <c r="AJ151" i="2" s="1"/>
  <c r="AJ283" i="3"/>
  <c r="AJ282" i="3" s="1"/>
  <c r="AJ281" i="3" s="1"/>
  <c r="AI239" i="1"/>
  <c r="AI236" i="1" s="1"/>
  <c r="AI213" i="2"/>
  <c r="AI212" i="2" s="1"/>
  <c r="AI387" i="3"/>
  <c r="AI386" i="3" s="1"/>
  <c r="AI383" i="3" s="1"/>
  <c r="AI16" i="1"/>
  <c r="AI28" i="2"/>
  <c r="AI27" i="2" s="1"/>
  <c r="AI23" i="3"/>
  <c r="AI22" i="3" s="1"/>
  <c r="AI111" i="1"/>
  <c r="AI136" i="2"/>
  <c r="AI135" i="2" s="1"/>
  <c r="AI134" i="2" s="1"/>
  <c r="AI145" i="3"/>
  <c r="AI144" i="3" s="1"/>
  <c r="AI143" i="3" s="1"/>
  <c r="AJ239" i="1"/>
  <c r="AJ236" i="1" s="1"/>
  <c r="AJ213" i="2"/>
  <c r="AJ212" i="2" s="1"/>
  <c r="AJ387" i="3"/>
  <c r="AJ386" i="3" s="1"/>
  <c r="AJ383" i="3" s="1"/>
  <c r="AJ269" i="1"/>
  <c r="AJ268" i="1" s="1"/>
  <c r="AJ244" i="2"/>
  <c r="AJ243" i="2" s="1"/>
  <c r="AJ242" i="2" s="1"/>
  <c r="AJ210" i="3"/>
  <c r="AJ209" i="3" s="1"/>
  <c r="AJ208" i="3" s="1"/>
  <c r="AH278" i="1"/>
  <c r="AH219" i="3"/>
  <c r="AH218" i="3" s="1"/>
  <c r="AH217" i="3" s="1"/>
  <c r="AK296" i="1"/>
  <c r="AK295" i="1" s="1"/>
  <c r="AK333" i="2"/>
  <c r="AK332" i="2" s="1"/>
  <c r="AK331" i="2" s="1"/>
  <c r="AK330" i="2" s="1"/>
  <c r="AK329" i="2" s="1"/>
  <c r="AK237" i="3"/>
  <c r="AK236" i="3" s="1"/>
  <c r="AK235" i="3" s="1"/>
  <c r="AI309" i="1"/>
  <c r="AI308" i="1" s="1"/>
  <c r="AI250" i="3"/>
  <c r="AI249" i="3" s="1"/>
  <c r="AI248" i="3" s="1"/>
  <c r="AK315" i="1"/>
  <c r="AK314" i="1" s="1"/>
  <c r="AK294" i="2"/>
  <c r="AK293" i="2" s="1"/>
  <c r="AK256" i="3"/>
  <c r="AK255" i="3" s="1"/>
  <c r="AK254" i="3" s="1"/>
  <c r="AI239" i="2"/>
  <c r="AI238" i="2" s="1"/>
  <c r="AI237" i="2" s="1"/>
  <c r="AI236" i="2" s="1"/>
  <c r="AI235" i="2" s="1"/>
  <c r="AI266" i="3"/>
  <c r="AI265" i="3" s="1"/>
  <c r="AI264" i="3" s="1"/>
  <c r="AK26" i="1"/>
  <c r="AK25" i="1" s="1"/>
  <c r="AK47" i="2"/>
  <c r="AK46" i="2" s="1"/>
  <c r="AK45" i="2" s="1"/>
  <c r="AK33" i="3"/>
  <c r="AK32" i="3" s="1"/>
  <c r="AK31" i="3" s="1"/>
  <c r="AH76" i="2"/>
  <c r="AH75" i="2" s="1"/>
  <c r="AH74" i="2" s="1"/>
  <c r="AH70" i="2" s="1"/>
  <c r="AH69" i="2" s="1"/>
  <c r="AH94" i="3"/>
  <c r="AH93" i="3" s="1"/>
  <c r="AH92" i="3" s="1"/>
  <c r="AH105" i="1"/>
  <c r="AH130" i="2"/>
  <c r="AH129" i="2" s="1"/>
  <c r="AH128" i="2" s="1"/>
  <c r="AH123" i="2" s="1"/>
  <c r="AH122" i="2" s="1"/>
  <c r="AH139" i="3"/>
  <c r="AH138" i="3" s="1"/>
  <c r="AH137" i="3" s="1"/>
  <c r="AH162" i="1"/>
  <c r="AH158" i="2"/>
  <c r="AH157" i="2" s="1"/>
  <c r="AH154" i="2" s="1"/>
  <c r="AH288" i="3"/>
  <c r="AH287" i="3" s="1"/>
  <c r="AH284" i="3" s="1"/>
  <c r="AH219" i="1"/>
  <c r="AH359" i="3"/>
  <c r="AH358" i="3" s="1"/>
  <c r="AK256" i="1"/>
  <c r="AK197" i="3"/>
  <c r="AK196" i="3" s="1"/>
  <c r="AK195" i="3" s="1"/>
  <c r="AH275" i="1"/>
  <c r="AH216" i="3"/>
  <c r="AH215" i="3" s="1"/>
  <c r="AH214" i="3" s="1"/>
  <c r="AK160" i="3"/>
  <c r="AK184" i="1"/>
  <c r="AK183" i="1" s="1"/>
  <c r="AK180" i="2"/>
  <c r="AK179" i="2" s="1"/>
  <c r="AK178" i="2" s="1"/>
  <c r="AK310" i="3"/>
  <c r="AK309" i="3" s="1"/>
  <c r="AK308" i="3" s="1"/>
  <c r="AH20" i="3"/>
  <c r="AH19" i="3" s="1"/>
  <c r="AH18" i="3" s="1"/>
  <c r="AH25" i="2"/>
  <c r="AH24" i="2" s="1"/>
  <c r="AH23" i="2" s="1"/>
  <c r="AJ85" i="2"/>
  <c r="AJ84" i="2" s="1"/>
  <c r="AJ109" i="3"/>
  <c r="AJ108" i="3" s="1"/>
  <c r="AK85" i="2"/>
  <c r="AK84" i="2" s="1"/>
  <c r="AK109" i="3"/>
  <c r="AK108" i="3" s="1"/>
  <c r="AJ73" i="1"/>
  <c r="AJ83" i="2"/>
  <c r="AJ82" i="2" s="1"/>
  <c r="AJ107" i="3"/>
  <c r="AJ106" i="3" s="1"/>
  <c r="AH109" i="3"/>
  <c r="AH108" i="3" s="1"/>
  <c r="AH85" i="2"/>
  <c r="AH84" i="2" s="1"/>
  <c r="AK68" i="2"/>
  <c r="AK67" i="2" s="1"/>
  <c r="AK66" i="2" s="1"/>
  <c r="AK121" i="3"/>
  <c r="AK120" i="3" s="1"/>
  <c r="AK119" i="3" s="1"/>
  <c r="U59" i="2"/>
  <c r="U58" i="2" s="1"/>
  <c r="U57" i="2" s="1"/>
  <c r="X298" i="2"/>
  <c r="X297" i="2" s="1"/>
  <c r="P195" i="2"/>
  <c r="N298" i="2"/>
  <c r="N297" i="2" s="1"/>
  <c r="U188" i="2"/>
  <c r="V363" i="2"/>
  <c r="AI67" i="1"/>
  <c r="AI472" i="1" s="1"/>
  <c r="AI453" i="1" s="1"/>
  <c r="AA66" i="1"/>
  <c r="AA65" i="1" s="1"/>
  <c r="AI136" i="1"/>
  <c r="AI135" i="1" s="1"/>
  <c r="AK373" i="1"/>
  <c r="AK509" i="1" s="1"/>
  <c r="AC372" i="1"/>
  <c r="AI403" i="1"/>
  <c r="AI526" i="1" s="1"/>
  <c r="AA402" i="1"/>
  <c r="AI408" i="1"/>
  <c r="AI407" i="1" s="1"/>
  <c r="AI19" i="1"/>
  <c r="AA18" i="1"/>
  <c r="Z26" i="1"/>
  <c r="Z25" i="1" s="1"/>
  <c r="AH27" i="1"/>
  <c r="AK34" i="1"/>
  <c r="AC33" i="1"/>
  <c r="AC32" i="1" s="1"/>
  <c r="AC31" i="1" s="1"/>
  <c r="AJ44" i="1"/>
  <c r="AB43" i="1"/>
  <c r="Z54" i="1"/>
  <c r="Z53" i="1" s="1"/>
  <c r="AH55" i="1"/>
  <c r="AI61" i="1"/>
  <c r="AA60" i="1"/>
  <c r="AA59" i="1" s="1"/>
  <c r="AK67" i="1"/>
  <c r="AK472" i="1" s="1"/>
  <c r="AK453" i="1" s="1"/>
  <c r="AC66" i="1"/>
  <c r="AC65" i="1" s="1"/>
  <c r="AH99" i="1"/>
  <c r="AH471" i="1" s="1"/>
  <c r="AH452" i="1" s="1"/>
  <c r="Z98" i="1"/>
  <c r="Z97" i="1" s="1"/>
  <c r="Z93" i="1" s="1"/>
  <c r="AI116" i="1"/>
  <c r="AA115" i="1"/>
  <c r="AA114" i="1" s="1"/>
  <c r="AA113" i="1" s="1"/>
  <c r="AH143" i="1"/>
  <c r="AH469" i="1" s="1"/>
  <c r="AH450" i="1" s="1"/>
  <c r="Z142" i="1"/>
  <c r="Z141" i="1" s="1"/>
  <c r="AI149" i="1"/>
  <c r="AA148" i="1"/>
  <c r="AA147" i="1" s="1"/>
  <c r="AB176" i="1"/>
  <c r="AB175" i="1" s="1"/>
  <c r="AJ177" i="1"/>
  <c r="AI185" i="1"/>
  <c r="AA184" i="1"/>
  <c r="AA183" i="1" s="1"/>
  <c r="AI191" i="1"/>
  <c r="AA190" i="1"/>
  <c r="AA189" i="1" s="1"/>
  <c r="AK200" i="1"/>
  <c r="AC199" i="1"/>
  <c r="AC198" i="1" s="1"/>
  <c r="AC197" i="1" s="1"/>
  <c r="AH238" i="1"/>
  <c r="AH461" i="1" s="1"/>
  <c r="Z237" i="1"/>
  <c r="AJ246" i="1"/>
  <c r="AB245" i="1"/>
  <c r="AB244" i="1" s="1"/>
  <c r="AB243" i="1" s="1"/>
  <c r="AB242" i="1" s="1"/>
  <c r="Z256" i="1"/>
  <c r="AH257" i="1"/>
  <c r="AK263" i="1"/>
  <c r="AC262" i="1"/>
  <c r="AC261" i="1" s="1"/>
  <c r="AA272" i="1"/>
  <c r="AA271" i="1" s="1"/>
  <c r="AI273" i="1"/>
  <c r="Z281" i="1"/>
  <c r="Z280" i="1" s="1"/>
  <c r="AH282" i="1"/>
  <c r="AB293" i="1"/>
  <c r="AB292" i="1" s="1"/>
  <c r="AJ294" i="1"/>
  <c r="AK304" i="1"/>
  <c r="AC303" i="1"/>
  <c r="AC302" i="1" s="1"/>
  <c r="AC301" i="1" s="1"/>
  <c r="AH312" i="1"/>
  <c r="Z312" i="1"/>
  <c r="Z311" i="1" s="1"/>
  <c r="AK320" i="1"/>
  <c r="AK480" i="1" s="1"/>
  <c r="AC319" i="1"/>
  <c r="AC318" i="1" s="1"/>
  <c r="AC317" i="1" s="1"/>
  <c r="AI329" i="1"/>
  <c r="AA328" i="1"/>
  <c r="AH338" i="1"/>
  <c r="AH484" i="1" s="1"/>
  <c r="Z337" i="1"/>
  <c r="Z336" i="1" s="1"/>
  <c r="AK358" i="1"/>
  <c r="AK481" i="1" s="1"/>
  <c r="AC357" i="1"/>
  <c r="AC356" i="1" s="1"/>
  <c r="AC355" i="1" s="1"/>
  <c r="AC339" i="1" s="1"/>
  <c r="AI369" i="1"/>
  <c r="AI498" i="1" s="1"/>
  <c r="AA368" i="1"/>
  <c r="AH376" i="1"/>
  <c r="AH499" i="1" s="1"/>
  <c r="Z375" i="1"/>
  <c r="Z374" i="1" s="1"/>
  <c r="AC384" i="1"/>
  <c r="AC383" i="1" s="1"/>
  <c r="AC382" i="1" s="1"/>
  <c r="AC381" i="1" s="1"/>
  <c r="AC435" i="1" s="1"/>
  <c r="AK385" i="1"/>
  <c r="AK503" i="1" s="1"/>
  <c r="AK448" i="1" s="1"/>
  <c r="AI401" i="1"/>
  <c r="AI516" i="1" s="1"/>
  <c r="AA400" i="1"/>
  <c r="AC408" i="1"/>
  <c r="AC407" i="1" s="1"/>
  <c r="AK409" i="1"/>
  <c r="AH37" i="1"/>
  <c r="AA57" i="1"/>
  <c r="AA56" i="1" s="1"/>
  <c r="AI58" i="1"/>
  <c r="AI207" i="1"/>
  <c r="AA206" i="1"/>
  <c r="AA205" i="1" s="1"/>
  <c r="AC216" i="1"/>
  <c r="AC215" i="1" s="1"/>
  <c r="AH335" i="1"/>
  <c r="AH492" i="1" s="1"/>
  <c r="Z334" i="1"/>
  <c r="Z327" i="1" s="1"/>
  <c r="AK369" i="1"/>
  <c r="AK498" i="1" s="1"/>
  <c r="AC368" i="1"/>
  <c r="AI399" i="1"/>
  <c r="AI515" i="1" s="1"/>
  <c r="AI513" i="1" s="1"/>
  <c r="AA398" i="1"/>
  <c r="AK403" i="1"/>
  <c r="AK526" i="1" s="1"/>
  <c r="AC402" i="1"/>
  <c r="AH13" i="1"/>
  <c r="AC40" i="1"/>
  <c r="AB54" i="1"/>
  <c r="AB53" i="1" s="1"/>
  <c r="AJ55" i="1"/>
  <c r="AH80" i="1"/>
  <c r="AH120" i="1"/>
  <c r="Z119" i="1"/>
  <c r="AH136" i="1"/>
  <c r="AB206" i="1"/>
  <c r="AB205" i="1" s="1"/>
  <c r="AJ207" i="1"/>
  <c r="AI335" i="1"/>
  <c r="AI492" i="1" s="1"/>
  <c r="AA334" i="1"/>
  <c r="AI412" i="1"/>
  <c r="AI531" i="1" s="1"/>
  <c r="AI529" i="1" s="1"/>
  <c r="AA411" i="1"/>
  <c r="AA410" i="1" s="1"/>
  <c r="AH19" i="1"/>
  <c r="Z18" i="1"/>
  <c r="AI80" i="1"/>
  <c r="AI88" i="1"/>
  <c r="AA87" i="1"/>
  <c r="AA86" i="1" s="1"/>
  <c r="AI199" i="1"/>
  <c r="AI198" i="1" s="1"/>
  <c r="AI197" i="1" s="1"/>
  <c r="AK412" i="1"/>
  <c r="AK531" i="1" s="1"/>
  <c r="AC411" i="1"/>
  <c r="AC410" i="1" s="1"/>
  <c r="AI13" i="1"/>
  <c r="AI12" i="1" s="1"/>
  <c r="AA15" i="1"/>
  <c r="AH24" i="1"/>
  <c r="Z23" i="1"/>
  <c r="Z22" i="1" s="1"/>
  <c r="AJ30" i="1"/>
  <c r="AB29" i="1"/>
  <c r="AB28" i="1" s="1"/>
  <c r="Z121" i="1"/>
  <c r="AH122" i="1"/>
  <c r="AJ149" i="1"/>
  <c r="AB148" i="1"/>
  <c r="AB147" i="1" s="1"/>
  <c r="AH166" i="1"/>
  <c r="Z165" i="1"/>
  <c r="Z164" i="1" s="1"/>
  <c r="AK171" i="1"/>
  <c r="AC170" i="1"/>
  <c r="AH179" i="1"/>
  <c r="Z178" i="1"/>
  <c r="AB184" i="1"/>
  <c r="AB183" i="1" s="1"/>
  <c r="AJ185" i="1"/>
  <c r="AJ191" i="1"/>
  <c r="AB190" i="1"/>
  <c r="AB189" i="1" s="1"/>
  <c r="Z203" i="1"/>
  <c r="Z202" i="1" s="1"/>
  <c r="AH204" i="1"/>
  <c r="AI325" i="1"/>
  <c r="AI324" i="1" s="1"/>
  <c r="AK40" i="1"/>
  <c r="AI72" i="1"/>
  <c r="AA71" i="1"/>
  <c r="AH199" i="1"/>
  <c r="AH245" i="1"/>
  <c r="AK325" i="1"/>
  <c r="AK324" i="1" s="1"/>
  <c r="AK399" i="1"/>
  <c r="AK515" i="1" s="1"/>
  <c r="AC398" i="1"/>
  <c r="AC203" i="1"/>
  <c r="AC202" i="1" s="1"/>
  <c r="AC201" i="1" s="1"/>
  <c r="AC196" i="1" s="1"/>
  <c r="AK204" i="1"/>
  <c r="Z236" i="1"/>
  <c r="AI245" i="1"/>
  <c r="AI244" i="1" s="1"/>
  <c r="AI243" i="1" s="1"/>
  <c r="AI242" i="1" s="1"/>
  <c r="AI370" i="1"/>
  <c r="AH380" i="1"/>
  <c r="Z379" i="1"/>
  <c r="Z378" i="1" s="1"/>
  <c r="Z377" i="1" s="1"/>
  <c r="AH401" i="1"/>
  <c r="AH516" i="1" s="1"/>
  <c r="Z400" i="1"/>
  <c r="AK21" i="1"/>
  <c r="AK473" i="1" s="1"/>
  <c r="AC20" i="1"/>
  <c r="Z41" i="1"/>
  <c r="AH42" i="1"/>
  <c r="AH58" i="1"/>
  <c r="Z57" i="1"/>
  <c r="Z56" i="1" s="1"/>
  <c r="AJ64" i="1"/>
  <c r="AB63" i="1"/>
  <c r="AB62" i="1" s="1"/>
  <c r="AI85" i="1"/>
  <c r="AA84" i="1"/>
  <c r="AA79" i="1" s="1"/>
  <c r="AA78" i="1" s="1"/>
  <c r="AA77" i="1" s="1"/>
  <c r="AA428" i="1" s="1"/>
  <c r="AA132" i="1"/>
  <c r="AA131" i="1" s="1"/>
  <c r="AI133" i="1"/>
  <c r="AI146" i="1"/>
  <c r="AA145" i="1"/>
  <c r="AA144" i="1" s="1"/>
  <c r="AH169" i="1"/>
  <c r="Z168" i="1"/>
  <c r="Z167" i="1" s="1"/>
  <c r="AB173" i="1"/>
  <c r="AB172" i="1" s="1"/>
  <c r="AJ174" i="1"/>
  <c r="Z181" i="1"/>
  <c r="Z180" i="1" s="1"/>
  <c r="AH182" i="1"/>
  <c r="AI188" i="1"/>
  <c r="AA187" i="1"/>
  <c r="AA186" i="1" s="1"/>
  <c r="AI195" i="1"/>
  <c r="AA194" i="1"/>
  <c r="AA193" i="1" s="1"/>
  <c r="AA192" i="1" s="1"/>
  <c r="Z206" i="1"/>
  <c r="Z205" i="1" s="1"/>
  <c r="AH207" i="1"/>
  <c r="AB216" i="1"/>
  <c r="AB215" i="1" s="1"/>
  <c r="AH227" i="1"/>
  <c r="Z226" i="1"/>
  <c r="AK232" i="1"/>
  <c r="AC231" i="1"/>
  <c r="AK251" i="1"/>
  <c r="AC250" i="1"/>
  <c r="AC249" i="1" s="1"/>
  <c r="AI260" i="1"/>
  <c r="AA259" i="1"/>
  <c r="AA258" i="1" s="1"/>
  <c r="AH270" i="1"/>
  <c r="Z269" i="1"/>
  <c r="Z268" i="1" s="1"/>
  <c r="AC275" i="1"/>
  <c r="AC274" i="1" s="1"/>
  <c r="AC267" i="1" s="1"/>
  <c r="AK276" i="1"/>
  <c r="AI285" i="1"/>
  <c r="AA284" i="1"/>
  <c r="AA283" i="1" s="1"/>
  <c r="AJ297" i="1"/>
  <c r="AB296" i="1"/>
  <c r="AB295" i="1" s="1"/>
  <c r="AH310" i="1"/>
  <c r="Z309" i="1"/>
  <c r="Z308" i="1" s="1"/>
  <c r="Z301" i="1" s="1"/>
  <c r="AJ316" i="1"/>
  <c r="AB315" i="1"/>
  <c r="AB314" i="1" s="1"/>
  <c r="AH326" i="1"/>
  <c r="AH481" i="1" s="1"/>
  <c r="Z325" i="1"/>
  <c r="Z324" i="1" s="1"/>
  <c r="AK331" i="1"/>
  <c r="AK482" i="1" s="1"/>
  <c r="AC330" i="1"/>
  <c r="AJ343" i="1"/>
  <c r="AJ484" i="1" s="1"/>
  <c r="AB342" i="1"/>
  <c r="AB341" i="1" s="1"/>
  <c r="AB340" i="1" s="1"/>
  <c r="AB353" i="1"/>
  <c r="AB352" i="1" s="1"/>
  <c r="AB344" i="1" s="1"/>
  <c r="AJ354" i="1"/>
  <c r="AJ483" i="1" s="1"/>
  <c r="AJ445" i="1" s="1"/>
  <c r="AH363" i="1"/>
  <c r="AH482" i="1" s="1"/>
  <c r="Z362" i="1"/>
  <c r="Z361" i="1" s="1"/>
  <c r="AK371" i="1"/>
  <c r="AC370" i="1"/>
  <c r="AI380" i="1"/>
  <c r="AA379" i="1"/>
  <c r="AA378" i="1" s="1"/>
  <c r="AA377" i="1" s="1"/>
  <c r="AH399" i="1"/>
  <c r="AH515" i="1" s="1"/>
  <c r="Z398" i="1"/>
  <c r="AJ403" i="1"/>
  <c r="AJ526" i="1" s="1"/>
  <c r="AB402" i="1"/>
  <c r="AH415" i="1"/>
  <c r="AH532" i="1" s="1"/>
  <c r="Z414" i="1"/>
  <c r="Z413" i="1" s="1"/>
  <c r="AB40" i="1"/>
  <c r="AA54" i="1"/>
  <c r="AA53" i="1" s="1"/>
  <c r="AI55" i="1"/>
  <c r="AK61" i="1"/>
  <c r="AC60" i="1"/>
  <c r="AC59" i="1" s="1"/>
  <c r="AK63" i="1"/>
  <c r="AK62" i="1" s="1"/>
  <c r="AA127" i="1"/>
  <c r="AB213" i="1"/>
  <c r="AB212" i="1" s="1"/>
  <c r="AB208" i="1" s="1"/>
  <c r="AJ214" i="1"/>
  <c r="Z223" i="1"/>
  <c r="AC228" i="1"/>
  <c r="AH373" i="1"/>
  <c r="AH509" i="1" s="1"/>
  <c r="Z372" i="1"/>
  <c r="AK380" i="1"/>
  <c r="AC379" i="1"/>
  <c r="AC378" i="1" s="1"/>
  <c r="AC377" i="1" s="1"/>
  <c r="AK401" i="1"/>
  <c r="AK516" i="1" s="1"/>
  <c r="AC400" i="1"/>
  <c r="AH412" i="1"/>
  <c r="AH531" i="1" s="1"/>
  <c r="Z411" i="1"/>
  <c r="Z410" i="1" s="1"/>
  <c r="Z406" i="1" s="1"/>
  <c r="Z405" i="1" s="1"/>
  <c r="Z404" i="1" s="1"/>
  <c r="AI38" i="1"/>
  <c r="AI475" i="1" s="1"/>
  <c r="AI456" i="1" s="1"/>
  <c r="AA37" i="1"/>
  <c r="AA36" i="1" s="1"/>
  <c r="AA35" i="1" s="1"/>
  <c r="Z40" i="1"/>
  <c r="AK58" i="1"/>
  <c r="AC57" i="1"/>
  <c r="AC56" i="1" s="1"/>
  <c r="AH63" i="1"/>
  <c r="Z87" i="1"/>
  <c r="Z86" i="1" s="1"/>
  <c r="AH88" i="1"/>
  <c r="AB121" i="1"/>
  <c r="AJ122" i="1"/>
  <c r="AA203" i="1"/>
  <c r="AA202" i="1" s="1"/>
  <c r="AI204" i="1"/>
  <c r="AI465" i="1" s="1"/>
  <c r="AA223" i="1"/>
  <c r="AH356" i="1"/>
  <c r="AH370" i="1"/>
  <c r="AH408" i="1"/>
  <c r="AK38" i="1"/>
  <c r="AK475" i="1" s="1"/>
  <c r="AK456" i="1" s="1"/>
  <c r="AC37" i="1"/>
  <c r="AC36" i="1" s="1"/>
  <c r="AC35" i="1" s="1"/>
  <c r="AI63" i="1"/>
  <c r="AI62" i="1" s="1"/>
  <c r="AH85" i="1"/>
  <c r="Z84" i="1"/>
  <c r="AH115" i="1"/>
  <c r="AA134" i="1"/>
  <c r="AH216" i="1"/>
  <c r="AC223" i="1"/>
  <c r="AI228" i="1"/>
  <c r="Z272" i="1"/>
  <c r="Z271" i="1" s="1"/>
  <c r="Z267" i="1" s="1"/>
  <c r="AH273" i="1"/>
  <c r="AI320" i="1"/>
  <c r="AI480" i="1" s="1"/>
  <c r="AI442" i="1" s="1"/>
  <c r="AA319" i="1"/>
  <c r="AA318" i="1" s="1"/>
  <c r="AA317" i="1" s="1"/>
  <c r="AK335" i="1"/>
  <c r="AK492" i="1" s="1"/>
  <c r="AC334" i="1"/>
  <c r="AC327" i="1" s="1"/>
  <c r="AC323" i="1" s="1"/>
  <c r="AH369" i="1"/>
  <c r="AH498" i="1" s="1"/>
  <c r="Z368" i="1"/>
  <c r="AA406" i="1"/>
  <c r="AA405" i="1" s="1"/>
  <c r="AA404" i="1" s="1"/>
  <c r="AA528" i="1" s="1"/>
  <c r="Z15" i="1"/>
  <c r="Z11" i="1" s="1"/>
  <c r="AA236" i="1"/>
  <c r="AK19" i="1"/>
  <c r="AC18" i="1"/>
  <c r="AA26" i="1"/>
  <c r="AA25" i="1" s="1"/>
  <c r="AI27" i="1"/>
  <c r="AI473" i="1" s="1"/>
  <c r="AH72" i="1"/>
  <c r="Z71" i="1"/>
  <c r="Z139" i="1"/>
  <c r="Z138" i="1" s="1"/>
  <c r="Z134" i="1" s="1"/>
  <c r="Z126" i="1" s="1"/>
  <c r="Z430" i="1" s="1"/>
  <c r="AH140" i="1"/>
  <c r="AJ146" i="1"/>
  <c r="AB145" i="1"/>
  <c r="AB144" i="1" s="1"/>
  <c r="AK158" i="1"/>
  <c r="AC157" i="1"/>
  <c r="AC156" i="1" s="1"/>
  <c r="AI169" i="1"/>
  <c r="AA168" i="1"/>
  <c r="AA167" i="1" s="1"/>
  <c r="AC173" i="1"/>
  <c r="AC172" i="1" s="1"/>
  <c r="AK174" i="1"/>
  <c r="AI182" i="1"/>
  <c r="AA181" i="1"/>
  <c r="AA180" i="1" s="1"/>
  <c r="AJ188" i="1"/>
  <c r="AB187" i="1"/>
  <c r="AB186" i="1" s="1"/>
  <c r="AC194" i="1"/>
  <c r="AC193" i="1" s="1"/>
  <c r="AC192" i="1" s="1"/>
  <c r="AK195" i="1"/>
  <c r="AK245" i="1"/>
  <c r="AK244" i="1" s="1"/>
  <c r="AK243" i="1" s="1"/>
  <c r="AK242" i="1" s="1"/>
  <c r="AH67" i="1"/>
  <c r="AH472" i="1" s="1"/>
  <c r="AH453" i="1" s="1"/>
  <c r="Z66" i="1"/>
  <c r="Z65" i="1" s="1"/>
  <c r="AC167" i="1"/>
  <c r="Z175" i="1"/>
  <c r="Z228" i="1"/>
  <c r="AH320" i="1"/>
  <c r="AH480" i="1" s="1"/>
  <c r="Z319" i="1"/>
  <c r="Z318" i="1" s="1"/>
  <c r="Z317" i="1" s="1"/>
  <c r="Z356" i="1"/>
  <c r="Z355" i="1" s="1"/>
  <c r="AI373" i="1"/>
  <c r="AI509" i="1" s="1"/>
  <c r="AA372" i="1"/>
  <c r="AH403" i="1"/>
  <c r="AH526" i="1" s="1"/>
  <c r="Z402" i="1"/>
  <c r="AU103" i="1"/>
  <c r="AU471" i="1" s="1"/>
  <c r="AU452" i="1" s="1"/>
  <c r="AK81" i="1"/>
  <c r="AC158" i="3"/>
  <c r="AC157" i="3" s="1"/>
  <c r="AC156" i="3" s="1"/>
  <c r="AK125" i="1"/>
  <c r="AK158" i="3" s="1"/>
  <c r="AK157" i="3" s="1"/>
  <c r="AK156" i="3" s="1"/>
  <c r="AZ103" i="1"/>
  <c r="AZ471" i="1" s="1"/>
  <c r="AZ452" i="1" s="1"/>
  <c r="AZ19" i="1"/>
  <c r="AZ463" i="1" s="1"/>
  <c r="AK137" i="1"/>
  <c r="AK466" i="1" s="1"/>
  <c r="AK447" i="1" s="1"/>
  <c r="AU19" i="1"/>
  <c r="AU463" i="1" s="1"/>
  <c r="N196" i="1"/>
  <c r="AV15" i="1"/>
  <c r="Y354" i="3"/>
  <c r="N439" i="3"/>
  <c r="R69" i="3"/>
  <c r="Y341" i="2"/>
  <c r="Y340" i="2" s="1"/>
  <c r="Y339" i="2" s="1"/>
  <c r="X388" i="2"/>
  <c r="X363" i="2" s="1"/>
  <c r="AS97" i="1"/>
  <c r="AU98" i="1"/>
  <c r="AU97" i="1" s="1"/>
  <c r="R439" i="3"/>
  <c r="R510" i="3" s="1"/>
  <c r="R41" i="3"/>
  <c r="R8" i="3" s="1"/>
  <c r="P159" i="3"/>
  <c r="N363" i="2"/>
  <c r="P365" i="1"/>
  <c r="AV79" i="1"/>
  <c r="AQ79" i="1"/>
  <c r="S127" i="1"/>
  <c r="X342" i="2"/>
  <c r="X341" i="2" s="1"/>
  <c r="X340" i="2" s="1"/>
  <c r="AQ127" i="1"/>
  <c r="AS127" i="1" s="1"/>
  <c r="V298" i="2"/>
  <c r="V297" i="2" s="1"/>
  <c r="V234" i="2" s="1"/>
  <c r="AS102" i="1"/>
  <c r="AU102" i="1" s="1"/>
  <c r="S201" i="1"/>
  <c r="U344" i="1"/>
  <c r="AX97" i="1"/>
  <c r="AZ98" i="1"/>
  <c r="AZ97" i="1" s="1"/>
  <c r="Y298" i="2"/>
  <c r="Y297" i="2" s="1"/>
  <c r="Y234" i="2" s="1"/>
  <c r="X207" i="3"/>
  <c r="AI52" i="1"/>
  <c r="AJ349" i="1"/>
  <c r="AJ348" i="1" s="1"/>
  <c r="AK349" i="1"/>
  <c r="AK348" i="1" s="1"/>
  <c r="AK344" i="1" s="1"/>
  <c r="Z73" i="1"/>
  <c r="AH74" i="1"/>
  <c r="AH388" i="1"/>
  <c r="AI388" i="1"/>
  <c r="AI387" i="1" s="1"/>
  <c r="AI386" i="1" s="1"/>
  <c r="AA73" i="1"/>
  <c r="AI74" i="1"/>
  <c r="AK388" i="1"/>
  <c r="AK387" i="1" s="1"/>
  <c r="AK386" i="1" s="1"/>
  <c r="AH52" i="1"/>
  <c r="AI102" i="1"/>
  <c r="AI101" i="1" s="1"/>
  <c r="AH350" i="1"/>
  <c r="AH483" i="1" s="1"/>
  <c r="AH445" i="1" s="1"/>
  <c r="Z349" i="1"/>
  <c r="Z348" i="1" s="1"/>
  <c r="Z344" i="1" s="1"/>
  <c r="Z339" i="1" s="1"/>
  <c r="T337" i="3"/>
  <c r="R406" i="1"/>
  <c r="R405" i="1" s="1"/>
  <c r="R404" i="1" s="1"/>
  <c r="R528" i="1" s="1"/>
  <c r="O356" i="1"/>
  <c r="O355" i="1" s="1"/>
  <c r="P318" i="1"/>
  <c r="P317" i="1" s="1"/>
  <c r="AA102" i="1"/>
  <c r="AA101" i="1" s="1"/>
  <c r="O439" i="3"/>
  <c r="Q439" i="3"/>
  <c r="P439" i="3"/>
  <c r="S406" i="1"/>
  <c r="S405" i="1" s="1"/>
  <c r="S404" i="1" s="1"/>
  <c r="S528" i="1" s="1"/>
  <c r="U381" i="1"/>
  <c r="U435" i="1" s="1"/>
  <c r="R298" i="2"/>
  <c r="R297" i="2" s="1"/>
  <c r="R234" i="2" s="1"/>
  <c r="R195" i="2"/>
  <c r="R193" i="2" s="1"/>
  <c r="N150" i="2"/>
  <c r="T298" i="2"/>
  <c r="T297" i="2" s="1"/>
  <c r="P241" i="2"/>
  <c r="P240" i="2" s="1"/>
  <c r="P234" i="2" s="1"/>
  <c r="Y439" i="3"/>
  <c r="V439" i="3"/>
  <c r="Q222" i="1"/>
  <c r="Q221" i="1" s="1"/>
  <c r="Q434" i="1" s="1"/>
  <c r="S15" i="1"/>
  <c r="S11" i="1" s="1"/>
  <c r="M298" i="2"/>
  <c r="M297" i="2" s="1"/>
  <c r="U11" i="2"/>
  <c r="R11" i="2"/>
  <c r="P79" i="1"/>
  <c r="P78" i="1" s="1"/>
  <c r="P77" i="1" s="1"/>
  <c r="P428" i="1" s="1"/>
  <c r="AQ39" i="1"/>
  <c r="AS39" i="1" s="1"/>
  <c r="AU39" i="1" s="1"/>
  <c r="AQ301" i="1"/>
  <c r="AS301" i="1" s="1"/>
  <c r="AU301" i="1" s="1"/>
  <c r="AV127" i="1"/>
  <c r="AX127" i="1" s="1"/>
  <c r="AV301" i="1"/>
  <c r="AX301" i="1" s="1"/>
  <c r="AZ301" i="1" s="1"/>
  <c r="Y363" i="2"/>
  <c r="W159" i="3"/>
  <c r="N92" i="1"/>
  <c r="N429" i="1" s="1"/>
  <c r="O196" i="1"/>
  <c r="AQ222" i="1"/>
  <c r="AS222" i="1" s="1"/>
  <c r="AU222" i="1" s="1"/>
  <c r="AQ323" i="1"/>
  <c r="AS323" i="1" s="1"/>
  <c r="AU323" i="1" s="1"/>
  <c r="P155" i="1"/>
  <c r="P154" i="1" s="1"/>
  <c r="N155" i="1"/>
  <c r="N154" i="1" s="1"/>
  <c r="U111" i="3"/>
  <c r="S58" i="2"/>
  <c r="S57" i="2" s="1"/>
  <c r="O195" i="2"/>
  <c r="R150" i="2"/>
  <c r="R149" i="2" s="1"/>
  <c r="AQ248" i="1"/>
  <c r="AS248" i="1" s="1"/>
  <c r="AU248" i="1" s="1"/>
  <c r="Q155" i="1"/>
  <c r="Q154" i="1" s="1"/>
  <c r="AQ344" i="1"/>
  <c r="AS344" i="1" s="1"/>
  <c r="AU344" i="1" s="1"/>
  <c r="U15" i="1"/>
  <c r="W241" i="2"/>
  <c r="W240" i="2" s="1"/>
  <c r="W339" i="2"/>
  <c r="W363" i="2"/>
  <c r="V150" i="2"/>
  <c r="O150" i="2"/>
  <c r="Q150" i="2"/>
  <c r="Q148" i="2" s="1"/>
  <c r="W150" i="2"/>
  <c r="W149" i="2" s="1"/>
  <c r="P150" i="2"/>
  <c r="P148" i="2" s="1"/>
  <c r="AQ155" i="1"/>
  <c r="AS155" i="1" s="1"/>
  <c r="AU155" i="1" s="1"/>
  <c r="BA155" i="1"/>
  <c r="BA154" i="1" s="1"/>
  <c r="BA432" i="1" s="1"/>
  <c r="S369" i="3"/>
  <c r="S368" i="3" s="1"/>
  <c r="Q354" i="3"/>
  <c r="AV222" i="1"/>
  <c r="AX222" i="1" s="1"/>
  <c r="AZ222" i="1" s="1"/>
  <c r="O154" i="1"/>
  <c r="BA364" i="1"/>
  <c r="BA495" i="1" s="1"/>
  <c r="U267" i="1"/>
  <c r="R267" i="1"/>
  <c r="AX271" i="1"/>
  <c r="AV267" i="1"/>
  <c r="P323" i="1"/>
  <c r="AS271" i="1"/>
  <c r="AQ267" i="1"/>
  <c r="R327" i="1"/>
  <c r="R323" i="1" s="1"/>
  <c r="S327" i="1"/>
  <c r="AA30" i="2"/>
  <c r="AA29" i="2" s="1"/>
  <c r="AC28" i="2"/>
  <c r="AC27" i="2" s="1"/>
  <c r="AB17" i="2"/>
  <c r="AB16" i="2" s="1"/>
  <c r="V321" i="3"/>
  <c r="AA28" i="2"/>
  <c r="AA27" i="2" s="1"/>
  <c r="Z30" i="2"/>
  <c r="Z29" i="2" s="1"/>
  <c r="AC17" i="2"/>
  <c r="AC16" i="2" s="1"/>
  <c r="AC11" i="2" s="1"/>
  <c r="Z17" i="2"/>
  <c r="Z16" i="2" s="1"/>
  <c r="Z28" i="2"/>
  <c r="Z27" i="2" s="1"/>
  <c r="AC32" i="2"/>
  <c r="AC31" i="2" s="1"/>
  <c r="Z32" i="2"/>
  <c r="Z31" i="2" s="1"/>
  <c r="Y321" i="3"/>
  <c r="AC30" i="2"/>
  <c r="AC29" i="2" s="1"/>
  <c r="AA32" i="2"/>
  <c r="AA31" i="2" s="1"/>
  <c r="X260" i="2"/>
  <c r="S260" i="2"/>
  <c r="U327" i="1"/>
  <c r="U323" i="1" s="1"/>
  <c r="X267" i="3"/>
  <c r="X263" i="3" s="1"/>
  <c r="Q280" i="3"/>
  <c r="W355" i="3"/>
  <c r="T334" i="3"/>
  <c r="R280" i="3"/>
  <c r="V280" i="3"/>
  <c r="V279" i="3" s="1"/>
  <c r="R354" i="3"/>
  <c r="P280" i="3"/>
  <c r="P279" i="3" s="1"/>
  <c r="X354" i="3"/>
  <c r="X322" i="3" s="1"/>
  <c r="N354" i="3"/>
  <c r="O369" i="3"/>
  <c r="O368" i="3" s="1"/>
  <c r="N280" i="3"/>
  <c r="N279" i="3" s="1"/>
  <c r="Y125" i="3"/>
  <c r="V369" i="3"/>
  <c r="V368" i="3" s="1"/>
  <c r="S42" i="3"/>
  <c r="S41" i="3" s="1"/>
  <c r="O280" i="3"/>
  <c r="W280" i="3"/>
  <c r="W279" i="3" s="1"/>
  <c r="V354" i="3"/>
  <c r="V322" i="3" s="1"/>
  <c r="AS101" i="1"/>
  <c r="AU101" i="1" s="1"/>
  <c r="AQ100" i="1"/>
  <c r="AS100" i="1" s="1"/>
  <c r="AU100" i="1" s="1"/>
  <c r="AC30" i="3"/>
  <c r="AC29" i="3" s="1"/>
  <c r="AC28" i="3" s="1"/>
  <c r="Q126" i="1"/>
  <c r="Q430" i="1" s="1"/>
  <c r="AX101" i="1"/>
  <c r="AZ101" i="1" s="1"/>
  <c r="AV100" i="1"/>
  <c r="AX100" i="1" s="1"/>
  <c r="AZ100" i="1" s="1"/>
  <c r="AC27" i="3"/>
  <c r="AC26" i="3" s="1"/>
  <c r="AC21" i="3" s="1"/>
  <c r="AC33" i="3"/>
  <c r="AC32" i="3" s="1"/>
  <c r="AC31" i="3" s="1"/>
  <c r="AX102" i="1"/>
  <c r="AZ102" i="1" s="1"/>
  <c r="Z23" i="3"/>
  <c r="Z22" i="3" s="1"/>
  <c r="Z27" i="3"/>
  <c r="Z26" i="3" s="1"/>
  <c r="AA36" i="3"/>
  <c r="AA35" i="3" s="1"/>
  <c r="AA34" i="3" s="1"/>
  <c r="W195" i="2"/>
  <c r="W193" i="2" s="1"/>
  <c r="T344" i="1"/>
  <c r="Y38" i="2"/>
  <c r="Y37" i="2" s="1"/>
  <c r="Y36" i="2" s="1"/>
  <c r="Y10" i="2" s="1"/>
  <c r="Y9" i="2" s="1"/>
  <c r="Y79" i="3"/>
  <c r="Y78" i="3" s="1"/>
  <c r="Y77" i="3" s="1"/>
  <c r="Y69" i="3" s="1"/>
  <c r="W38" i="2"/>
  <c r="W37" i="2" s="1"/>
  <c r="W36" i="2" s="1"/>
  <c r="W10" i="2" s="1"/>
  <c r="W9" i="2" s="1"/>
  <c r="W79" i="3"/>
  <c r="W78" i="3" s="1"/>
  <c r="W77" i="3" s="1"/>
  <c r="W69" i="3" s="1"/>
  <c r="W8" i="3" s="1"/>
  <c r="V38" i="2"/>
  <c r="V37" i="2" s="1"/>
  <c r="V36" i="2" s="1"/>
  <c r="V10" i="2" s="1"/>
  <c r="V9" i="2" s="1"/>
  <c r="V79" i="3"/>
  <c r="V78" i="3" s="1"/>
  <c r="V77" i="3" s="1"/>
  <c r="V69" i="3" s="1"/>
  <c r="V8" i="3" s="1"/>
  <c r="Q195" i="2"/>
  <c r="Q193" i="2" s="1"/>
  <c r="S342" i="2"/>
  <c r="S341" i="2" s="1"/>
  <c r="S340" i="2" s="1"/>
  <c r="V339" i="2"/>
  <c r="V195" i="2"/>
  <c r="V193" i="2" s="1"/>
  <c r="W321" i="3"/>
  <c r="AV134" i="1"/>
  <c r="Q234" i="2"/>
  <c r="AQ134" i="1"/>
  <c r="AQ126" i="1" s="1"/>
  <c r="AQ430" i="1" s="1"/>
  <c r="AV405" i="1"/>
  <c r="AX406" i="1"/>
  <c r="AZ406" i="1" s="1"/>
  <c r="AV11" i="1"/>
  <c r="AX11" i="1" s="1"/>
  <c r="AZ11" i="1" s="1"/>
  <c r="AX15" i="1"/>
  <c r="AZ15" i="1" s="1"/>
  <c r="AQ117" i="1"/>
  <c r="AS117" i="1" s="1"/>
  <c r="AU117" i="1" s="1"/>
  <c r="AS118" i="1"/>
  <c r="AU118" i="1" s="1"/>
  <c r="AV323" i="1"/>
  <c r="AX323" i="1" s="1"/>
  <c r="AZ323" i="1" s="1"/>
  <c r="AX327" i="1"/>
  <c r="AZ327" i="1" s="1"/>
  <c r="AV366" i="1"/>
  <c r="AX367" i="1"/>
  <c r="AZ367" i="1" s="1"/>
  <c r="AQ69" i="1"/>
  <c r="AS69" i="1" s="1"/>
  <c r="AU69" i="1" s="1"/>
  <c r="AS70" i="1"/>
  <c r="AU70" i="1" s="1"/>
  <c r="AV215" i="1"/>
  <c r="AX215" i="1" s="1"/>
  <c r="AZ215" i="1" s="1"/>
  <c r="AX216" i="1"/>
  <c r="AZ216" i="1" s="1"/>
  <c r="AV317" i="1"/>
  <c r="AX317" i="1" s="1"/>
  <c r="AZ317" i="1" s="1"/>
  <c r="AX318" i="1"/>
  <c r="AZ318" i="1" s="1"/>
  <c r="Z13" i="2"/>
  <c r="Z12" i="2" s="1"/>
  <c r="AB15" i="2"/>
  <c r="AB14" i="2" s="1"/>
  <c r="AQ405" i="1"/>
  <c r="AS406" i="1"/>
  <c r="AU406" i="1" s="1"/>
  <c r="V149" i="2"/>
  <c r="AV243" i="1"/>
  <c r="AX244" i="1"/>
  <c r="AZ244" i="1" s="1"/>
  <c r="AQ390" i="1"/>
  <c r="AQ436" i="1" s="1"/>
  <c r="AV197" i="1"/>
  <c r="AX198" i="1"/>
  <c r="AZ198" i="1" s="1"/>
  <c r="AQ386" i="1"/>
  <c r="AS386" i="1" s="1"/>
  <c r="AU386" i="1" s="1"/>
  <c r="AS387" i="1"/>
  <c r="AU387" i="1" s="1"/>
  <c r="O354" i="3"/>
  <c r="AQ221" i="1"/>
  <c r="AQ434" i="1" s="1"/>
  <c r="AV39" i="1"/>
  <c r="AX39" i="1" s="1"/>
  <c r="AZ39" i="1" s="1"/>
  <c r="AX40" i="1"/>
  <c r="AZ40" i="1" s="1"/>
  <c r="AQ396" i="1"/>
  <c r="AS397" i="1"/>
  <c r="AU397" i="1" s="1"/>
  <c r="AQ355" i="1"/>
  <c r="AS355" i="1" s="1"/>
  <c r="AU355" i="1" s="1"/>
  <c r="AS356" i="1"/>
  <c r="AU356" i="1" s="1"/>
  <c r="AQ340" i="1"/>
  <c r="AS340" i="1" s="1"/>
  <c r="AU340" i="1" s="1"/>
  <c r="AS341" i="1"/>
  <c r="AU341" i="1" s="1"/>
  <c r="AQ382" i="1"/>
  <c r="AS383" i="1"/>
  <c r="AU383" i="1" s="1"/>
  <c r="AQ215" i="1"/>
  <c r="AS215" i="1" s="1"/>
  <c r="AU215" i="1" s="1"/>
  <c r="AS216" i="1"/>
  <c r="AU216" i="1" s="1"/>
  <c r="AV340" i="1"/>
  <c r="AX340" i="1" s="1"/>
  <c r="AZ340" i="1" s="1"/>
  <c r="AX341" i="1"/>
  <c r="AZ341" i="1" s="1"/>
  <c r="AQ377" i="1"/>
  <c r="AS377" i="1" s="1"/>
  <c r="AU377" i="1" s="1"/>
  <c r="AS378" i="1"/>
  <c r="AU378" i="1" s="1"/>
  <c r="AQ11" i="1"/>
  <c r="AS11" i="1" s="1"/>
  <c r="AU11" i="1" s="1"/>
  <c r="AS15" i="1"/>
  <c r="AU15" i="1" s="1"/>
  <c r="AV78" i="1"/>
  <c r="AX79" i="1"/>
  <c r="AZ79" i="1" s="1"/>
  <c r="AV355" i="1"/>
  <c r="AX355" i="1" s="1"/>
  <c r="AZ355" i="1" s="1"/>
  <c r="AX356" i="1"/>
  <c r="AZ356" i="1" s="1"/>
  <c r="AV396" i="1"/>
  <c r="AX397" i="1"/>
  <c r="AZ397" i="1" s="1"/>
  <c r="Z15" i="2"/>
  <c r="Z14" i="2" s="1"/>
  <c r="AB13" i="2"/>
  <c r="AB12" i="2" s="1"/>
  <c r="AQ317" i="1"/>
  <c r="AS317" i="1" s="1"/>
  <c r="AU317" i="1" s="1"/>
  <c r="AS318" i="1"/>
  <c r="AU318" i="1" s="1"/>
  <c r="AV69" i="1"/>
  <c r="AX69" i="1" s="1"/>
  <c r="AZ69" i="1" s="1"/>
  <c r="AX70" i="1"/>
  <c r="AZ70" i="1" s="1"/>
  <c r="AV192" i="1"/>
  <c r="AX192" i="1" s="1"/>
  <c r="AZ192" i="1" s="1"/>
  <c r="AX193" i="1"/>
  <c r="AZ193" i="1" s="1"/>
  <c r="AV208" i="1"/>
  <c r="AX208" i="1" s="1"/>
  <c r="AZ208" i="1" s="1"/>
  <c r="AX212" i="1"/>
  <c r="AZ212" i="1" s="1"/>
  <c r="AQ197" i="1"/>
  <c r="AS198" i="1"/>
  <c r="AU198" i="1" s="1"/>
  <c r="AV377" i="1"/>
  <c r="AQ192" i="1"/>
  <c r="AS192" i="1" s="1"/>
  <c r="AU192" i="1" s="1"/>
  <c r="AS193" i="1"/>
  <c r="AU193" i="1" s="1"/>
  <c r="AQ208" i="1"/>
  <c r="AS208" i="1" s="1"/>
  <c r="AU208" i="1" s="1"/>
  <c r="AS212" i="1"/>
  <c r="AU212" i="1" s="1"/>
  <c r="AV390" i="1"/>
  <c r="AV436" i="1" s="1"/>
  <c r="AQ78" i="1"/>
  <c r="AS79" i="1"/>
  <c r="AU79" i="1" s="1"/>
  <c r="AV155" i="1"/>
  <c r="AX155" i="1" s="1"/>
  <c r="AZ155" i="1" s="1"/>
  <c r="AX159" i="1"/>
  <c r="AZ159" i="1" s="1"/>
  <c r="S167" i="1"/>
  <c r="AQ366" i="1"/>
  <c r="AS367" i="1"/>
  <c r="AU367" i="1" s="1"/>
  <c r="AV386" i="1"/>
  <c r="AX386" i="1" s="1"/>
  <c r="AZ386" i="1" s="1"/>
  <c r="AX387" i="1"/>
  <c r="AZ387" i="1" s="1"/>
  <c r="AV201" i="1"/>
  <c r="AX201" i="1" s="1"/>
  <c r="AZ201" i="1" s="1"/>
  <c r="AX205" i="1"/>
  <c r="AZ205" i="1" s="1"/>
  <c r="AQ243" i="1"/>
  <c r="AS244" i="1"/>
  <c r="AU244" i="1" s="1"/>
  <c r="AV382" i="1"/>
  <c r="AX383" i="1"/>
  <c r="AZ383" i="1" s="1"/>
  <c r="O18" i="2"/>
  <c r="V111" i="3"/>
  <c r="V110" i="3" s="1"/>
  <c r="Y111" i="3"/>
  <c r="Y110" i="3" s="1"/>
  <c r="W369" i="3"/>
  <c r="W368" i="3" s="1"/>
  <c r="AX135" i="1"/>
  <c r="Y159" i="3"/>
  <c r="AS135" i="1"/>
  <c r="V194" i="2"/>
  <c r="Y187" i="3"/>
  <c r="Y322" i="3"/>
  <c r="AC160" i="3"/>
  <c r="V159" i="3"/>
  <c r="V125" i="3"/>
  <c r="X241" i="3"/>
  <c r="W151" i="3"/>
  <c r="W150" i="3" s="1"/>
  <c r="W125" i="3" s="1"/>
  <c r="Y41" i="3"/>
  <c r="Z18" i="2"/>
  <c r="W188" i="3"/>
  <c r="W187" i="3" s="1"/>
  <c r="X375" i="3"/>
  <c r="U18" i="2"/>
  <c r="AV31" i="1"/>
  <c r="AX31" i="1" s="1"/>
  <c r="AZ31" i="1" s="1"/>
  <c r="AX32" i="1"/>
  <c r="AZ32" i="1" s="1"/>
  <c r="AQ35" i="1"/>
  <c r="AS35" i="1" s="1"/>
  <c r="AU35" i="1" s="1"/>
  <c r="AS36" i="1"/>
  <c r="AU36" i="1" s="1"/>
  <c r="AB153" i="3"/>
  <c r="AB152" i="3" s="1"/>
  <c r="AB20" i="2"/>
  <c r="AB19" i="2" s="1"/>
  <c r="AB18" i="2" s="1"/>
  <c r="AV35" i="1"/>
  <c r="AX35" i="1" s="1"/>
  <c r="AZ35" i="1" s="1"/>
  <c r="AX36" i="1"/>
  <c r="AZ36" i="1" s="1"/>
  <c r="AC153" i="3"/>
  <c r="AC152" i="3" s="1"/>
  <c r="AC20" i="2"/>
  <c r="AC19" i="2" s="1"/>
  <c r="AQ113" i="1"/>
  <c r="AS113" i="1" s="1"/>
  <c r="AU113" i="1" s="1"/>
  <c r="AS114" i="1"/>
  <c r="AU114" i="1" s="1"/>
  <c r="AC155" i="3"/>
  <c r="AC154" i="3" s="1"/>
  <c r="AC22" i="2"/>
  <c r="AC21" i="2" s="1"/>
  <c r="AQ31" i="1"/>
  <c r="AS31" i="1" s="1"/>
  <c r="AU31" i="1" s="1"/>
  <c r="AS32" i="1"/>
  <c r="AU32" i="1" s="1"/>
  <c r="AV113" i="1"/>
  <c r="AX113" i="1" s="1"/>
  <c r="AZ113" i="1" s="1"/>
  <c r="AX114" i="1"/>
  <c r="AZ114" i="1" s="1"/>
  <c r="V187" i="3"/>
  <c r="R175" i="1"/>
  <c r="R236" i="1"/>
  <c r="T216" i="1"/>
  <c r="T215" i="1" s="1"/>
  <c r="U356" i="1"/>
  <c r="U355" i="1" s="1"/>
  <c r="U339" i="1" s="1"/>
  <c r="N339" i="2"/>
  <c r="P364" i="1"/>
  <c r="P495" i="1" s="1"/>
  <c r="BA222" i="1"/>
  <c r="BA221" i="1" s="1"/>
  <c r="BA434" i="1" s="1"/>
  <c r="X201" i="2"/>
  <c r="U298" i="2"/>
  <c r="U297" i="2" s="1"/>
  <c r="U234" i="2" s="1"/>
  <c r="O364" i="1"/>
  <c r="O495" i="1" s="1"/>
  <c r="Y383" i="3"/>
  <c r="Y369" i="3" s="1"/>
  <c r="Y368" i="3" s="1"/>
  <c r="Y209" i="2"/>
  <c r="Y195" i="2" s="1"/>
  <c r="Y193" i="2" s="1"/>
  <c r="Z82" i="3"/>
  <c r="Z81" i="3" s="1"/>
  <c r="Z80" i="3" s="1"/>
  <c r="Z41" i="2"/>
  <c r="Z40" i="2" s="1"/>
  <c r="Z39" i="2" s="1"/>
  <c r="S26" i="2"/>
  <c r="AA82" i="3"/>
  <c r="AA81" i="3" s="1"/>
  <c r="AA80" i="3" s="1"/>
  <c r="AA41" i="2"/>
  <c r="AA40" i="2" s="1"/>
  <c r="AA39" i="2" s="1"/>
  <c r="AC82" i="3"/>
  <c r="AC81" i="3" s="1"/>
  <c r="AC80" i="3" s="1"/>
  <c r="AC41" i="2"/>
  <c r="AC40" i="2" s="1"/>
  <c r="AC39" i="2" s="1"/>
  <c r="Q110" i="3"/>
  <c r="O110" i="3"/>
  <c r="O339" i="1"/>
  <c r="S134" i="1"/>
  <c r="U397" i="1"/>
  <c r="U396" i="1" s="1"/>
  <c r="U395" i="1" s="1"/>
  <c r="U394" i="1" s="1"/>
  <c r="U512" i="1" s="1"/>
  <c r="U167" i="1"/>
  <c r="X160" i="3"/>
  <c r="AB82" i="3"/>
  <c r="AB81" i="3" s="1"/>
  <c r="AB80" i="3" s="1"/>
  <c r="AB41" i="2"/>
  <c r="AB40" i="2" s="1"/>
  <c r="AB39" i="2" s="1"/>
  <c r="U110" i="3"/>
  <c r="S110" i="3"/>
  <c r="O247" i="1"/>
  <c r="O431" i="1" s="1"/>
  <c r="Q364" i="1"/>
  <c r="Q495" i="1" s="1"/>
  <c r="X324" i="2"/>
  <c r="X323" i="2" s="1"/>
  <c r="X322" i="2" s="1"/>
  <c r="X292" i="3"/>
  <c r="X280" i="3" s="1"/>
  <c r="AA21" i="3"/>
  <c r="P110" i="3"/>
  <c r="N110" i="3"/>
  <c r="Z85" i="3"/>
  <c r="Z84" i="3" s="1"/>
  <c r="Z83" i="3" s="1"/>
  <c r="Z44" i="2"/>
  <c r="Z43" i="2" s="1"/>
  <c r="Z42" i="2" s="1"/>
  <c r="AA85" i="3"/>
  <c r="AA84" i="3" s="1"/>
  <c r="AA83" i="3" s="1"/>
  <c r="AA44" i="2"/>
  <c r="AA43" i="2" s="1"/>
  <c r="AA42" i="2" s="1"/>
  <c r="U26" i="2"/>
  <c r="R26" i="2"/>
  <c r="AC85" i="3"/>
  <c r="AC84" i="3" s="1"/>
  <c r="AC83" i="3" s="1"/>
  <c r="AC44" i="2"/>
  <c r="AC43" i="2" s="1"/>
  <c r="AC42" i="2" s="1"/>
  <c r="R201" i="1"/>
  <c r="AB85" i="3"/>
  <c r="AB84" i="3" s="1"/>
  <c r="AB83" i="3" s="1"/>
  <c r="P369" i="3"/>
  <c r="P368" i="3" s="1"/>
  <c r="R167" i="1"/>
  <c r="R134" i="1"/>
  <c r="R126" i="1" s="1"/>
  <c r="R430" i="1" s="1"/>
  <c r="BA339" i="1"/>
  <c r="BA433" i="1" s="1"/>
  <c r="AA247" i="3"/>
  <c r="AA246" i="3" s="1"/>
  <c r="AA245" i="3" s="1"/>
  <c r="AA326" i="2"/>
  <c r="AA325" i="2" s="1"/>
  <c r="AA260" i="3"/>
  <c r="AA259" i="3" s="1"/>
  <c r="AA264" i="2"/>
  <c r="AA263" i="2" s="1"/>
  <c r="AA271" i="3"/>
  <c r="AA270" i="3" s="1"/>
  <c r="AA348" i="2"/>
  <c r="AA347" i="2" s="1"/>
  <c r="AA48" i="3"/>
  <c r="AA47" i="3" s="1"/>
  <c r="R40" i="1"/>
  <c r="S79" i="1"/>
  <c r="S78" i="1" s="1"/>
  <c r="S77" i="1" s="1"/>
  <c r="S428" i="1" s="1"/>
  <c r="S223" i="1"/>
  <c r="S228" i="1"/>
  <c r="T356" i="1"/>
  <c r="T355" i="1" s="1"/>
  <c r="AB387" i="2"/>
  <c r="AB386" i="2" s="1"/>
  <c r="AB16" i="3"/>
  <c r="AB15" i="3" s="1"/>
  <c r="AA88" i="3"/>
  <c r="AA87" i="3" s="1"/>
  <c r="AA86" i="3" s="1"/>
  <c r="AA76" i="2"/>
  <c r="AA75" i="2" s="1"/>
  <c r="AA74" i="2" s="1"/>
  <c r="AA94" i="3"/>
  <c r="AA93" i="3" s="1"/>
  <c r="AA92" i="3" s="1"/>
  <c r="AA81" i="2"/>
  <c r="AA80" i="2" s="1"/>
  <c r="AA105" i="3"/>
  <c r="AA104" i="3" s="1"/>
  <c r="AA133" i="2"/>
  <c r="AA132" i="2" s="1"/>
  <c r="AA131" i="2" s="1"/>
  <c r="AA142" i="3"/>
  <c r="AA141" i="3" s="1"/>
  <c r="AA140" i="3" s="1"/>
  <c r="Z141" i="2"/>
  <c r="Z140" i="2" s="1"/>
  <c r="Z139" i="2" s="1"/>
  <c r="Z138" i="2" s="1"/>
  <c r="Z137" i="2" s="1"/>
  <c r="Z149" i="3"/>
  <c r="Z148" i="3" s="1"/>
  <c r="Z147" i="3" s="1"/>
  <c r="Z146" i="3" s="1"/>
  <c r="AC153" i="2"/>
  <c r="AC152" i="2" s="1"/>
  <c r="AC151" i="2" s="1"/>
  <c r="AC283" i="3"/>
  <c r="AC282" i="3" s="1"/>
  <c r="AC281" i="3" s="1"/>
  <c r="AC161" i="2"/>
  <c r="AC160" i="2" s="1"/>
  <c r="AC159" i="2" s="1"/>
  <c r="AC291" i="3"/>
  <c r="AC290" i="3" s="1"/>
  <c r="AC289" i="3" s="1"/>
  <c r="AB172" i="2"/>
  <c r="AB171" i="2" s="1"/>
  <c r="AB302" i="3"/>
  <c r="AB301" i="3" s="1"/>
  <c r="AB183" i="2"/>
  <c r="AB182" i="2" s="1"/>
  <c r="AB181" i="2" s="1"/>
  <c r="AB313" i="3"/>
  <c r="AB312" i="3" s="1"/>
  <c r="AB311" i="3" s="1"/>
  <c r="AB227" i="2"/>
  <c r="AB226" i="2" s="1"/>
  <c r="AB225" i="2" s="1"/>
  <c r="AB221" i="2" s="1"/>
  <c r="AB220" i="2" s="1"/>
  <c r="AB343" i="3"/>
  <c r="AB342" i="3" s="1"/>
  <c r="AB341" i="3" s="1"/>
  <c r="AB359" i="3"/>
  <c r="AB358" i="3" s="1"/>
  <c r="AB211" i="2"/>
  <c r="AB210" i="2" s="1"/>
  <c r="AB385" i="3"/>
  <c r="AB384" i="3" s="1"/>
  <c r="AB316" i="2"/>
  <c r="AB315" i="2" s="1"/>
  <c r="AB314" i="2" s="1"/>
  <c r="AB97" i="3"/>
  <c r="AB96" i="3" s="1"/>
  <c r="AB95" i="3" s="1"/>
  <c r="AC274" i="2"/>
  <c r="AC273" i="2" s="1"/>
  <c r="AC272" i="2" s="1"/>
  <c r="AC200" i="3"/>
  <c r="AC199" i="3" s="1"/>
  <c r="AC198" i="3" s="1"/>
  <c r="AC206" i="3"/>
  <c r="AC205" i="3" s="1"/>
  <c r="AC204" i="3" s="1"/>
  <c r="AC256" i="2"/>
  <c r="AC255" i="2" s="1"/>
  <c r="AC254" i="2" s="1"/>
  <c r="AC213" i="3"/>
  <c r="AC212" i="3" s="1"/>
  <c r="AC211" i="3" s="1"/>
  <c r="AC219" i="3"/>
  <c r="AC218" i="3" s="1"/>
  <c r="AC217" i="3" s="1"/>
  <c r="AC280" i="2"/>
  <c r="AC279" i="2" s="1"/>
  <c r="AC278" i="2" s="1"/>
  <c r="AC225" i="3"/>
  <c r="AC224" i="3" s="1"/>
  <c r="AC223" i="3" s="1"/>
  <c r="AC333" i="2"/>
  <c r="AC332" i="2" s="1"/>
  <c r="AC331" i="2" s="1"/>
  <c r="AC330" i="2" s="1"/>
  <c r="AC329" i="2" s="1"/>
  <c r="AC237" i="3"/>
  <c r="AC236" i="3" s="1"/>
  <c r="AC235" i="3" s="1"/>
  <c r="AC247" i="3"/>
  <c r="AC246" i="3" s="1"/>
  <c r="AC245" i="3" s="1"/>
  <c r="AC289" i="2"/>
  <c r="AC288" i="2" s="1"/>
  <c r="AC287" i="2" s="1"/>
  <c r="AC253" i="3"/>
  <c r="AC252" i="3" s="1"/>
  <c r="AC251" i="3" s="1"/>
  <c r="AC326" i="2"/>
  <c r="AC325" i="2" s="1"/>
  <c r="AC260" i="3"/>
  <c r="AC259" i="3" s="1"/>
  <c r="AC239" i="2"/>
  <c r="AC238" i="2" s="1"/>
  <c r="AC237" i="2" s="1"/>
  <c r="AC236" i="2" s="1"/>
  <c r="AC235" i="2" s="1"/>
  <c r="AC266" i="3"/>
  <c r="AC265" i="3" s="1"/>
  <c r="AC264" i="3" s="1"/>
  <c r="AC264" i="2"/>
  <c r="AC263" i="2" s="1"/>
  <c r="AC271" i="3"/>
  <c r="AC270" i="3" s="1"/>
  <c r="AC296" i="2"/>
  <c r="AC295" i="2" s="1"/>
  <c r="AC278" i="3"/>
  <c r="AC277" i="3" s="1"/>
  <c r="AC276" i="3" s="1"/>
  <c r="AC250" i="2"/>
  <c r="AC249" i="2" s="1"/>
  <c r="AC248" i="2" s="1"/>
  <c r="AC346" i="3"/>
  <c r="AC345" i="3" s="1"/>
  <c r="AC344" i="3" s="1"/>
  <c r="AC321" i="2"/>
  <c r="AC320" i="2" s="1"/>
  <c r="AC319" i="2" s="1"/>
  <c r="AC318" i="2" s="1"/>
  <c r="AC317" i="2" s="1"/>
  <c r="AC353" i="3"/>
  <c r="AC352" i="3" s="1"/>
  <c r="AC351" i="3" s="1"/>
  <c r="AC306" i="2"/>
  <c r="AC305" i="2" s="1"/>
  <c r="AC364" i="3"/>
  <c r="AC363" i="3" s="1"/>
  <c r="AC344" i="2"/>
  <c r="AC343" i="2" s="1"/>
  <c r="AC44" i="3"/>
  <c r="AC43" i="3" s="1"/>
  <c r="AC348" i="2"/>
  <c r="AC347" i="2" s="1"/>
  <c r="AC48" i="3"/>
  <c r="AC47" i="3" s="1"/>
  <c r="AC377" i="2"/>
  <c r="AC376" i="2" s="1"/>
  <c r="AC375" i="2" s="1"/>
  <c r="AC374" i="2" s="1"/>
  <c r="AC68" i="3"/>
  <c r="AC67" i="3" s="1"/>
  <c r="AC66" i="3" s="1"/>
  <c r="AC65" i="3" s="1"/>
  <c r="AC362" i="2"/>
  <c r="AC361" i="2" s="1"/>
  <c r="AC360" i="2" s="1"/>
  <c r="AC396" i="3"/>
  <c r="AC395" i="3" s="1"/>
  <c r="AC394" i="3" s="1"/>
  <c r="AC393" i="3" s="1"/>
  <c r="AC385" i="2"/>
  <c r="AC384" i="2" s="1"/>
  <c r="AC14" i="3"/>
  <c r="AC13" i="3" s="1"/>
  <c r="AC391" i="2"/>
  <c r="AC390" i="2" s="1"/>
  <c r="AC389" i="2" s="1"/>
  <c r="AC54" i="3"/>
  <c r="AC53" i="3" s="1"/>
  <c r="AC52" i="3" s="1"/>
  <c r="AB121" i="2"/>
  <c r="AB120" i="2" s="1"/>
  <c r="AB119" i="2" s="1"/>
  <c r="AB118" i="2" s="1"/>
  <c r="AB117" i="2" s="1"/>
  <c r="AB40" i="3"/>
  <c r="AB39" i="3" s="1"/>
  <c r="AB38" i="3" s="1"/>
  <c r="AB37" i="3" s="1"/>
  <c r="AB72" i="3"/>
  <c r="AB71" i="3" s="1"/>
  <c r="U216" i="1"/>
  <c r="U215" i="1" s="1"/>
  <c r="U196" i="1" s="1"/>
  <c r="U223" i="1"/>
  <c r="U228" i="1"/>
  <c r="R356" i="1"/>
  <c r="R355" i="1" s="1"/>
  <c r="R397" i="1"/>
  <c r="R396" i="1" s="1"/>
  <c r="R395" i="1" s="1"/>
  <c r="R394" i="1" s="1"/>
  <c r="R512" i="1" s="1"/>
  <c r="W360" i="3"/>
  <c r="X188" i="3"/>
  <c r="X370" i="3"/>
  <c r="X112" i="3"/>
  <c r="X111" i="3" s="1"/>
  <c r="X92" i="2"/>
  <c r="X91" i="2" s="1"/>
  <c r="X188" i="2"/>
  <c r="X187" i="2"/>
  <c r="AC167" i="3"/>
  <c r="AC121" i="2"/>
  <c r="AC120" i="2" s="1"/>
  <c r="AC119" i="2" s="1"/>
  <c r="AC118" i="2" s="1"/>
  <c r="AC117" i="2" s="1"/>
  <c r="AC40" i="3"/>
  <c r="AC39" i="3" s="1"/>
  <c r="AC38" i="3" s="1"/>
  <c r="AC37" i="3" s="1"/>
  <c r="AC72" i="3"/>
  <c r="AC71" i="3" s="1"/>
  <c r="AC76" i="3"/>
  <c r="AC75" i="3" s="1"/>
  <c r="AC88" i="3"/>
  <c r="AC87" i="3" s="1"/>
  <c r="AC86" i="3" s="1"/>
  <c r="AC76" i="2"/>
  <c r="AC75" i="2" s="1"/>
  <c r="AC74" i="2" s="1"/>
  <c r="AC94" i="3"/>
  <c r="AC93" i="3" s="1"/>
  <c r="AC92" i="3" s="1"/>
  <c r="AA147" i="2"/>
  <c r="AA146" i="2" s="1"/>
  <c r="AA145" i="2" s="1"/>
  <c r="AA144" i="2" s="1"/>
  <c r="AA132" i="3"/>
  <c r="AA131" i="3" s="1"/>
  <c r="AA130" i="3" s="1"/>
  <c r="Z130" i="2"/>
  <c r="Z129" i="2" s="1"/>
  <c r="Z128" i="2" s="1"/>
  <c r="Z139" i="3"/>
  <c r="Z138" i="3" s="1"/>
  <c r="Z137" i="3" s="1"/>
  <c r="AA101" i="2"/>
  <c r="AA100" i="2" s="1"/>
  <c r="AA99" i="2" s="1"/>
  <c r="AA163" i="3"/>
  <c r="AA162" i="3" s="1"/>
  <c r="AA161" i="3" s="1"/>
  <c r="Z95" i="2"/>
  <c r="Z94" i="2" s="1"/>
  <c r="Z93" i="2" s="1"/>
  <c r="Z170" i="3"/>
  <c r="Z169" i="3" s="1"/>
  <c r="Z168" i="3" s="1"/>
  <c r="AA113" i="2"/>
  <c r="AA112" i="2" s="1"/>
  <c r="AA111" i="2" s="1"/>
  <c r="AA182" i="3"/>
  <c r="AA181" i="3" s="1"/>
  <c r="AA180" i="3" s="1"/>
  <c r="AA158" i="2"/>
  <c r="AA157" i="2" s="1"/>
  <c r="AA154" i="2" s="1"/>
  <c r="AA288" i="3"/>
  <c r="AA287" i="3" s="1"/>
  <c r="AA284" i="3" s="1"/>
  <c r="Z164" i="2"/>
  <c r="Z163" i="2" s="1"/>
  <c r="Z294" i="3"/>
  <c r="Z293" i="3" s="1"/>
  <c r="Z169" i="2"/>
  <c r="Z168" i="2" s="1"/>
  <c r="Z167" i="2" s="1"/>
  <c r="Z299" i="3"/>
  <c r="Z298" i="3" s="1"/>
  <c r="Z297" i="3" s="1"/>
  <c r="Z174" i="2"/>
  <c r="Z173" i="2" s="1"/>
  <c r="Z304" i="3"/>
  <c r="Z303" i="3" s="1"/>
  <c r="Z180" i="2"/>
  <c r="Z179" i="2" s="1"/>
  <c r="Z178" i="2" s="1"/>
  <c r="Z310" i="3"/>
  <c r="Z309" i="3" s="1"/>
  <c r="Z308" i="3" s="1"/>
  <c r="Z186" i="2"/>
  <c r="Z185" i="2" s="1"/>
  <c r="Z184" i="2" s="1"/>
  <c r="Z316" i="3"/>
  <c r="Z315" i="3" s="1"/>
  <c r="Z314" i="3" s="1"/>
  <c r="Z219" i="2"/>
  <c r="Z218" i="2" s="1"/>
  <c r="Z217" i="2" s="1"/>
  <c r="Z216" i="2" s="1"/>
  <c r="Z215" i="2" s="1"/>
  <c r="Z326" i="3"/>
  <c r="Z325" i="3" s="1"/>
  <c r="Z324" i="3" s="1"/>
  <c r="Z323" i="3" s="1"/>
  <c r="Z370" i="2"/>
  <c r="Z369" i="2" s="1"/>
  <c r="Z368" i="2" s="1"/>
  <c r="Z336" i="3"/>
  <c r="Z335" i="3" s="1"/>
  <c r="Z334" i="3" s="1"/>
  <c r="Z357" i="3"/>
  <c r="Z356" i="3" s="1"/>
  <c r="Z198" i="2"/>
  <c r="Z197" i="2" s="1"/>
  <c r="Z372" i="3"/>
  <c r="Z371" i="3" s="1"/>
  <c r="Z203" i="2"/>
  <c r="Z202" i="2" s="1"/>
  <c r="Z377" i="3"/>
  <c r="Z376" i="3" s="1"/>
  <c r="Z208" i="2"/>
  <c r="Z207" i="2" s="1"/>
  <c r="Z206" i="2" s="1"/>
  <c r="Z382" i="3"/>
  <c r="Z381" i="3" s="1"/>
  <c r="Z380" i="3" s="1"/>
  <c r="Z213" i="2"/>
  <c r="Z212" i="2" s="1"/>
  <c r="Z387" i="3"/>
  <c r="Z386" i="3" s="1"/>
  <c r="Z247" i="2"/>
  <c r="Z246" i="2" s="1"/>
  <c r="Z245" i="2" s="1"/>
  <c r="Z191" i="3"/>
  <c r="Z190" i="3" s="1"/>
  <c r="Z189" i="3" s="1"/>
  <c r="AA271" i="2"/>
  <c r="AA270" i="2" s="1"/>
  <c r="AA269" i="2" s="1"/>
  <c r="AA197" i="3"/>
  <c r="AA196" i="3" s="1"/>
  <c r="AA195" i="3" s="1"/>
  <c r="AA277" i="2"/>
  <c r="AA276" i="2" s="1"/>
  <c r="AA275" i="2" s="1"/>
  <c r="AA203" i="3"/>
  <c r="AA202" i="3" s="1"/>
  <c r="AA201" i="3" s="1"/>
  <c r="AA216" i="3"/>
  <c r="AA215" i="3" s="1"/>
  <c r="AA214" i="3" s="1"/>
  <c r="AA222" i="3"/>
  <c r="AA221" i="3" s="1"/>
  <c r="AA220" i="3" s="1"/>
  <c r="AA259" i="2"/>
  <c r="AA258" i="2" s="1"/>
  <c r="AA257" i="2" s="1"/>
  <c r="AA244" i="3"/>
  <c r="AA243" i="3" s="1"/>
  <c r="AA242" i="3" s="1"/>
  <c r="S324" i="2"/>
  <c r="S323" i="2" s="1"/>
  <c r="S322" i="2" s="1"/>
  <c r="AA262" i="2"/>
  <c r="AA261" i="2" s="1"/>
  <c r="AA269" i="3"/>
  <c r="AA268" i="3" s="1"/>
  <c r="AA346" i="2"/>
  <c r="AA345" i="2" s="1"/>
  <c r="AA46" i="3"/>
  <c r="AA45" i="3" s="1"/>
  <c r="AA383" i="2"/>
  <c r="AA382" i="2" s="1"/>
  <c r="AA12" i="3"/>
  <c r="AA11" i="3" s="1"/>
  <c r="AA387" i="2"/>
  <c r="AA386" i="2" s="1"/>
  <c r="AA16" i="3"/>
  <c r="AA15" i="3" s="1"/>
  <c r="AA397" i="2"/>
  <c r="AA396" i="2" s="1"/>
  <c r="AA395" i="2" s="1"/>
  <c r="AA60" i="3"/>
  <c r="AA59" i="3" s="1"/>
  <c r="AA58" i="3" s="1"/>
  <c r="Z121" i="2"/>
  <c r="Z120" i="2" s="1"/>
  <c r="Z119" i="2" s="1"/>
  <c r="Z118" i="2" s="1"/>
  <c r="Z117" i="2" s="1"/>
  <c r="Z40" i="3"/>
  <c r="Z39" i="3" s="1"/>
  <c r="Z38" i="3" s="1"/>
  <c r="Z37" i="3" s="1"/>
  <c r="Z72" i="3"/>
  <c r="Z71" i="3" s="1"/>
  <c r="Z76" i="3"/>
  <c r="Z75" i="3" s="1"/>
  <c r="Z88" i="3"/>
  <c r="Z87" i="3" s="1"/>
  <c r="Z86" i="3" s="1"/>
  <c r="Z76" i="2"/>
  <c r="Z75" i="2" s="1"/>
  <c r="Z74" i="2" s="1"/>
  <c r="Z94" i="3"/>
  <c r="Z93" i="3" s="1"/>
  <c r="Z92" i="3" s="1"/>
  <c r="Z81" i="2"/>
  <c r="Z80" i="2" s="1"/>
  <c r="Z105" i="3"/>
  <c r="Z104" i="3" s="1"/>
  <c r="AA61" i="2"/>
  <c r="AA60" i="2" s="1"/>
  <c r="AA114" i="3"/>
  <c r="AA113" i="3" s="1"/>
  <c r="AA65" i="2"/>
  <c r="AA64" i="2" s="1"/>
  <c r="AA118" i="3"/>
  <c r="AA117" i="3" s="1"/>
  <c r="Z90" i="2"/>
  <c r="Z89" i="2" s="1"/>
  <c r="Z88" i="2" s="1"/>
  <c r="Z87" i="2" s="1"/>
  <c r="Z86" i="2" s="1"/>
  <c r="Z129" i="3"/>
  <c r="Z128" i="3" s="1"/>
  <c r="Z127" i="3" s="1"/>
  <c r="Z133" i="2"/>
  <c r="Z132" i="2" s="1"/>
  <c r="Z131" i="2" s="1"/>
  <c r="Z142" i="3"/>
  <c r="Z141" i="3" s="1"/>
  <c r="Z140" i="3" s="1"/>
  <c r="AB158" i="3"/>
  <c r="AB157" i="3" s="1"/>
  <c r="AB156" i="3" s="1"/>
  <c r="AA98" i="2"/>
  <c r="AA97" i="2" s="1"/>
  <c r="AA96" i="2" s="1"/>
  <c r="AA173" i="3"/>
  <c r="AA172" i="3" s="1"/>
  <c r="AA171" i="3" s="1"/>
  <c r="AB113" i="2"/>
  <c r="AB112" i="2" s="1"/>
  <c r="AB111" i="2" s="1"/>
  <c r="AB182" i="3"/>
  <c r="AB181" i="3" s="1"/>
  <c r="AB180" i="3" s="1"/>
  <c r="AA164" i="2"/>
  <c r="AA163" i="2" s="1"/>
  <c r="AA294" i="3"/>
  <c r="AA293" i="3" s="1"/>
  <c r="AA169" i="2"/>
  <c r="AA168" i="2" s="1"/>
  <c r="AA167" i="2" s="1"/>
  <c r="AA299" i="3"/>
  <c r="AA298" i="3" s="1"/>
  <c r="AA297" i="3" s="1"/>
  <c r="AA174" i="2"/>
  <c r="AA173" i="2" s="1"/>
  <c r="AA304" i="3"/>
  <c r="AA303" i="3" s="1"/>
  <c r="AA180" i="2"/>
  <c r="AA179" i="2" s="1"/>
  <c r="AA178" i="2" s="1"/>
  <c r="AA310" i="3"/>
  <c r="AA309" i="3" s="1"/>
  <c r="AA308" i="3" s="1"/>
  <c r="AA186" i="2"/>
  <c r="AA185" i="2" s="1"/>
  <c r="AA184" i="2" s="1"/>
  <c r="AA316" i="3"/>
  <c r="AA315" i="3" s="1"/>
  <c r="AA314" i="3" s="1"/>
  <c r="AA219" i="2"/>
  <c r="AA218" i="2" s="1"/>
  <c r="AA217" i="2" s="1"/>
  <c r="AA216" i="2" s="1"/>
  <c r="AA215" i="2" s="1"/>
  <c r="AA326" i="3"/>
  <c r="AA325" i="3" s="1"/>
  <c r="AA324" i="3" s="1"/>
  <c r="AA323" i="3" s="1"/>
  <c r="AA370" i="2"/>
  <c r="AA369" i="2" s="1"/>
  <c r="AA368" i="2" s="1"/>
  <c r="AA336" i="3"/>
  <c r="AA335" i="3" s="1"/>
  <c r="AA334" i="3" s="1"/>
  <c r="AA198" i="2"/>
  <c r="AA197" i="2" s="1"/>
  <c r="AA372" i="3"/>
  <c r="AA371" i="3" s="1"/>
  <c r="AA203" i="2"/>
  <c r="AA202" i="2" s="1"/>
  <c r="AA377" i="3"/>
  <c r="AA376" i="3" s="1"/>
  <c r="AA208" i="2"/>
  <c r="AA207" i="2" s="1"/>
  <c r="AA206" i="2" s="1"/>
  <c r="AA382" i="3"/>
  <c r="AA381" i="3" s="1"/>
  <c r="AA380" i="3" s="1"/>
  <c r="AA213" i="2"/>
  <c r="AA212" i="2" s="1"/>
  <c r="AA387" i="3"/>
  <c r="AA386" i="3" s="1"/>
  <c r="AB244" i="2"/>
  <c r="AB243" i="2" s="1"/>
  <c r="AB242" i="2" s="1"/>
  <c r="AB210" i="3"/>
  <c r="AB209" i="3" s="1"/>
  <c r="AB208" i="3" s="1"/>
  <c r="AB234" i="3"/>
  <c r="AB233" i="3" s="1"/>
  <c r="AB232" i="3" s="1"/>
  <c r="AB250" i="3"/>
  <c r="AB249" i="3" s="1"/>
  <c r="AB248" i="3" s="1"/>
  <c r="AB294" i="2"/>
  <c r="AB293" i="2" s="1"/>
  <c r="AB256" i="3"/>
  <c r="AB255" i="3" s="1"/>
  <c r="AB254" i="3" s="1"/>
  <c r="AB301" i="2"/>
  <c r="AB300" i="2" s="1"/>
  <c r="AB299" i="2" s="1"/>
  <c r="AB333" i="3"/>
  <c r="AB332" i="3" s="1"/>
  <c r="AB331" i="3" s="1"/>
  <c r="AB312" i="2"/>
  <c r="AB311" i="2" s="1"/>
  <c r="AB310" i="2" s="1"/>
  <c r="AB349" i="3"/>
  <c r="AB348" i="3" s="1"/>
  <c r="AB347" i="3" s="1"/>
  <c r="AB304" i="2"/>
  <c r="AB303" i="2" s="1"/>
  <c r="AB362" i="3"/>
  <c r="AB361" i="3" s="1"/>
  <c r="AB309" i="2"/>
  <c r="AB308" i="2" s="1"/>
  <c r="AB307" i="2" s="1"/>
  <c r="AB367" i="3"/>
  <c r="AB366" i="3" s="1"/>
  <c r="AB365" i="3" s="1"/>
  <c r="AB351" i="2"/>
  <c r="AB350" i="2" s="1"/>
  <c r="AB349" i="2" s="1"/>
  <c r="AB51" i="3"/>
  <c r="AB50" i="3" s="1"/>
  <c r="AB49" i="3" s="1"/>
  <c r="AB356" i="2"/>
  <c r="AB355" i="2" s="1"/>
  <c r="AB354" i="2" s="1"/>
  <c r="AB392" i="3"/>
  <c r="AB391" i="3" s="1"/>
  <c r="AB390" i="3" s="1"/>
  <c r="AB389" i="3" s="1"/>
  <c r="AA83" i="2"/>
  <c r="AA82" i="2" s="1"/>
  <c r="AA107" i="3"/>
  <c r="AA106" i="3" s="1"/>
  <c r="AB76" i="3"/>
  <c r="AB75" i="3" s="1"/>
  <c r="AB76" i="2"/>
  <c r="AB75" i="2" s="1"/>
  <c r="AB74" i="2" s="1"/>
  <c r="AB94" i="3"/>
  <c r="AB93" i="3" s="1"/>
  <c r="AB92" i="3" s="1"/>
  <c r="AB81" i="2"/>
  <c r="AB80" i="2" s="1"/>
  <c r="AB105" i="3"/>
  <c r="AB104" i="3" s="1"/>
  <c r="Z147" i="2"/>
  <c r="Z146" i="2" s="1"/>
  <c r="Z145" i="2" s="1"/>
  <c r="Z144" i="2" s="1"/>
  <c r="Z132" i="3"/>
  <c r="Z131" i="3" s="1"/>
  <c r="Z130" i="3" s="1"/>
  <c r="AA141" i="2"/>
  <c r="AA140" i="2" s="1"/>
  <c r="AA139" i="2" s="1"/>
  <c r="AA138" i="2" s="1"/>
  <c r="AA137" i="2" s="1"/>
  <c r="AA149" i="3"/>
  <c r="AA148" i="3" s="1"/>
  <c r="AA147" i="3" s="1"/>
  <c r="AA146" i="3" s="1"/>
  <c r="Z155" i="3"/>
  <c r="Z154" i="3" s="1"/>
  <c r="Z101" i="2"/>
  <c r="Z100" i="2" s="1"/>
  <c r="Z99" i="2" s="1"/>
  <c r="Z163" i="3"/>
  <c r="Z162" i="3" s="1"/>
  <c r="Z161" i="3" s="1"/>
  <c r="AA104" i="2"/>
  <c r="AA103" i="2" s="1"/>
  <c r="AA102" i="2" s="1"/>
  <c r="AA176" i="3"/>
  <c r="AA175" i="3" s="1"/>
  <c r="AA174" i="3" s="1"/>
  <c r="Z113" i="2"/>
  <c r="Z112" i="2" s="1"/>
  <c r="Z111" i="2" s="1"/>
  <c r="Z182" i="3"/>
  <c r="Z181" i="3" s="1"/>
  <c r="Z180" i="3" s="1"/>
  <c r="Z158" i="2"/>
  <c r="Z157" i="2" s="1"/>
  <c r="Z154" i="2" s="1"/>
  <c r="Z288" i="3"/>
  <c r="Z287" i="3" s="1"/>
  <c r="Z284" i="3" s="1"/>
  <c r="AC164" i="2"/>
  <c r="AC163" i="2" s="1"/>
  <c r="AC294" i="3"/>
  <c r="AC293" i="3" s="1"/>
  <c r="AC169" i="2"/>
  <c r="AC168" i="2" s="1"/>
  <c r="AC167" i="2" s="1"/>
  <c r="AC299" i="3"/>
  <c r="AC298" i="3" s="1"/>
  <c r="AC297" i="3" s="1"/>
  <c r="AC180" i="2"/>
  <c r="AC179" i="2" s="1"/>
  <c r="AC178" i="2" s="1"/>
  <c r="AC310" i="3"/>
  <c r="AC309" i="3" s="1"/>
  <c r="AC308" i="3" s="1"/>
  <c r="AC186" i="2"/>
  <c r="AC185" i="2" s="1"/>
  <c r="AC184" i="2" s="1"/>
  <c r="AC316" i="3"/>
  <c r="AC315" i="3" s="1"/>
  <c r="AC314" i="3" s="1"/>
  <c r="AC219" i="2"/>
  <c r="AC218" i="2" s="1"/>
  <c r="AC217" i="2" s="1"/>
  <c r="AC216" i="2" s="1"/>
  <c r="AC215" i="2" s="1"/>
  <c r="AC326" i="3"/>
  <c r="AC325" i="3" s="1"/>
  <c r="AC324" i="3" s="1"/>
  <c r="AC323" i="3" s="1"/>
  <c r="AC370" i="2"/>
  <c r="AC369" i="2" s="1"/>
  <c r="AC368" i="2" s="1"/>
  <c r="AC336" i="3"/>
  <c r="AC335" i="3" s="1"/>
  <c r="AC334" i="3" s="1"/>
  <c r="AC357" i="3"/>
  <c r="AC356" i="3" s="1"/>
  <c r="AC198" i="2"/>
  <c r="AC197" i="2" s="1"/>
  <c r="AC372" i="3"/>
  <c r="AC371" i="3" s="1"/>
  <c r="AC203" i="2"/>
  <c r="AC202" i="2" s="1"/>
  <c r="AC377" i="3"/>
  <c r="AC376" i="3" s="1"/>
  <c r="AC208" i="2"/>
  <c r="AC207" i="2" s="1"/>
  <c r="AC206" i="2" s="1"/>
  <c r="AC382" i="3"/>
  <c r="AC381" i="3" s="1"/>
  <c r="AC380" i="3" s="1"/>
  <c r="AC247" i="2"/>
  <c r="AC246" i="2" s="1"/>
  <c r="AC245" i="2" s="1"/>
  <c r="AC191" i="3"/>
  <c r="AC190" i="3" s="1"/>
  <c r="AC189" i="3" s="1"/>
  <c r="Z271" i="2"/>
  <c r="Z270" i="2" s="1"/>
  <c r="Z269" i="2" s="1"/>
  <c r="Z197" i="3"/>
  <c r="Z196" i="3" s="1"/>
  <c r="Z195" i="3" s="1"/>
  <c r="Z277" i="2"/>
  <c r="Z276" i="2" s="1"/>
  <c r="Z275" i="2" s="1"/>
  <c r="Z203" i="3"/>
  <c r="Z202" i="3" s="1"/>
  <c r="Z201" i="3" s="1"/>
  <c r="Z244" i="2"/>
  <c r="Z243" i="2" s="1"/>
  <c r="Z242" i="2" s="1"/>
  <c r="Z210" i="3"/>
  <c r="Z209" i="3" s="1"/>
  <c r="Z208" i="3" s="1"/>
  <c r="Z216" i="3"/>
  <c r="Z215" i="3" s="1"/>
  <c r="Z214" i="3" s="1"/>
  <c r="Z222" i="3"/>
  <c r="Z221" i="3" s="1"/>
  <c r="Z220" i="3" s="1"/>
  <c r="Z234" i="3"/>
  <c r="Z233" i="3" s="1"/>
  <c r="Z232" i="3" s="1"/>
  <c r="Z259" i="2"/>
  <c r="Z258" i="2" s="1"/>
  <c r="Z257" i="2" s="1"/>
  <c r="Z244" i="3"/>
  <c r="Z243" i="3" s="1"/>
  <c r="Z242" i="3" s="1"/>
  <c r="Z250" i="3"/>
  <c r="Z249" i="3" s="1"/>
  <c r="Z248" i="3" s="1"/>
  <c r="Z294" i="2"/>
  <c r="Z293" i="2" s="1"/>
  <c r="Z256" i="3"/>
  <c r="Z255" i="3" s="1"/>
  <c r="Z254" i="3" s="1"/>
  <c r="Z328" i="2"/>
  <c r="Z327" i="2" s="1"/>
  <c r="Z262" i="3"/>
  <c r="Z261" i="3" s="1"/>
  <c r="Z262" i="2"/>
  <c r="Z261" i="2" s="1"/>
  <c r="Z269" i="3"/>
  <c r="Z268" i="3" s="1"/>
  <c r="Z268" i="2"/>
  <c r="Z267" i="2" s="1"/>
  <c r="Z275" i="3"/>
  <c r="Z274" i="3" s="1"/>
  <c r="Z301" i="2"/>
  <c r="Z300" i="2" s="1"/>
  <c r="Z299" i="2" s="1"/>
  <c r="Z333" i="3"/>
  <c r="Z332" i="3" s="1"/>
  <c r="Z331" i="3" s="1"/>
  <c r="Z312" i="2"/>
  <c r="Z311" i="2" s="1"/>
  <c r="Z310" i="2" s="1"/>
  <c r="Z349" i="3"/>
  <c r="Z348" i="3" s="1"/>
  <c r="Z347" i="3" s="1"/>
  <c r="Z304" i="2"/>
  <c r="Z303" i="2" s="1"/>
  <c r="Z362" i="3"/>
  <c r="Z361" i="3" s="1"/>
  <c r="Z309" i="2"/>
  <c r="Z308" i="2" s="1"/>
  <c r="Z307" i="2" s="1"/>
  <c r="Z367" i="3"/>
  <c r="Z366" i="3" s="1"/>
  <c r="Z365" i="3" s="1"/>
  <c r="Z346" i="2"/>
  <c r="Z345" i="2" s="1"/>
  <c r="Z46" i="3"/>
  <c r="Z45" i="3" s="1"/>
  <c r="Z351" i="2"/>
  <c r="Z350" i="2" s="1"/>
  <c r="Z349" i="2" s="1"/>
  <c r="Z51" i="3"/>
  <c r="Z50" i="3" s="1"/>
  <c r="Z49" i="3" s="1"/>
  <c r="Z356" i="2"/>
  <c r="Z355" i="2" s="1"/>
  <c r="Z354" i="2" s="1"/>
  <c r="Z392" i="3"/>
  <c r="Z391" i="3" s="1"/>
  <c r="Z390" i="3" s="1"/>
  <c r="Z389" i="3" s="1"/>
  <c r="Z383" i="2"/>
  <c r="Z382" i="2" s="1"/>
  <c r="Z12" i="3"/>
  <c r="Z11" i="3" s="1"/>
  <c r="Z387" i="2"/>
  <c r="Z386" i="2" s="1"/>
  <c r="Z16" i="3"/>
  <c r="Z15" i="3" s="1"/>
  <c r="Z394" i="2"/>
  <c r="Z393" i="2" s="1"/>
  <c r="Z392" i="2" s="1"/>
  <c r="Z57" i="3"/>
  <c r="Z56" i="3" s="1"/>
  <c r="Z55" i="3" s="1"/>
  <c r="X42" i="3"/>
  <c r="X41" i="3" s="1"/>
  <c r="W302" i="2"/>
  <c r="X258" i="3"/>
  <c r="X257" i="3" s="1"/>
  <c r="X196" i="2"/>
  <c r="X195" i="2" s="1"/>
  <c r="X162" i="2"/>
  <c r="X150" i="2" s="1"/>
  <c r="X59" i="2"/>
  <c r="X58" i="2" s="1"/>
  <c r="X57" i="2" s="1"/>
  <c r="X229" i="2"/>
  <c r="X228" i="2"/>
  <c r="Y300" i="3"/>
  <c r="Y280" i="3" s="1"/>
  <c r="AC143" i="2"/>
  <c r="AC142" i="2"/>
  <c r="AC112" i="3"/>
  <c r="AC111" i="3" s="1"/>
  <c r="AC92" i="2"/>
  <c r="AC91" i="2" s="1"/>
  <c r="AA289" i="2"/>
  <c r="AA288" i="2" s="1"/>
  <c r="AA287" i="2" s="1"/>
  <c r="AA253" i="3"/>
  <c r="AA252" i="3" s="1"/>
  <c r="AA251" i="3" s="1"/>
  <c r="AA239" i="2"/>
  <c r="AA238" i="2" s="1"/>
  <c r="AA237" i="2" s="1"/>
  <c r="AA236" i="2" s="1"/>
  <c r="AA235" i="2" s="1"/>
  <c r="AA266" i="3"/>
  <c r="AA265" i="3" s="1"/>
  <c r="AA264" i="3" s="1"/>
  <c r="AA268" i="2"/>
  <c r="AA267" i="2" s="1"/>
  <c r="AA275" i="3"/>
  <c r="AA274" i="3" s="1"/>
  <c r="AA344" i="2"/>
  <c r="AA343" i="2" s="1"/>
  <c r="AA44" i="3"/>
  <c r="AA43" i="3" s="1"/>
  <c r="AA377" i="2"/>
  <c r="AA376" i="2" s="1"/>
  <c r="AA375" i="2" s="1"/>
  <c r="AA374" i="2" s="1"/>
  <c r="AA68" i="3"/>
  <c r="AA67" i="3" s="1"/>
  <c r="AA66" i="3" s="1"/>
  <c r="AA65" i="3" s="1"/>
  <c r="AA394" i="2"/>
  <c r="AA393" i="2" s="1"/>
  <c r="AA392" i="2" s="1"/>
  <c r="AA57" i="3"/>
  <c r="AA56" i="3" s="1"/>
  <c r="AA55" i="3" s="1"/>
  <c r="AA367" i="2"/>
  <c r="AA366" i="2" s="1"/>
  <c r="AA365" i="2" s="1"/>
  <c r="AA64" i="3"/>
  <c r="AA63" i="3" s="1"/>
  <c r="AA62" i="3" s="1"/>
  <c r="AA61" i="3" s="1"/>
  <c r="AA79" i="3"/>
  <c r="AA78" i="3" s="1"/>
  <c r="AA77" i="3" s="1"/>
  <c r="AA73" i="2"/>
  <c r="AA72" i="2" s="1"/>
  <c r="AA71" i="2" s="1"/>
  <c r="AA91" i="3"/>
  <c r="AA90" i="3" s="1"/>
  <c r="AA89" i="3" s="1"/>
  <c r="AA372" i="2"/>
  <c r="AA371" i="2" s="1"/>
  <c r="AA100" i="3"/>
  <c r="AA99" i="3" s="1"/>
  <c r="AA98" i="3" s="1"/>
  <c r="AA68" i="2"/>
  <c r="AA67" i="2" s="1"/>
  <c r="AA66" i="2" s="1"/>
  <c r="AA120" i="3"/>
  <c r="AA119" i="3" s="1"/>
  <c r="Z136" i="2"/>
  <c r="Z135" i="2" s="1"/>
  <c r="Z134" i="2" s="1"/>
  <c r="Z145" i="3"/>
  <c r="Z144" i="3" s="1"/>
  <c r="Z143" i="3" s="1"/>
  <c r="Z104" i="2"/>
  <c r="Z103" i="2" s="1"/>
  <c r="Z102" i="2" s="1"/>
  <c r="Z176" i="3"/>
  <c r="Z175" i="3" s="1"/>
  <c r="Z174" i="3" s="1"/>
  <c r="AC158" i="2"/>
  <c r="AC157" i="2" s="1"/>
  <c r="AC154" i="2" s="1"/>
  <c r="AC288" i="3"/>
  <c r="AC287" i="3" s="1"/>
  <c r="AC284" i="3" s="1"/>
  <c r="AB169" i="2"/>
  <c r="AB168" i="2" s="1"/>
  <c r="AB167" i="2" s="1"/>
  <c r="AB299" i="3"/>
  <c r="AB298" i="3" s="1"/>
  <c r="AB297" i="3" s="1"/>
  <c r="AB174" i="2"/>
  <c r="AB173" i="2" s="1"/>
  <c r="AB304" i="3"/>
  <c r="AB303" i="3" s="1"/>
  <c r="AB180" i="2"/>
  <c r="AB179" i="2" s="1"/>
  <c r="AB178" i="2" s="1"/>
  <c r="AB310" i="3"/>
  <c r="AB309" i="3" s="1"/>
  <c r="AB308" i="3" s="1"/>
  <c r="AB186" i="2"/>
  <c r="AB185" i="2" s="1"/>
  <c r="AB184" i="2" s="1"/>
  <c r="AB316" i="3"/>
  <c r="AB315" i="3" s="1"/>
  <c r="AB314" i="3" s="1"/>
  <c r="AB370" i="2"/>
  <c r="AB369" i="2" s="1"/>
  <c r="AB368" i="2" s="1"/>
  <c r="AB336" i="3"/>
  <c r="AB335" i="3" s="1"/>
  <c r="AB334" i="3" s="1"/>
  <c r="AB357" i="3"/>
  <c r="AB356" i="3" s="1"/>
  <c r="AB355" i="3" s="1"/>
  <c r="AB213" i="2"/>
  <c r="AB212" i="2" s="1"/>
  <c r="AB387" i="3"/>
  <c r="AB386" i="3" s="1"/>
  <c r="AB247" i="2"/>
  <c r="AB246" i="2" s="1"/>
  <c r="AB245" i="2" s="1"/>
  <c r="AB191" i="3"/>
  <c r="AB190" i="3" s="1"/>
  <c r="AB189" i="3" s="1"/>
  <c r="AC271" i="2"/>
  <c r="AC270" i="2" s="1"/>
  <c r="AC269" i="2" s="1"/>
  <c r="AC197" i="3"/>
  <c r="AC196" i="3" s="1"/>
  <c r="AC195" i="3" s="1"/>
  <c r="AC277" i="2"/>
  <c r="AC276" i="2" s="1"/>
  <c r="AC275" i="2" s="1"/>
  <c r="AC203" i="3"/>
  <c r="AC202" i="3" s="1"/>
  <c r="AC201" i="3" s="1"/>
  <c r="AC244" i="2"/>
  <c r="AC243" i="2" s="1"/>
  <c r="AC242" i="2" s="1"/>
  <c r="AC210" i="3"/>
  <c r="AC209" i="3" s="1"/>
  <c r="AC208" i="3" s="1"/>
  <c r="AC216" i="3"/>
  <c r="AC215" i="3" s="1"/>
  <c r="AC214" i="3" s="1"/>
  <c r="AC222" i="3"/>
  <c r="AC221" i="3" s="1"/>
  <c r="AC220" i="3" s="1"/>
  <c r="AC234" i="3"/>
  <c r="AC233" i="3" s="1"/>
  <c r="AC232" i="3" s="1"/>
  <c r="AC259" i="2"/>
  <c r="AC258" i="2" s="1"/>
  <c r="AC257" i="2" s="1"/>
  <c r="AC244" i="3"/>
  <c r="AC243" i="3" s="1"/>
  <c r="AC242" i="3" s="1"/>
  <c r="AC250" i="3"/>
  <c r="AC249" i="3" s="1"/>
  <c r="AC248" i="3" s="1"/>
  <c r="AC294" i="2"/>
  <c r="AC293" i="2" s="1"/>
  <c r="AC256" i="3"/>
  <c r="AC255" i="3" s="1"/>
  <c r="AC254" i="3" s="1"/>
  <c r="AC328" i="2"/>
  <c r="AC327" i="2" s="1"/>
  <c r="AC262" i="3"/>
  <c r="AC261" i="3" s="1"/>
  <c r="AC262" i="2"/>
  <c r="AC261" i="2" s="1"/>
  <c r="AC269" i="3"/>
  <c r="AC268" i="3" s="1"/>
  <c r="AC268" i="2"/>
  <c r="AC267" i="2" s="1"/>
  <c r="AC275" i="3"/>
  <c r="AC274" i="3" s="1"/>
  <c r="AC301" i="2"/>
  <c r="AC300" i="2" s="1"/>
  <c r="AC299" i="2" s="1"/>
  <c r="AC333" i="3"/>
  <c r="AC332" i="3" s="1"/>
  <c r="AC331" i="3" s="1"/>
  <c r="AC312" i="2"/>
  <c r="AC311" i="2" s="1"/>
  <c r="AC310" i="2" s="1"/>
  <c r="AC349" i="3"/>
  <c r="AC348" i="3" s="1"/>
  <c r="AC347" i="3" s="1"/>
  <c r="AC304" i="2"/>
  <c r="AC303" i="2" s="1"/>
  <c r="AC362" i="3"/>
  <c r="AC361" i="3" s="1"/>
  <c r="AC360" i="3" s="1"/>
  <c r="AC309" i="2"/>
  <c r="AC308" i="2" s="1"/>
  <c r="AC307" i="2" s="1"/>
  <c r="AC367" i="3"/>
  <c r="AC366" i="3" s="1"/>
  <c r="AC365" i="3" s="1"/>
  <c r="AC346" i="2"/>
  <c r="AC345" i="2" s="1"/>
  <c r="AC46" i="3"/>
  <c r="AC45" i="3" s="1"/>
  <c r="AC356" i="2"/>
  <c r="AC355" i="2" s="1"/>
  <c r="AC354" i="2" s="1"/>
  <c r="AC392" i="3"/>
  <c r="AC391" i="3" s="1"/>
  <c r="AC390" i="3" s="1"/>
  <c r="AC389" i="3" s="1"/>
  <c r="AC383" i="2"/>
  <c r="AC382" i="2" s="1"/>
  <c r="AC12" i="3"/>
  <c r="AC11" i="3" s="1"/>
  <c r="AC387" i="2"/>
  <c r="AC386" i="2" s="1"/>
  <c r="AC16" i="3"/>
  <c r="AC15" i="3" s="1"/>
  <c r="AC394" i="2"/>
  <c r="AC393" i="2" s="1"/>
  <c r="AC392" i="2" s="1"/>
  <c r="AC57" i="3"/>
  <c r="AC56" i="3" s="1"/>
  <c r="AC55" i="3" s="1"/>
  <c r="AB74" i="3"/>
  <c r="AB73" i="3" s="1"/>
  <c r="AB83" i="2"/>
  <c r="AB82" i="2" s="1"/>
  <c r="AB107" i="3"/>
  <c r="AB106" i="3" s="1"/>
  <c r="X339" i="2"/>
  <c r="W348" i="3"/>
  <c r="W347" i="3" s="1"/>
  <c r="W337" i="3" s="1"/>
  <c r="Y194" i="2"/>
  <c r="X133" i="3"/>
  <c r="X125" i="3" s="1"/>
  <c r="X143" i="2"/>
  <c r="X142" i="2"/>
  <c r="AA20" i="3"/>
  <c r="AA19" i="3" s="1"/>
  <c r="AA18" i="3" s="1"/>
  <c r="Y170" i="2"/>
  <c r="Y150" i="2" s="1"/>
  <c r="Z20" i="3"/>
  <c r="Z19" i="3" s="1"/>
  <c r="Z18" i="3" s="1"/>
  <c r="AC59" i="2"/>
  <c r="AC58" i="2" s="1"/>
  <c r="AC57" i="2" s="1"/>
  <c r="AC133" i="3"/>
  <c r="S159" i="3"/>
  <c r="M234" i="2"/>
  <c r="O92" i="1"/>
  <c r="O429" i="1" s="1"/>
  <c r="X321" i="3"/>
  <c r="AC367" i="2"/>
  <c r="AC366" i="2" s="1"/>
  <c r="AC365" i="2" s="1"/>
  <c r="AC64" i="3"/>
  <c r="AC63" i="3" s="1"/>
  <c r="AC62" i="3" s="1"/>
  <c r="AC61" i="3" s="1"/>
  <c r="AC74" i="3"/>
  <c r="AC73" i="3" s="1"/>
  <c r="AC79" i="3"/>
  <c r="AC78" i="3" s="1"/>
  <c r="AC77" i="3" s="1"/>
  <c r="AC73" i="2"/>
  <c r="AC72" i="2" s="1"/>
  <c r="AC71" i="2" s="1"/>
  <c r="AC91" i="3"/>
  <c r="AC90" i="3" s="1"/>
  <c r="AC89" i="3" s="1"/>
  <c r="AC372" i="2"/>
  <c r="AC371" i="2" s="1"/>
  <c r="AC100" i="3"/>
  <c r="AC99" i="3" s="1"/>
  <c r="AC98" i="3" s="1"/>
  <c r="Z61" i="2"/>
  <c r="Z60" i="2" s="1"/>
  <c r="Z114" i="3"/>
  <c r="Z113" i="3" s="1"/>
  <c r="Z65" i="2"/>
  <c r="Z64" i="2" s="1"/>
  <c r="Z118" i="3"/>
  <c r="Z117" i="3" s="1"/>
  <c r="AA127" i="2"/>
  <c r="AA126" i="2" s="1"/>
  <c r="AA125" i="2" s="1"/>
  <c r="AA136" i="3"/>
  <c r="AA135" i="3" s="1"/>
  <c r="AA134" i="3" s="1"/>
  <c r="AA158" i="3"/>
  <c r="AA157" i="3" s="1"/>
  <c r="AA156" i="3" s="1"/>
  <c r="AA107" i="2"/>
  <c r="AA106" i="2" s="1"/>
  <c r="AA105" i="2" s="1"/>
  <c r="AA166" i="3"/>
  <c r="AA165" i="3" s="1"/>
  <c r="AA164" i="3" s="1"/>
  <c r="Z98" i="2"/>
  <c r="Z97" i="2" s="1"/>
  <c r="Z96" i="2" s="1"/>
  <c r="Z173" i="3"/>
  <c r="Z172" i="3" s="1"/>
  <c r="Z171" i="3" s="1"/>
  <c r="AA110" i="2"/>
  <c r="AA109" i="2" s="1"/>
  <c r="AA108" i="2" s="1"/>
  <c r="AA179" i="3"/>
  <c r="AA178" i="3" s="1"/>
  <c r="AA177" i="3" s="1"/>
  <c r="AA161" i="2"/>
  <c r="AA160" i="2" s="1"/>
  <c r="AA159" i="2" s="1"/>
  <c r="AA291" i="3"/>
  <c r="AA290" i="3" s="1"/>
  <c r="AA289" i="3" s="1"/>
  <c r="Z166" i="2"/>
  <c r="Z165" i="2" s="1"/>
  <c r="Z296" i="3"/>
  <c r="Z295" i="3" s="1"/>
  <c r="Z172" i="2"/>
  <c r="Z171" i="2" s="1"/>
  <c r="Z302" i="3"/>
  <c r="Z301" i="3" s="1"/>
  <c r="Z177" i="2"/>
  <c r="Z176" i="2" s="1"/>
  <c r="Z175" i="2" s="1"/>
  <c r="Z307" i="3"/>
  <c r="Z306" i="3" s="1"/>
  <c r="Z305" i="3" s="1"/>
  <c r="Z183" i="2"/>
  <c r="Z182" i="2" s="1"/>
  <c r="Z181" i="2" s="1"/>
  <c r="Z313" i="3"/>
  <c r="Z312" i="3" s="1"/>
  <c r="Z311" i="3" s="1"/>
  <c r="Z192" i="2"/>
  <c r="Z191" i="2" s="1"/>
  <c r="Z190" i="2" s="1"/>
  <c r="Z189" i="2" s="1"/>
  <c r="Z320" i="3"/>
  <c r="Z319" i="3" s="1"/>
  <c r="Z318" i="3" s="1"/>
  <c r="Z317" i="3" s="1"/>
  <c r="Z232" i="2"/>
  <c r="Z231" i="2" s="1"/>
  <c r="Z230" i="2" s="1"/>
  <c r="Z330" i="3"/>
  <c r="Z329" i="3" s="1"/>
  <c r="Z328" i="3" s="1"/>
  <c r="Z227" i="2"/>
  <c r="Z226" i="2" s="1"/>
  <c r="Z225" i="2" s="1"/>
  <c r="Z221" i="2" s="1"/>
  <c r="Z220" i="2" s="1"/>
  <c r="Z343" i="3"/>
  <c r="Z342" i="3" s="1"/>
  <c r="Z341" i="3" s="1"/>
  <c r="Z359" i="3"/>
  <c r="Z358" i="3" s="1"/>
  <c r="Z200" i="2"/>
  <c r="Z199" i="2" s="1"/>
  <c r="Z374" i="3"/>
  <c r="Z373" i="3" s="1"/>
  <c r="Z205" i="2"/>
  <c r="Z204" i="2" s="1"/>
  <c r="Z379" i="3"/>
  <c r="Z378" i="3" s="1"/>
  <c r="Z211" i="2"/>
  <c r="Z210" i="2" s="1"/>
  <c r="Z385" i="3"/>
  <c r="Z384" i="3" s="1"/>
  <c r="Z316" i="2"/>
  <c r="Z315" i="2" s="1"/>
  <c r="Z314" i="2" s="1"/>
  <c r="Z97" i="3"/>
  <c r="Z96" i="3" s="1"/>
  <c r="Z95" i="3" s="1"/>
  <c r="Z253" i="2"/>
  <c r="Z252" i="2" s="1"/>
  <c r="Z251" i="2" s="1"/>
  <c r="Z194" i="3"/>
  <c r="Z193" i="3" s="1"/>
  <c r="Z192" i="3" s="1"/>
  <c r="AA274" i="2"/>
  <c r="AA273" i="2" s="1"/>
  <c r="AA272" i="2" s="1"/>
  <c r="AA200" i="3"/>
  <c r="AA199" i="3" s="1"/>
  <c r="AA198" i="3" s="1"/>
  <c r="AA256" i="2"/>
  <c r="AA255" i="2" s="1"/>
  <c r="AA254" i="2" s="1"/>
  <c r="AA213" i="3"/>
  <c r="AA212" i="3" s="1"/>
  <c r="AA211" i="3" s="1"/>
  <c r="AA219" i="3"/>
  <c r="AA218" i="3" s="1"/>
  <c r="AA217" i="3" s="1"/>
  <c r="AA280" i="2"/>
  <c r="AA279" i="2" s="1"/>
  <c r="AA278" i="2" s="1"/>
  <c r="AA225" i="3"/>
  <c r="AA224" i="3" s="1"/>
  <c r="AA223" i="3" s="1"/>
  <c r="AA333" i="2"/>
  <c r="AA332" i="2" s="1"/>
  <c r="AA331" i="2" s="1"/>
  <c r="AA330" i="2" s="1"/>
  <c r="AA329" i="2" s="1"/>
  <c r="AA237" i="3"/>
  <c r="AA236" i="3" s="1"/>
  <c r="AA235" i="3" s="1"/>
  <c r="AA250" i="3"/>
  <c r="AA249" i="3" s="1"/>
  <c r="AA248" i="3" s="1"/>
  <c r="AA328" i="2"/>
  <c r="AA327" i="2" s="1"/>
  <c r="AA262" i="3"/>
  <c r="AA261" i="3" s="1"/>
  <c r="AA351" i="2"/>
  <c r="AA350" i="2" s="1"/>
  <c r="AA349" i="2" s="1"/>
  <c r="AA51" i="3"/>
  <c r="AA50" i="3" s="1"/>
  <c r="AA49" i="3" s="1"/>
  <c r="AA362" i="2"/>
  <c r="AA361" i="2" s="1"/>
  <c r="AA360" i="2" s="1"/>
  <c r="AA396" i="3"/>
  <c r="AA395" i="3" s="1"/>
  <c r="AA394" i="3" s="1"/>
  <c r="AA393" i="3" s="1"/>
  <c r="AA385" i="2"/>
  <c r="AA384" i="2" s="1"/>
  <c r="AA14" i="3"/>
  <c r="AA13" i="3" s="1"/>
  <c r="AA391" i="2"/>
  <c r="AA390" i="2" s="1"/>
  <c r="AA389" i="2" s="1"/>
  <c r="AA54" i="3"/>
  <c r="AA53" i="3" s="1"/>
  <c r="AA52" i="3" s="1"/>
  <c r="Z367" i="2"/>
  <c r="Z366" i="2" s="1"/>
  <c r="Z365" i="2" s="1"/>
  <c r="Z64" i="3"/>
  <c r="Z63" i="3" s="1"/>
  <c r="Z62" i="3" s="1"/>
  <c r="Z61" i="3" s="1"/>
  <c r="Z74" i="3"/>
  <c r="Z73" i="3" s="1"/>
  <c r="Z79" i="3"/>
  <c r="Z78" i="3" s="1"/>
  <c r="Z77" i="3" s="1"/>
  <c r="Z73" i="2"/>
  <c r="Z72" i="2" s="1"/>
  <c r="Z71" i="2" s="1"/>
  <c r="Z91" i="3"/>
  <c r="Z90" i="3" s="1"/>
  <c r="Z89" i="3" s="1"/>
  <c r="Z372" i="2"/>
  <c r="Z371" i="2" s="1"/>
  <c r="Z100" i="3"/>
  <c r="Z99" i="3" s="1"/>
  <c r="Z98" i="3" s="1"/>
  <c r="Z83" i="2"/>
  <c r="Z82" i="2" s="1"/>
  <c r="Z107" i="3"/>
  <c r="Z106" i="3" s="1"/>
  <c r="AA63" i="2"/>
  <c r="AA62" i="2" s="1"/>
  <c r="AA116" i="3"/>
  <c r="AA115" i="3" s="1"/>
  <c r="Z68" i="2"/>
  <c r="Z67" i="2" s="1"/>
  <c r="Z66" i="2" s="1"/>
  <c r="Z120" i="3"/>
  <c r="Z119" i="3" s="1"/>
  <c r="AA130" i="2"/>
  <c r="AA129" i="2" s="1"/>
  <c r="AA128" i="2" s="1"/>
  <c r="AA139" i="3"/>
  <c r="AA138" i="3" s="1"/>
  <c r="AA137" i="3" s="1"/>
  <c r="AB155" i="3"/>
  <c r="AB154" i="3" s="1"/>
  <c r="AB151" i="3" s="1"/>
  <c r="AA95" i="2"/>
  <c r="AA94" i="2" s="1"/>
  <c r="AA93" i="2" s="1"/>
  <c r="AA170" i="3"/>
  <c r="AA169" i="3" s="1"/>
  <c r="AA168" i="3" s="1"/>
  <c r="AB110" i="2"/>
  <c r="AB109" i="2" s="1"/>
  <c r="AB108" i="2" s="1"/>
  <c r="AB179" i="3"/>
  <c r="AB178" i="3" s="1"/>
  <c r="AB177" i="3" s="1"/>
  <c r="AB153" i="2"/>
  <c r="AB152" i="2" s="1"/>
  <c r="AB151" i="2" s="1"/>
  <c r="AB283" i="3"/>
  <c r="AB282" i="3" s="1"/>
  <c r="AB281" i="3" s="1"/>
  <c r="AA166" i="2"/>
  <c r="AA165" i="2" s="1"/>
  <c r="AA296" i="3"/>
  <c r="AA295" i="3" s="1"/>
  <c r="AA172" i="2"/>
  <c r="AA171" i="2" s="1"/>
  <c r="AA302" i="3"/>
  <c r="AA301" i="3" s="1"/>
  <c r="AA177" i="2"/>
  <c r="AA176" i="2" s="1"/>
  <c r="AA175" i="2" s="1"/>
  <c r="AA307" i="3"/>
  <c r="AA306" i="3" s="1"/>
  <c r="AA305" i="3" s="1"/>
  <c r="AA183" i="2"/>
  <c r="AA182" i="2" s="1"/>
  <c r="AA181" i="2" s="1"/>
  <c r="AA313" i="3"/>
  <c r="AA312" i="3" s="1"/>
  <c r="AA311" i="3" s="1"/>
  <c r="AA192" i="2"/>
  <c r="AA191" i="2" s="1"/>
  <c r="AA190" i="2" s="1"/>
  <c r="AA189" i="2" s="1"/>
  <c r="AA320" i="3"/>
  <c r="AA319" i="3" s="1"/>
  <c r="AA318" i="3" s="1"/>
  <c r="AA317" i="3" s="1"/>
  <c r="AA232" i="2"/>
  <c r="AA231" i="2" s="1"/>
  <c r="AA230" i="2" s="1"/>
  <c r="AA330" i="3"/>
  <c r="AA329" i="3" s="1"/>
  <c r="AA328" i="3" s="1"/>
  <c r="AA200" i="2"/>
  <c r="AA199" i="2" s="1"/>
  <c r="AA374" i="3"/>
  <c r="AA373" i="3" s="1"/>
  <c r="AA205" i="2"/>
  <c r="AA204" i="2" s="1"/>
  <c r="AA379" i="3"/>
  <c r="AA378" i="3" s="1"/>
  <c r="AA211" i="2"/>
  <c r="AA210" i="2" s="1"/>
  <c r="AA385" i="3"/>
  <c r="AA384" i="3" s="1"/>
  <c r="AA316" i="2"/>
  <c r="AA315" i="2" s="1"/>
  <c r="AA314" i="2" s="1"/>
  <c r="AA97" i="3"/>
  <c r="AA96" i="3" s="1"/>
  <c r="AA95" i="3" s="1"/>
  <c r="AA253" i="2"/>
  <c r="AA252" i="2" s="1"/>
  <c r="AA251" i="2" s="1"/>
  <c r="AA194" i="3"/>
  <c r="AA193" i="3" s="1"/>
  <c r="AA192" i="3" s="1"/>
  <c r="AB206" i="3"/>
  <c r="AB205" i="3" s="1"/>
  <c r="AB204" i="3" s="1"/>
  <c r="AB280" i="2"/>
  <c r="AB279" i="2" s="1"/>
  <c r="AB278" i="2" s="1"/>
  <c r="AB225" i="3"/>
  <c r="AB224" i="3" s="1"/>
  <c r="AB223" i="3" s="1"/>
  <c r="AB333" i="2"/>
  <c r="AB332" i="2" s="1"/>
  <c r="AB331" i="2" s="1"/>
  <c r="AB330" i="2" s="1"/>
  <c r="AB329" i="2" s="1"/>
  <c r="AB237" i="3"/>
  <c r="AB236" i="3" s="1"/>
  <c r="AB235" i="3" s="1"/>
  <c r="AB296" i="2"/>
  <c r="AB295" i="2" s="1"/>
  <c r="AB278" i="3"/>
  <c r="AB277" i="3" s="1"/>
  <c r="AB276" i="3" s="1"/>
  <c r="AB250" i="2"/>
  <c r="AB249" i="2" s="1"/>
  <c r="AB248" i="2" s="1"/>
  <c r="AB346" i="3"/>
  <c r="AB345" i="3" s="1"/>
  <c r="AB344" i="3" s="1"/>
  <c r="AB321" i="2"/>
  <c r="AB320" i="2" s="1"/>
  <c r="AB319" i="2" s="1"/>
  <c r="AB318" i="2" s="1"/>
  <c r="AB317" i="2" s="1"/>
  <c r="AB353" i="3"/>
  <c r="AB352" i="3" s="1"/>
  <c r="AB351" i="3" s="1"/>
  <c r="AB306" i="2"/>
  <c r="AB305" i="2" s="1"/>
  <c r="AB364" i="3"/>
  <c r="AB363" i="3" s="1"/>
  <c r="AB397" i="2"/>
  <c r="AB396" i="2" s="1"/>
  <c r="AB395" i="2" s="1"/>
  <c r="AB60" i="3"/>
  <c r="AB59" i="3" s="1"/>
  <c r="AB58" i="3" s="1"/>
  <c r="AB90" i="2"/>
  <c r="AB89" i="2" s="1"/>
  <c r="AB88" i="2" s="1"/>
  <c r="AB87" i="2" s="1"/>
  <c r="AB86" i="2" s="1"/>
  <c r="AB129" i="3"/>
  <c r="AB128" i="3" s="1"/>
  <c r="AB127" i="3" s="1"/>
  <c r="Z127" i="2"/>
  <c r="Z126" i="2" s="1"/>
  <c r="Z125" i="2" s="1"/>
  <c r="Z136" i="3"/>
  <c r="Z135" i="3" s="1"/>
  <c r="Z134" i="3" s="1"/>
  <c r="AA136" i="2"/>
  <c r="AA135" i="2" s="1"/>
  <c r="AA134" i="2" s="1"/>
  <c r="AA145" i="3"/>
  <c r="AA144" i="3" s="1"/>
  <c r="AA143" i="3" s="1"/>
  <c r="Z153" i="3"/>
  <c r="Z152" i="3" s="1"/>
  <c r="Z151" i="3" s="1"/>
  <c r="Z158" i="3"/>
  <c r="Z157" i="3" s="1"/>
  <c r="Z156" i="3" s="1"/>
  <c r="Z107" i="2"/>
  <c r="Z106" i="2" s="1"/>
  <c r="Z105" i="2" s="1"/>
  <c r="Z166" i="3"/>
  <c r="Z165" i="3" s="1"/>
  <c r="Z164" i="3" s="1"/>
  <c r="Z110" i="2"/>
  <c r="Z109" i="2" s="1"/>
  <c r="Z108" i="2" s="1"/>
  <c r="Z179" i="3"/>
  <c r="Z178" i="3" s="1"/>
  <c r="Z177" i="3" s="1"/>
  <c r="Z153" i="2"/>
  <c r="Z152" i="2" s="1"/>
  <c r="Z151" i="2" s="1"/>
  <c r="Z283" i="3"/>
  <c r="Z282" i="3" s="1"/>
  <c r="Z281" i="3" s="1"/>
  <c r="Z161" i="2"/>
  <c r="Z160" i="2" s="1"/>
  <c r="Z159" i="2" s="1"/>
  <c r="Z291" i="3"/>
  <c r="Z290" i="3" s="1"/>
  <c r="Z289" i="3" s="1"/>
  <c r="AC166" i="2"/>
  <c r="AC165" i="2" s="1"/>
  <c r="AC296" i="3"/>
  <c r="AC295" i="3" s="1"/>
  <c r="AC177" i="2"/>
  <c r="AC176" i="2" s="1"/>
  <c r="AC175" i="2" s="1"/>
  <c r="AC307" i="3"/>
  <c r="AC306" i="3" s="1"/>
  <c r="AC305" i="3" s="1"/>
  <c r="AC183" i="2"/>
  <c r="AC182" i="2" s="1"/>
  <c r="AC181" i="2" s="1"/>
  <c r="AC313" i="3"/>
  <c r="AC312" i="3" s="1"/>
  <c r="AC311" i="3" s="1"/>
  <c r="AC192" i="2"/>
  <c r="AC191" i="2" s="1"/>
  <c r="AC190" i="2" s="1"/>
  <c r="AC189" i="2" s="1"/>
  <c r="AC320" i="3"/>
  <c r="AC319" i="3" s="1"/>
  <c r="AC318" i="3" s="1"/>
  <c r="AC317" i="3" s="1"/>
  <c r="AC232" i="2"/>
  <c r="AC231" i="2" s="1"/>
  <c r="AC230" i="2" s="1"/>
  <c r="AC330" i="3"/>
  <c r="AC329" i="3" s="1"/>
  <c r="AC328" i="3" s="1"/>
  <c r="AC227" i="2"/>
  <c r="AC226" i="2" s="1"/>
  <c r="AC225" i="2" s="1"/>
  <c r="AC221" i="2" s="1"/>
  <c r="AC220" i="2" s="1"/>
  <c r="AC343" i="3"/>
  <c r="AC342" i="3" s="1"/>
  <c r="AC341" i="3" s="1"/>
  <c r="AC337" i="3" s="1"/>
  <c r="AC359" i="3"/>
  <c r="AC358" i="3" s="1"/>
  <c r="AC200" i="2"/>
  <c r="AC199" i="2" s="1"/>
  <c r="AC374" i="3"/>
  <c r="AC373" i="3" s="1"/>
  <c r="AC205" i="2"/>
  <c r="AC204" i="2" s="1"/>
  <c r="AC379" i="3"/>
  <c r="AC378" i="3" s="1"/>
  <c r="AC316" i="2"/>
  <c r="AC315" i="2" s="1"/>
  <c r="AC314" i="2" s="1"/>
  <c r="AC97" i="3"/>
  <c r="AC96" i="3" s="1"/>
  <c r="AC95" i="3" s="1"/>
  <c r="AC253" i="2"/>
  <c r="AC252" i="2" s="1"/>
  <c r="AC251" i="2" s="1"/>
  <c r="AC194" i="3"/>
  <c r="AC193" i="3" s="1"/>
  <c r="AC192" i="3" s="1"/>
  <c r="Z274" i="2"/>
  <c r="Z273" i="2" s="1"/>
  <c r="Z272" i="2" s="1"/>
  <c r="Z200" i="3"/>
  <c r="Z199" i="3" s="1"/>
  <c r="Z198" i="3" s="1"/>
  <c r="Z206" i="3"/>
  <c r="Z205" i="3" s="1"/>
  <c r="Z204" i="3" s="1"/>
  <c r="Z256" i="2"/>
  <c r="Z255" i="2" s="1"/>
  <c r="Z254" i="2" s="1"/>
  <c r="Z213" i="3"/>
  <c r="Z212" i="3" s="1"/>
  <c r="Z211" i="3" s="1"/>
  <c r="Z219" i="3"/>
  <c r="Z218" i="3" s="1"/>
  <c r="Z217" i="3" s="1"/>
  <c r="Z280" i="2"/>
  <c r="Z279" i="2" s="1"/>
  <c r="Z278" i="2" s="1"/>
  <c r="Z225" i="3"/>
  <c r="Z224" i="3" s="1"/>
  <c r="Z223" i="3" s="1"/>
  <c r="Z333" i="2"/>
  <c r="Z332" i="2" s="1"/>
  <c r="Z331" i="2" s="1"/>
  <c r="Z330" i="2" s="1"/>
  <c r="Z329" i="2" s="1"/>
  <c r="Z237" i="3"/>
  <c r="Z236" i="3" s="1"/>
  <c r="Z235" i="3" s="1"/>
  <c r="Z247" i="3"/>
  <c r="Z246" i="3" s="1"/>
  <c r="Z245" i="3" s="1"/>
  <c r="Z289" i="2"/>
  <c r="Z288" i="2" s="1"/>
  <c r="Z287" i="2" s="1"/>
  <c r="Z253" i="3"/>
  <c r="Z252" i="3" s="1"/>
  <c r="Z251" i="3" s="1"/>
  <c r="Z326" i="2"/>
  <c r="Z325" i="2" s="1"/>
  <c r="Z260" i="3"/>
  <c r="Z259" i="3" s="1"/>
  <c r="Z239" i="2"/>
  <c r="Z238" i="2" s="1"/>
  <c r="Z237" i="2" s="1"/>
  <c r="Z236" i="2" s="1"/>
  <c r="Z235" i="2" s="1"/>
  <c r="Z266" i="3"/>
  <c r="Z265" i="3" s="1"/>
  <c r="Z264" i="3" s="1"/>
  <c r="Z264" i="2"/>
  <c r="Z263" i="2" s="1"/>
  <c r="Z271" i="3"/>
  <c r="Z270" i="3" s="1"/>
  <c r="Z296" i="2"/>
  <c r="Z295" i="2" s="1"/>
  <c r="Z278" i="3"/>
  <c r="Z277" i="3" s="1"/>
  <c r="Z276" i="3" s="1"/>
  <c r="Z250" i="2"/>
  <c r="Z249" i="2" s="1"/>
  <c r="Z248" i="2" s="1"/>
  <c r="Z346" i="3"/>
  <c r="Z345" i="3" s="1"/>
  <c r="Z344" i="3" s="1"/>
  <c r="Z321" i="2"/>
  <c r="Z320" i="2" s="1"/>
  <c r="Z319" i="2" s="1"/>
  <c r="Z318" i="2" s="1"/>
  <c r="Z317" i="2" s="1"/>
  <c r="Z353" i="3"/>
  <c r="Z352" i="3" s="1"/>
  <c r="Z351" i="3" s="1"/>
  <c r="Z306" i="2"/>
  <c r="Z305" i="2" s="1"/>
  <c r="Z364" i="3"/>
  <c r="Z363" i="3" s="1"/>
  <c r="Z344" i="2"/>
  <c r="Z343" i="2" s="1"/>
  <c r="Z44" i="3"/>
  <c r="Z43" i="3" s="1"/>
  <c r="Z348" i="2"/>
  <c r="Z347" i="2" s="1"/>
  <c r="Z48" i="3"/>
  <c r="Z47" i="3" s="1"/>
  <c r="Z377" i="2"/>
  <c r="Z376" i="2" s="1"/>
  <c r="Z375" i="2" s="1"/>
  <c r="Z374" i="2" s="1"/>
  <c r="Z68" i="3"/>
  <c r="Z67" i="3" s="1"/>
  <c r="Z66" i="3" s="1"/>
  <c r="Z65" i="3" s="1"/>
  <c r="Z362" i="2"/>
  <c r="Z361" i="2" s="1"/>
  <c r="Z360" i="2" s="1"/>
  <c r="Z396" i="3"/>
  <c r="Z395" i="3" s="1"/>
  <c r="Z394" i="3" s="1"/>
  <c r="Z393" i="3" s="1"/>
  <c r="Z385" i="2"/>
  <c r="Z384" i="2" s="1"/>
  <c r="Z14" i="3"/>
  <c r="Z13" i="3" s="1"/>
  <c r="Z391" i="2"/>
  <c r="Z390" i="2" s="1"/>
  <c r="Z389" i="2" s="1"/>
  <c r="Z54" i="3"/>
  <c r="Z53" i="3" s="1"/>
  <c r="Z52" i="3" s="1"/>
  <c r="Z397" i="2"/>
  <c r="Z396" i="2" s="1"/>
  <c r="Z395" i="2" s="1"/>
  <c r="Z60" i="3"/>
  <c r="Z59" i="3" s="1"/>
  <c r="Z58" i="3" s="1"/>
  <c r="W311" i="2"/>
  <c r="W310" i="2" s="1"/>
  <c r="W292" i="2"/>
  <c r="W291" i="2" s="1"/>
  <c r="W290" i="2" s="1"/>
  <c r="Z21" i="3"/>
  <c r="X124" i="2"/>
  <c r="X123" i="2"/>
  <c r="X122" i="2" s="1"/>
  <c r="X167" i="3"/>
  <c r="AC126" i="3"/>
  <c r="AC124" i="2"/>
  <c r="AC123" i="2"/>
  <c r="AC122" i="2" s="1"/>
  <c r="S195" i="2"/>
  <c r="S193" i="2" s="1"/>
  <c r="R339" i="2"/>
  <c r="S388" i="2"/>
  <c r="S363" i="2" s="1"/>
  <c r="O339" i="2"/>
  <c r="O279" i="3"/>
  <c r="Q369" i="3"/>
  <c r="Q368" i="3" s="1"/>
  <c r="R322" i="3"/>
  <c r="R279" i="3"/>
  <c r="N125" i="3"/>
  <c r="O187" i="3"/>
  <c r="AV247" i="1"/>
  <c r="AV431" i="1" s="1"/>
  <c r="U40" i="1"/>
  <c r="R216" i="1"/>
  <c r="R215" i="1" s="1"/>
  <c r="R196" i="1" s="1"/>
  <c r="R223" i="1"/>
  <c r="R228" i="1"/>
  <c r="S397" i="1"/>
  <c r="S396" i="1" s="1"/>
  <c r="S395" i="1" s="1"/>
  <c r="S394" i="1" s="1"/>
  <c r="S512" i="1" s="1"/>
  <c r="R15" i="1"/>
  <c r="R11" i="1" s="1"/>
  <c r="S175" i="1"/>
  <c r="S236" i="1"/>
  <c r="T40" i="1"/>
  <c r="Q159" i="3"/>
  <c r="O159" i="3"/>
  <c r="P125" i="3"/>
  <c r="N322" i="3"/>
  <c r="N234" i="2"/>
  <c r="P10" i="1"/>
  <c r="P426" i="1" s="1"/>
  <c r="N339" i="1"/>
  <c r="P339" i="1"/>
  <c r="P433" i="1" s="1"/>
  <c r="BA10" i="1"/>
  <c r="BA426" i="1" s="1"/>
  <c r="S367" i="1"/>
  <c r="S366" i="1" s="1"/>
  <c r="S365" i="1" s="1"/>
  <c r="T175" i="1"/>
  <c r="T236" i="1"/>
  <c r="U318" i="1"/>
  <c r="U317" i="1" s="1"/>
  <c r="U367" i="1"/>
  <c r="R118" i="1"/>
  <c r="R117" i="1" s="1"/>
  <c r="R318" i="1"/>
  <c r="R317" i="1" s="1"/>
  <c r="R367" i="1"/>
  <c r="R366" i="1" s="1"/>
  <c r="R365" i="1" s="1"/>
  <c r="R364" i="1" s="1"/>
  <c r="R495" i="1" s="1"/>
  <c r="K363" i="2"/>
  <c r="P322" i="3"/>
  <c r="S318" i="1"/>
  <c r="S317" i="1" s="1"/>
  <c r="BA247" i="1"/>
  <c r="BA431" i="1" s="1"/>
  <c r="BA92" i="1"/>
  <c r="BA429" i="1" s="1"/>
  <c r="AV92" i="1"/>
  <c r="AV429" i="1" s="1"/>
  <c r="Q339" i="1"/>
  <c r="Q433" i="1" s="1"/>
  <c r="N247" i="1"/>
  <c r="N431" i="1" s="1"/>
  <c r="P247" i="1"/>
  <c r="P431" i="1" s="1"/>
  <c r="Q247" i="1"/>
  <c r="Q431" i="1" s="1"/>
  <c r="P126" i="1"/>
  <c r="P430" i="1" s="1"/>
  <c r="N126" i="1"/>
  <c r="N430" i="1" s="1"/>
  <c r="S126" i="1"/>
  <c r="S430" i="1" s="1"/>
  <c r="O126" i="1"/>
  <c r="O430" i="1" s="1"/>
  <c r="Q92" i="1"/>
  <c r="Q429" i="1" s="1"/>
  <c r="P100" i="1"/>
  <c r="P92" i="1" s="1"/>
  <c r="P429" i="1" s="1"/>
  <c r="O322" i="3"/>
  <c r="T354" i="3"/>
  <c r="Q339" i="2"/>
  <c r="P187" i="3"/>
  <c r="P339" i="2"/>
  <c r="Q10" i="1"/>
  <c r="Q426" i="1" s="1"/>
  <c r="O10" i="1"/>
  <c r="O426" i="1" s="1"/>
  <c r="U125" i="3"/>
  <c r="U187" i="3"/>
  <c r="R159" i="3"/>
  <c r="R187" i="3"/>
  <c r="O193" i="2"/>
  <c r="O194" i="2"/>
  <c r="O234" i="2"/>
  <c r="Q363" i="2"/>
  <c r="N193" i="2"/>
  <c r="N194" i="2"/>
  <c r="P363" i="2"/>
  <c r="P149" i="2"/>
  <c r="N148" i="2"/>
  <c r="N149" i="2"/>
  <c r="P194" i="2"/>
  <c r="P193" i="2"/>
  <c r="O149" i="2"/>
  <c r="O148" i="2"/>
  <c r="K193" i="2"/>
  <c r="K194" i="2"/>
  <c r="O363" i="2"/>
  <c r="R363" i="2"/>
  <c r="Q322" i="3"/>
  <c r="N8" i="3"/>
  <c r="U159" i="3"/>
  <c r="Q279" i="3"/>
  <c r="P8" i="3"/>
  <c r="O125" i="3"/>
  <c r="N187" i="3"/>
  <c r="N369" i="3"/>
  <c r="N368" i="3" s="1"/>
  <c r="U354" i="3"/>
  <c r="U322" i="3" s="1"/>
  <c r="Q125" i="3"/>
  <c r="R369" i="3"/>
  <c r="R368" i="3" s="1"/>
  <c r="Q187" i="3"/>
  <c r="O8" i="3"/>
  <c r="Q8" i="3"/>
  <c r="R125" i="3"/>
  <c r="AH133" i="3" l="1"/>
  <c r="P440" i="1"/>
  <c r="O10" i="2"/>
  <c r="O9" i="2" s="1"/>
  <c r="N321" i="3"/>
  <c r="R194" i="2"/>
  <c r="AV221" i="1"/>
  <c r="AV434" i="1" s="1"/>
  <c r="Q194" i="2"/>
  <c r="AQ247" i="1"/>
  <c r="AQ431" i="1" s="1"/>
  <c r="Z479" i="1"/>
  <c r="AC479" i="1"/>
  <c r="AK292" i="2"/>
  <c r="AK291" i="2" s="1"/>
  <c r="AK290" i="2" s="1"/>
  <c r="AC433" i="1"/>
  <c r="R339" i="1"/>
  <c r="R433" i="1" s="1"/>
  <c r="U433" i="1"/>
  <c r="AH470" i="1"/>
  <c r="AI454" i="1"/>
  <c r="AK510" i="1"/>
  <c r="AK455" i="1" s="1"/>
  <c r="AK377" i="2"/>
  <c r="AK376" i="2" s="1"/>
  <c r="AK375" i="2" s="1"/>
  <c r="AK374" i="2" s="1"/>
  <c r="AH510" i="1"/>
  <c r="AH455" i="1" s="1"/>
  <c r="AH377" i="2"/>
  <c r="AH376" i="2" s="1"/>
  <c r="AH375" i="2" s="1"/>
  <c r="AH374" i="2" s="1"/>
  <c r="AH465" i="1"/>
  <c r="AH446" i="1" s="1"/>
  <c r="AH473" i="1"/>
  <c r="AH454" i="1" s="1"/>
  <c r="AI510" i="1"/>
  <c r="AI455" i="1" s="1"/>
  <c r="AI377" i="2"/>
  <c r="AI376" i="2" s="1"/>
  <c r="AI375" i="2" s="1"/>
  <c r="AI374" i="2" s="1"/>
  <c r="AH462" i="1"/>
  <c r="AH443" i="1" s="1"/>
  <c r="AH302" i="2"/>
  <c r="AK70" i="3"/>
  <c r="AH442" i="1"/>
  <c r="O432" i="1"/>
  <c r="O437" i="1"/>
  <c r="Q432" i="1"/>
  <c r="Q437" i="1"/>
  <c r="N437" i="1"/>
  <c r="N432" i="1"/>
  <c r="AU444" i="1"/>
  <c r="AU440" i="1" s="1"/>
  <c r="AU460" i="1"/>
  <c r="AZ444" i="1"/>
  <c r="AZ440" i="1" s="1"/>
  <c r="AZ460" i="1"/>
  <c r="AI253" i="2"/>
  <c r="AI252" i="2" s="1"/>
  <c r="AI251" i="2" s="1"/>
  <c r="AI194" i="3"/>
  <c r="AI193" i="3" s="1"/>
  <c r="AI192" i="3" s="1"/>
  <c r="AI253" i="1"/>
  <c r="AI252" i="1" s="1"/>
  <c r="AK471" i="1"/>
  <c r="AK452" i="1" s="1"/>
  <c r="AK147" i="2"/>
  <c r="AK146" i="2" s="1"/>
  <c r="AK145" i="2" s="1"/>
  <c r="AK144" i="2" s="1"/>
  <c r="AK132" i="3"/>
  <c r="AK131" i="3" s="1"/>
  <c r="AK130" i="3" s="1"/>
  <c r="AK126" i="3" s="1"/>
  <c r="AK489" i="1"/>
  <c r="AK479" i="1" s="1"/>
  <c r="AK253" i="2"/>
  <c r="AK252" i="2" s="1"/>
  <c r="AK251" i="2" s="1"/>
  <c r="AK253" i="1"/>
  <c r="AK252" i="1" s="1"/>
  <c r="AK194" i="3"/>
  <c r="AK193" i="3" s="1"/>
  <c r="AK192" i="3" s="1"/>
  <c r="AH489" i="1"/>
  <c r="AH451" i="1" s="1"/>
  <c r="AH253" i="2"/>
  <c r="AH252" i="2" s="1"/>
  <c r="AH251" i="2" s="1"/>
  <c r="AH253" i="1"/>
  <c r="AH252" i="1" s="1"/>
  <c r="AH194" i="3"/>
  <c r="AH193" i="3" s="1"/>
  <c r="AH192" i="3" s="1"/>
  <c r="AK469" i="1"/>
  <c r="AK450" i="1" s="1"/>
  <c r="AK141" i="2"/>
  <c r="AK140" i="2" s="1"/>
  <c r="AK139" i="2" s="1"/>
  <c r="AK138" i="2" s="1"/>
  <c r="AK137" i="2" s="1"/>
  <c r="AK149" i="3"/>
  <c r="AK148" i="3" s="1"/>
  <c r="AK147" i="3" s="1"/>
  <c r="AK146" i="3" s="1"/>
  <c r="BA437" i="1"/>
  <c r="O433" i="1"/>
  <c r="AH529" i="1"/>
  <c r="AK454" i="1"/>
  <c r="Z528" i="1"/>
  <c r="P432" i="1"/>
  <c r="P437" i="1"/>
  <c r="Z442" i="1"/>
  <c r="N433" i="1"/>
  <c r="AH496" i="1"/>
  <c r="AH513" i="1"/>
  <c r="AK513" i="1"/>
  <c r="AK465" i="1"/>
  <c r="AK446" i="1" s="1"/>
  <c r="AI469" i="1"/>
  <c r="AI450" i="1" s="1"/>
  <c r="Z222" i="1"/>
  <c r="Z221" i="1" s="1"/>
  <c r="Z434" i="1" s="1"/>
  <c r="AC15" i="1"/>
  <c r="Z367" i="1"/>
  <c r="Z366" i="1" s="1"/>
  <c r="Z365" i="1" s="1"/>
  <c r="Z364" i="1" s="1"/>
  <c r="Z495" i="1" s="1"/>
  <c r="AA397" i="1"/>
  <c r="AA396" i="1" s="1"/>
  <c r="AA395" i="1" s="1"/>
  <c r="AA394" i="1" s="1"/>
  <c r="AA512" i="1" s="1"/>
  <c r="AK11" i="2"/>
  <c r="AI375" i="3"/>
  <c r="AK370" i="3"/>
  <c r="AK223" i="1"/>
  <c r="AH360" i="3"/>
  <c r="AI348" i="2"/>
  <c r="AI347" i="2" s="1"/>
  <c r="AI48" i="3"/>
  <c r="AI47" i="3" s="1"/>
  <c r="AH344" i="2"/>
  <c r="AH343" i="2" s="1"/>
  <c r="AH44" i="3"/>
  <c r="AH43" i="3" s="1"/>
  <c r="AK268" i="2"/>
  <c r="AK267" i="2" s="1"/>
  <c r="AK275" i="3"/>
  <c r="AK274" i="3" s="1"/>
  <c r="AH348" i="2"/>
  <c r="AH347" i="2" s="1"/>
  <c r="AH48" i="3"/>
  <c r="AH47" i="3" s="1"/>
  <c r="AI68" i="3"/>
  <c r="AI67" i="3" s="1"/>
  <c r="AI66" i="3" s="1"/>
  <c r="AI65" i="3" s="1"/>
  <c r="AK346" i="2"/>
  <c r="AK345" i="2" s="1"/>
  <c r="AK46" i="3"/>
  <c r="AK45" i="3" s="1"/>
  <c r="AH362" i="1"/>
  <c r="AH309" i="2"/>
  <c r="AH308" i="2" s="1"/>
  <c r="AH307" i="2" s="1"/>
  <c r="AH367" i="3"/>
  <c r="AH366" i="3" s="1"/>
  <c r="AH365" i="3" s="1"/>
  <c r="AJ342" i="1"/>
  <c r="AJ341" i="1" s="1"/>
  <c r="AJ340" i="1" s="1"/>
  <c r="AJ301" i="2"/>
  <c r="AJ300" i="2" s="1"/>
  <c r="AJ299" i="2" s="1"/>
  <c r="AJ333" i="3"/>
  <c r="AJ332" i="3" s="1"/>
  <c r="AJ331" i="3" s="1"/>
  <c r="AK330" i="1"/>
  <c r="AK264" i="2"/>
  <c r="AK263" i="2" s="1"/>
  <c r="AK260" i="2" s="1"/>
  <c r="AK271" i="3"/>
  <c r="AK270" i="3" s="1"/>
  <c r="AI268" i="2"/>
  <c r="AI267" i="2" s="1"/>
  <c r="AI275" i="3"/>
  <c r="AI274" i="3" s="1"/>
  <c r="AH268" i="2"/>
  <c r="AH267" i="2" s="1"/>
  <c r="AH260" i="2" s="1"/>
  <c r="AH275" i="3"/>
  <c r="AH274" i="3" s="1"/>
  <c r="AK384" i="1"/>
  <c r="AK383" i="1" s="1"/>
  <c r="AK382" i="1" s="1"/>
  <c r="AK356" i="2"/>
  <c r="AK355" i="2" s="1"/>
  <c r="AK354" i="2" s="1"/>
  <c r="AK353" i="2" s="1"/>
  <c r="AK352" i="2" s="1"/>
  <c r="AK392" i="3"/>
  <c r="AK391" i="3" s="1"/>
  <c r="AK390" i="3" s="1"/>
  <c r="AK389" i="3" s="1"/>
  <c r="AK388" i="3" s="1"/>
  <c r="AI344" i="2"/>
  <c r="AI343" i="2" s="1"/>
  <c r="AI342" i="2" s="1"/>
  <c r="AI341" i="2" s="1"/>
  <c r="AI340" i="2" s="1"/>
  <c r="AI44" i="3"/>
  <c r="AI43" i="3" s="1"/>
  <c r="AK357" i="1"/>
  <c r="AK356" i="1" s="1"/>
  <c r="AK355" i="1" s="1"/>
  <c r="AK304" i="2"/>
  <c r="AK303" i="2" s="1"/>
  <c r="AK302" i="2" s="1"/>
  <c r="AK362" i="3"/>
  <c r="AK361" i="3" s="1"/>
  <c r="AK360" i="3" s="1"/>
  <c r="AH337" i="1"/>
  <c r="AH296" i="2"/>
  <c r="AH295" i="2" s="1"/>
  <c r="AH292" i="2" s="1"/>
  <c r="AH291" i="2" s="1"/>
  <c r="AH290" i="2" s="1"/>
  <c r="AH278" i="3"/>
  <c r="AH277" i="3" s="1"/>
  <c r="AH276" i="3" s="1"/>
  <c r="AI328" i="1"/>
  <c r="AI262" i="2"/>
  <c r="AI261" i="2" s="1"/>
  <c r="AI260" i="2" s="1"/>
  <c r="AI269" i="3"/>
  <c r="AI268" i="3" s="1"/>
  <c r="AI267" i="3" s="1"/>
  <c r="AK348" i="2"/>
  <c r="AK347" i="2" s="1"/>
  <c r="AK48" i="3"/>
  <c r="AK47" i="3" s="1"/>
  <c r="AH383" i="1"/>
  <c r="AH345" i="1"/>
  <c r="AK339" i="1"/>
  <c r="AB339" i="1"/>
  <c r="Z201" i="1"/>
  <c r="Z196" i="1" s="1"/>
  <c r="Z433" i="1" s="1"/>
  <c r="AL146" i="1"/>
  <c r="AL185" i="1"/>
  <c r="AJ302" i="2"/>
  <c r="AH267" i="3"/>
  <c r="AK267" i="3"/>
  <c r="AK263" i="3" s="1"/>
  <c r="AJ311" i="2"/>
  <c r="AJ310" i="2" s="1"/>
  <c r="AH312" i="2"/>
  <c r="AH311" i="2" s="1"/>
  <c r="AH310" i="2" s="1"/>
  <c r="AH349" i="3"/>
  <c r="AH348" i="3" s="1"/>
  <c r="AH347" i="3" s="1"/>
  <c r="AH337" i="3" s="1"/>
  <c r="AH387" i="1"/>
  <c r="AK68" i="3"/>
  <c r="AK67" i="3" s="1"/>
  <c r="AK66" i="3" s="1"/>
  <c r="AK65" i="3" s="1"/>
  <c r="AJ353" i="1"/>
  <c r="AJ352" i="1" s="1"/>
  <c r="AJ344" i="1" s="1"/>
  <c r="AJ321" i="2"/>
  <c r="AJ320" i="2" s="1"/>
  <c r="AJ319" i="2" s="1"/>
  <c r="AJ318" i="2" s="1"/>
  <c r="AJ317" i="2" s="1"/>
  <c r="AJ353" i="3"/>
  <c r="AJ352" i="3" s="1"/>
  <c r="AJ351" i="3" s="1"/>
  <c r="AH68" i="3"/>
  <c r="AH67" i="3" s="1"/>
  <c r="AH66" i="3" s="1"/>
  <c r="AH65" i="3" s="1"/>
  <c r="AK344" i="2"/>
  <c r="AK343" i="2" s="1"/>
  <c r="AK44" i="3"/>
  <c r="AK43" i="3" s="1"/>
  <c r="AH375" i="1"/>
  <c r="AH351" i="2"/>
  <c r="AH350" i="2" s="1"/>
  <c r="AH349" i="2" s="1"/>
  <c r="AH51" i="3"/>
  <c r="AH50" i="3" s="1"/>
  <c r="AH49" i="3" s="1"/>
  <c r="AH352" i="1"/>
  <c r="AH341" i="1"/>
  <c r="AK381" i="1"/>
  <c r="AK435" i="1" s="1"/>
  <c r="AK298" i="2"/>
  <c r="AK297" i="2" s="1"/>
  <c r="AH298" i="2"/>
  <c r="AH297" i="2" s="1"/>
  <c r="AJ360" i="3"/>
  <c r="AJ354" i="3" s="1"/>
  <c r="AJ356" i="1"/>
  <c r="AJ355" i="1" s="1"/>
  <c r="AJ348" i="3"/>
  <c r="AJ347" i="3" s="1"/>
  <c r="AH277" i="2"/>
  <c r="AH276" i="2" s="1"/>
  <c r="AH275" i="2" s="1"/>
  <c r="AH407" i="1"/>
  <c r="AH383" i="2"/>
  <c r="AH382" i="2" s="1"/>
  <c r="AH12" i="3"/>
  <c r="AH11" i="3" s="1"/>
  <c r="AI12" i="3"/>
  <c r="AI11" i="3" s="1"/>
  <c r="AI383" i="2"/>
  <c r="AI382" i="2" s="1"/>
  <c r="AJ16" i="3"/>
  <c r="AJ15" i="3" s="1"/>
  <c r="AJ387" i="2"/>
  <c r="AJ386" i="2" s="1"/>
  <c r="AK394" i="2"/>
  <c r="AK393" i="2" s="1"/>
  <c r="AK392" i="2" s="1"/>
  <c r="AK57" i="3"/>
  <c r="AK56" i="3" s="1"/>
  <c r="AK55" i="3" s="1"/>
  <c r="AK387" i="2"/>
  <c r="AK386" i="2" s="1"/>
  <c r="AK16" i="3"/>
  <c r="AK15" i="3" s="1"/>
  <c r="AK385" i="2"/>
  <c r="AK384" i="2" s="1"/>
  <c r="AK14" i="3"/>
  <c r="AK13" i="3" s="1"/>
  <c r="AH14" i="3"/>
  <c r="AH13" i="3" s="1"/>
  <c r="AH385" i="2"/>
  <c r="AH384" i="2" s="1"/>
  <c r="AK383" i="2"/>
  <c r="AK382" i="2" s="1"/>
  <c r="AK12" i="3"/>
  <c r="AK11" i="3" s="1"/>
  <c r="AI394" i="2"/>
  <c r="AI393" i="2" s="1"/>
  <c r="AI392" i="2" s="1"/>
  <c r="AI388" i="2" s="1"/>
  <c r="AI57" i="3"/>
  <c r="AI56" i="3" s="1"/>
  <c r="AI55" i="3" s="1"/>
  <c r="AI14" i="3"/>
  <c r="AI13" i="3" s="1"/>
  <c r="AI385" i="2"/>
  <c r="AI384" i="2" s="1"/>
  <c r="AI16" i="3"/>
  <c r="AI15" i="3" s="1"/>
  <c r="AI387" i="2"/>
  <c r="AI386" i="2" s="1"/>
  <c r="AL403" i="1"/>
  <c r="AL526" i="1" s="1"/>
  <c r="AH387" i="2"/>
  <c r="AH386" i="2" s="1"/>
  <c r="AH16" i="3"/>
  <c r="AH15" i="3" s="1"/>
  <c r="AH394" i="2"/>
  <c r="AH393" i="2" s="1"/>
  <c r="AH392" i="2" s="1"/>
  <c r="AH57" i="3"/>
  <c r="AH56" i="3" s="1"/>
  <c r="AH55" i="3" s="1"/>
  <c r="AH414" i="1"/>
  <c r="AH60" i="3"/>
  <c r="AH59" i="3" s="1"/>
  <c r="AH58" i="3" s="1"/>
  <c r="AH397" i="2"/>
  <c r="AH396" i="2" s="1"/>
  <c r="AH395" i="2" s="1"/>
  <c r="AK391" i="2"/>
  <c r="AK390" i="2" s="1"/>
  <c r="AK389" i="2" s="1"/>
  <c r="AK54" i="3"/>
  <c r="AK53" i="3" s="1"/>
  <c r="AK52" i="3" s="1"/>
  <c r="AL52" i="1"/>
  <c r="AK194" i="1"/>
  <c r="AK193" i="1" s="1"/>
  <c r="AK192" i="1" s="1"/>
  <c r="AK192" i="2"/>
  <c r="AK191" i="2" s="1"/>
  <c r="AK190" i="2" s="1"/>
  <c r="AK189" i="2" s="1"/>
  <c r="AK320" i="3"/>
  <c r="AK319" i="3" s="1"/>
  <c r="AK318" i="3" s="1"/>
  <c r="AK317" i="3" s="1"/>
  <c r="AH272" i="1"/>
  <c r="AH256" i="2"/>
  <c r="AH255" i="2" s="1"/>
  <c r="AH254" i="2" s="1"/>
  <c r="AH213" i="3"/>
  <c r="AH212" i="3" s="1"/>
  <c r="AH211" i="3" s="1"/>
  <c r="AH114" i="1"/>
  <c r="AI203" i="1"/>
  <c r="AI202" i="1" s="1"/>
  <c r="AI233" i="2"/>
  <c r="AI232" i="2" s="1"/>
  <c r="AI231" i="2" s="1"/>
  <c r="AI230" i="2" s="1"/>
  <c r="AI330" i="3"/>
  <c r="AI329" i="3" s="1"/>
  <c r="AI328" i="3" s="1"/>
  <c r="AI367" i="2"/>
  <c r="AI366" i="2" s="1"/>
  <c r="AI365" i="2" s="1"/>
  <c r="AI64" i="3"/>
  <c r="AI63" i="3" s="1"/>
  <c r="AI62" i="3" s="1"/>
  <c r="AI61" i="3" s="1"/>
  <c r="AK60" i="1"/>
  <c r="AK59" i="1" s="1"/>
  <c r="AK73" i="2"/>
  <c r="AK72" i="2" s="1"/>
  <c r="AK71" i="2" s="1"/>
  <c r="AK91" i="3"/>
  <c r="AK90" i="3" s="1"/>
  <c r="AK89" i="3" s="1"/>
  <c r="AH239" i="2"/>
  <c r="AH238" i="2" s="1"/>
  <c r="AH237" i="2" s="1"/>
  <c r="AH236" i="2" s="1"/>
  <c r="AH235" i="2" s="1"/>
  <c r="AH266" i="3"/>
  <c r="AH265" i="3" s="1"/>
  <c r="AH264" i="3" s="1"/>
  <c r="AH263" i="3" s="1"/>
  <c r="AH309" i="1"/>
  <c r="AL310" i="1"/>
  <c r="AH250" i="3"/>
  <c r="AH249" i="3" s="1"/>
  <c r="AH248" i="3" s="1"/>
  <c r="AI284" i="1"/>
  <c r="AI283" i="1" s="1"/>
  <c r="AI280" i="2"/>
  <c r="AI279" i="2" s="1"/>
  <c r="AI278" i="2" s="1"/>
  <c r="AI225" i="3"/>
  <c r="AI224" i="3" s="1"/>
  <c r="AI223" i="3" s="1"/>
  <c r="AH269" i="1"/>
  <c r="AH244" i="2"/>
  <c r="AH243" i="2" s="1"/>
  <c r="AH242" i="2" s="1"/>
  <c r="AH210" i="3"/>
  <c r="AH209" i="3" s="1"/>
  <c r="AH208" i="3" s="1"/>
  <c r="AK247" i="2"/>
  <c r="AK246" i="2" s="1"/>
  <c r="AK245" i="2" s="1"/>
  <c r="AK191" i="3"/>
  <c r="AK190" i="3" s="1"/>
  <c r="AK189" i="3" s="1"/>
  <c r="AH226" i="1"/>
  <c r="AH200" i="2"/>
  <c r="AH199" i="2" s="1"/>
  <c r="AH374" i="3"/>
  <c r="AH373" i="3" s="1"/>
  <c r="AH370" i="3" s="1"/>
  <c r="AH181" i="1"/>
  <c r="AH177" i="2"/>
  <c r="AH176" i="2" s="1"/>
  <c r="AH175" i="2" s="1"/>
  <c r="AH307" i="3"/>
  <c r="AH306" i="3" s="1"/>
  <c r="AH305" i="3" s="1"/>
  <c r="AI132" i="1"/>
  <c r="AI131" i="1" s="1"/>
  <c r="AI127" i="1" s="1"/>
  <c r="AI107" i="2"/>
  <c r="AI106" i="2" s="1"/>
  <c r="AI105" i="2" s="1"/>
  <c r="AI166" i="3"/>
  <c r="AI165" i="3" s="1"/>
  <c r="AI164" i="3" s="1"/>
  <c r="AI160" i="3" s="1"/>
  <c r="AH41" i="1"/>
  <c r="AH13" i="2"/>
  <c r="AH12" i="2" s="1"/>
  <c r="AH11" i="2" s="1"/>
  <c r="AH72" i="3"/>
  <c r="AH71" i="3" s="1"/>
  <c r="AH70" i="3" s="1"/>
  <c r="Z155" i="1"/>
  <c r="Z154" i="1" s="1"/>
  <c r="AH121" i="1"/>
  <c r="AH22" i="2"/>
  <c r="AH21" i="2" s="1"/>
  <c r="AH155" i="3"/>
  <c r="AH154" i="3" s="1"/>
  <c r="AH12" i="1"/>
  <c r="AI57" i="1"/>
  <c r="AI56" i="1" s="1"/>
  <c r="AI50" i="2"/>
  <c r="AI49" i="2" s="1"/>
  <c r="AI48" i="2" s="1"/>
  <c r="AI88" i="3"/>
  <c r="AI87" i="3" s="1"/>
  <c r="AI86" i="3" s="1"/>
  <c r="AK303" i="1"/>
  <c r="AK302" i="1" s="1"/>
  <c r="AK301" i="1" s="1"/>
  <c r="AK259" i="2"/>
  <c r="AK258" i="2" s="1"/>
  <c r="AK257" i="2" s="1"/>
  <c r="AK244" i="3"/>
  <c r="AK243" i="3" s="1"/>
  <c r="AK242" i="3" s="1"/>
  <c r="AK241" i="3" s="1"/>
  <c r="AK262" i="1"/>
  <c r="AK261" i="1" s="1"/>
  <c r="AK277" i="2"/>
  <c r="AK276" i="2" s="1"/>
  <c r="AK275" i="2" s="1"/>
  <c r="AK203" i="3"/>
  <c r="AK202" i="3" s="1"/>
  <c r="AK201" i="3" s="1"/>
  <c r="AJ316" i="2"/>
  <c r="AJ315" i="2" s="1"/>
  <c r="AJ314" i="2" s="1"/>
  <c r="AJ97" i="3"/>
  <c r="AJ96" i="3" s="1"/>
  <c r="AJ95" i="3" s="1"/>
  <c r="AH147" i="2"/>
  <c r="AH146" i="2" s="1"/>
  <c r="AH145" i="2" s="1"/>
  <c r="AH144" i="2" s="1"/>
  <c r="AH132" i="3"/>
  <c r="AH131" i="3" s="1"/>
  <c r="AH130" i="3" s="1"/>
  <c r="AH47" i="2"/>
  <c r="AH46" i="2" s="1"/>
  <c r="AH45" i="2" s="1"/>
  <c r="AH33" i="3"/>
  <c r="AH32" i="3" s="1"/>
  <c r="AH31" i="3" s="1"/>
  <c r="AJ79" i="2"/>
  <c r="AJ78" i="2" s="1"/>
  <c r="AJ77" i="2" s="1"/>
  <c r="AL285" i="1"/>
  <c r="AH189" i="1"/>
  <c r="AH183" i="1"/>
  <c r="AK70" i="2"/>
  <c r="AK69" i="2" s="1"/>
  <c r="AH128" i="1"/>
  <c r="AH193" i="1"/>
  <c r="AH186" i="1"/>
  <c r="AH302" i="1"/>
  <c r="AJ209" i="2"/>
  <c r="AH172" i="1"/>
  <c r="AH131" i="1"/>
  <c r="AL125" i="1"/>
  <c r="AH326" i="2"/>
  <c r="AH325" i="2" s="1"/>
  <c r="AH324" i="2" s="1"/>
  <c r="AH323" i="2" s="1"/>
  <c r="AH322" i="2" s="1"/>
  <c r="AH260" i="3"/>
  <c r="AH259" i="3" s="1"/>
  <c r="AH258" i="3" s="1"/>
  <c r="AH257" i="3" s="1"/>
  <c r="AI181" i="1"/>
  <c r="AI180" i="1" s="1"/>
  <c r="AI177" i="2"/>
  <c r="AI176" i="2" s="1"/>
  <c r="AI175" i="2" s="1"/>
  <c r="AI307" i="3"/>
  <c r="AI306" i="3" s="1"/>
  <c r="AI305" i="3" s="1"/>
  <c r="AI168" i="1"/>
  <c r="AI167" i="1" s="1"/>
  <c r="AI164" i="2"/>
  <c r="AI163" i="2" s="1"/>
  <c r="AI162" i="2" s="1"/>
  <c r="AI294" i="3"/>
  <c r="AI293" i="3" s="1"/>
  <c r="AI292" i="3" s="1"/>
  <c r="AJ145" i="1"/>
  <c r="AJ144" i="1" s="1"/>
  <c r="AJ110" i="2"/>
  <c r="AJ109" i="2" s="1"/>
  <c r="AJ108" i="2" s="1"/>
  <c r="AJ179" i="3"/>
  <c r="AJ178" i="3" s="1"/>
  <c r="AJ177" i="3" s="1"/>
  <c r="AH71" i="1"/>
  <c r="AH81" i="2"/>
  <c r="AH80" i="2" s="1"/>
  <c r="AH105" i="3"/>
  <c r="AH104" i="3" s="1"/>
  <c r="AH215" i="1"/>
  <c r="AK57" i="1"/>
  <c r="AK56" i="1" s="1"/>
  <c r="AK50" i="2"/>
  <c r="AK49" i="2" s="1"/>
  <c r="AK48" i="2" s="1"/>
  <c r="AK88" i="3"/>
  <c r="AK87" i="3" s="1"/>
  <c r="AK86" i="3" s="1"/>
  <c r="AI54" i="1"/>
  <c r="AI53" i="1" s="1"/>
  <c r="AI44" i="2"/>
  <c r="AI43" i="2" s="1"/>
  <c r="AI42" i="2" s="1"/>
  <c r="AI85" i="3"/>
  <c r="AI84" i="3" s="1"/>
  <c r="AI83" i="3" s="1"/>
  <c r="AK275" i="1"/>
  <c r="AK274" i="1" s="1"/>
  <c r="AK267" i="1" s="1"/>
  <c r="AK216" i="3"/>
  <c r="AK215" i="3" s="1"/>
  <c r="AK214" i="3" s="1"/>
  <c r="AK207" i="3" s="1"/>
  <c r="AI194" i="1"/>
  <c r="AI193" i="1" s="1"/>
  <c r="AI192" i="1" s="1"/>
  <c r="AI192" i="2"/>
  <c r="AI191" i="2" s="1"/>
  <c r="AI190" i="2" s="1"/>
  <c r="AI189" i="2" s="1"/>
  <c r="AI320" i="3"/>
  <c r="AI319" i="3" s="1"/>
  <c r="AI318" i="3" s="1"/>
  <c r="AI317" i="3" s="1"/>
  <c r="AH168" i="1"/>
  <c r="AH164" i="2"/>
  <c r="AH163" i="2" s="1"/>
  <c r="AH162" i="2" s="1"/>
  <c r="AH294" i="3"/>
  <c r="AH293" i="3" s="1"/>
  <c r="AH292" i="3" s="1"/>
  <c r="AJ76" i="2"/>
  <c r="AJ75" i="2" s="1"/>
  <c r="AJ74" i="2" s="1"/>
  <c r="AJ94" i="3"/>
  <c r="AJ93" i="3" s="1"/>
  <c r="AJ92" i="3" s="1"/>
  <c r="AJ190" i="1"/>
  <c r="AJ189" i="1" s="1"/>
  <c r="AJ186" i="2"/>
  <c r="AJ185" i="2" s="1"/>
  <c r="AJ184" i="2" s="1"/>
  <c r="AJ316" i="3"/>
  <c r="AJ315" i="3" s="1"/>
  <c r="AJ314" i="3" s="1"/>
  <c r="AH178" i="1"/>
  <c r="AH174" i="2"/>
  <c r="AH173" i="2" s="1"/>
  <c r="AH304" i="3"/>
  <c r="AH303" i="3" s="1"/>
  <c r="AH165" i="1"/>
  <c r="AH161" i="2"/>
  <c r="AH160" i="2" s="1"/>
  <c r="AH159" i="2" s="1"/>
  <c r="AH291" i="3"/>
  <c r="AH290" i="3" s="1"/>
  <c r="AH289" i="3" s="1"/>
  <c r="AH23" i="1"/>
  <c r="AH35" i="2"/>
  <c r="AH34" i="2" s="1"/>
  <c r="AH33" i="2" s="1"/>
  <c r="AH30" i="3"/>
  <c r="AH29" i="3" s="1"/>
  <c r="AH28" i="3" s="1"/>
  <c r="AJ206" i="1"/>
  <c r="AJ205" i="1" s="1"/>
  <c r="AJ370" i="2"/>
  <c r="AJ369" i="2" s="1"/>
  <c r="AJ368" i="2" s="1"/>
  <c r="AJ336" i="3"/>
  <c r="AJ335" i="3" s="1"/>
  <c r="AJ334" i="3" s="1"/>
  <c r="AJ293" i="1"/>
  <c r="AJ292" i="1" s="1"/>
  <c r="AJ234" i="3"/>
  <c r="AJ233" i="3" s="1"/>
  <c r="AJ232" i="3" s="1"/>
  <c r="AI272" i="1"/>
  <c r="AI271" i="1" s="1"/>
  <c r="AI256" i="2"/>
  <c r="AI255" i="2" s="1"/>
  <c r="AI254" i="2" s="1"/>
  <c r="AI213" i="3"/>
  <c r="AI212" i="3" s="1"/>
  <c r="AI211" i="3" s="1"/>
  <c r="AH256" i="1"/>
  <c r="AH271" i="2"/>
  <c r="AH270" i="2" s="1"/>
  <c r="AH269" i="2" s="1"/>
  <c r="AH197" i="3"/>
  <c r="AH196" i="3" s="1"/>
  <c r="AH195" i="3" s="1"/>
  <c r="AK219" i="2"/>
  <c r="AK218" i="2" s="1"/>
  <c r="AK217" i="2" s="1"/>
  <c r="AK216" i="2" s="1"/>
  <c r="AK215" i="2" s="1"/>
  <c r="AK214" i="2" s="1"/>
  <c r="AK326" i="3"/>
  <c r="AK325" i="3" s="1"/>
  <c r="AK324" i="3" s="1"/>
  <c r="AK323" i="3" s="1"/>
  <c r="AI148" i="1"/>
  <c r="AI147" i="1" s="1"/>
  <c r="AI113" i="2"/>
  <c r="AI112" i="2" s="1"/>
  <c r="AI111" i="2" s="1"/>
  <c r="AI182" i="3"/>
  <c r="AI181" i="3" s="1"/>
  <c r="AI180" i="3" s="1"/>
  <c r="AI141" i="2"/>
  <c r="AI140" i="2" s="1"/>
  <c r="AI139" i="2" s="1"/>
  <c r="AI138" i="2" s="1"/>
  <c r="AI137" i="2" s="1"/>
  <c r="AI149" i="3"/>
  <c r="AI148" i="3" s="1"/>
  <c r="AI147" i="3" s="1"/>
  <c r="AI146" i="3" s="1"/>
  <c r="AI60" i="1"/>
  <c r="AI59" i="1" s="1"/>
  <c r="AI73" i="2"/>
  <c r="AI72" i="2" s="1"/>
  <c r="AI71" i="2" s="1"/>
  <c r="AI91" i="3"/>
  <c r="AI90" i="3" s="1"/>
  <c r="AI89" i="3" s="1"/>
  <c r="AJ43" i="1"/>
  <c r="AJ40" i="1" s="1"/>
  <c r="AJ15" i="2"/>
  <c r="AJ14" i="2" s="1"/>
  <c r="AJ74" i="3"/>
  <c r="AJ73" i="3" s="1"/>
  <c r="AH274" i="1"/>
  <c r="AH283" i="1"/>
  <c r="AL283" i="1" s="1"/>
  <c r="AL284" i="1"/>
  <c r="AH59" i="1"/>
  <c r="AI369" i="3"/>
  <c r="AI368" i="3" s="1"/>
  <c r="AH196" i="2"/>
  <c r="AH212" i="1"/>
  <c r="AH28" i="1"/>
  <c r="AH241" i="3"/>
  <c r="AI143" i="2"/>
  <c r="AI142" i="2"/>
  <c r="AI201" i="2"/>
  <c r="AH305" i="1"/>
  <c r="AH94" i="1"/>
  <c r="AH123" i="1"/>
  <c r="AI300" i="3"/>
  <c r="AK173" i="1"/>
  <c r="AK172" i="1" s="1"/>
  <c r="AK169" i="2"/>
  <c r="AK168" i="2" s="1"/>
  <c r="AK167" i="2" s="1"/>
  <c r="AK299" i="3"/>
  <c r="AK298" i="3" s="1"/>
  <c r="AK297" i="3" s="1"/>
  <c r="AH139" i="1"/>
  <c r="AH98" i="2"/>
  <c r="AH97" i="2" s="1"/>
  <c r="AH96" i="2" s="1"/>
  <c r="AH173" i="3"/>
  <c r="AH172" i="3" s="1"/>
  <c r="AH171" i="3" s="1"/>
  <c r="AK18" i="1"/>
  <c r="AK30" i="2"/>
  <c r="AK29" i="2" s="1"/>
  <c r="AK25" i="3"/>
  <c r="AK24" i="3" s="1"/>
  <c r="AI326" i="2"/>
  <c r="AI325" i="2" s="1"/>
  <c r="AI324" i="2" s="1"/>
  <c r="AI323" i="2" s="1"/>
  <c r="AI322" i="2" s="1"/>
  <c r="AI260" i="3"/>
  <c r="AI259" i="3" s="1"/>
  <c r="AI258" i="3" s="1"/>
  <c r="AI257" i="3" s="1"/>
  <c r="AK367" i="2"/>
  <c r="AK366" i="2" s="1"/>
  <c r="AK365" i="2" s="1"/>
  <c r="AK64" i="3"/>
  <c r="AK63" i="3" s="1"/>
  <c r="AK62" i="3" s="1"/>
  <c r="AK61" i="3" s="1"/>
  <c r="AJ121" i="1"/>
  <c r="AJ22" i="2"/>
  <c r="AJ21" i="2" s="1"/>
  <c r="AJ18" i="2" s="1"/>
  <c r="AJ155" i="3"/>
  <c r="AJ154" i="3" s="1"/>
  <c r="AJ151" i="3" s="1"/>
  <c r="AJ150" i="3" s="1"/>
  <c r="AJ315" i="1"/>
  <c r="AJ314" i="1" s="1"/>
  <c r="AJ294" i="2"/>
  <c r="AJ293" i="2" s="1"/>
  <c r="AJ292" i="2" s="1"/>
  <c r="AJ291" i="2" s="1"/>
  <c r="AJ290" i="2" s="1"/>
  <c r="AJ256" i="3"/>
  <c r="AJ255" i="3" s="1"/>
  <c r="AJ254" i="3" s="1"/>
  <c r="AJ296" i="1"/>
  <c r="AJ295" i="1" s="1"/>
  <c r="AJ333" i="2"/>
  <c r="AJ332" i="2" s="1"/>
  <c r="AJ331" i="2" s="1"/>
  <c r="AJ330" i="2" s="1"/>
  <c r="AJ329" i="2" s="1"/>
  <c r="AJ237" i="3"/>
  <c r="AJ236" i="3" s="1"/>
  <c r="AJ235" i="3" s="1"/>
  <c r="AI274" i="2"/>
  <c r="AI273" i="2" s="1"/>
  <c r="AI272" i="2" s="1"/>
  <c r="AI200" i="3"/>
  <c r="AI199" i="3" s="1"/>
  <c r="AI198" i="3" s="1"/>
  <c r="AK231" i="1"/>
  <c r="AK228" i="1" s="1"/>
  <c r="AK205" i="2"/>
  <c r="AK204" i="2" s="1"/>
  <c r="AK201" i="2" s="1"/>
  <c r="AK379" i="3"/>
  <c r="AK378" i="3" s="1"/>
  <c r="AK375" i="3" s="1"/>
  <c r="AH206" i="1"/>
  <c r="AL207" i="1"/>
  <c r="AH370" i="2"/>
  <c r="AH369" i="2" s="1"/>
  <c r="AH368" i="2" s="1"/>
  <c r="AH336" i="3"/>
  <c r="AH335" i="3" s="1"/>
  <c r="AH334" i="3" s="1"/>
  <c r="AJ173" i="1"/>
  <c r="AJ172" i="1" s="1"/>
  <c r="AJ169" i="2"/>
  <c r="AJ168" i="2" s="1"/>
  <c r="AJ167" i="2" s="1"/>
  <c r="AJ299" i="3"/>
  <c r="AJ298" i="3" s="1"/>
  <c r="AJ297" i="3" s="1"/>
  <c r="AH244" i="1"/>
  <c r="AI71" i="1"/>
  <c r="AI81" i="2"/>
  <c r="AI80" i="2" s="1"/>
  <c r="AI105" i="3"/>
  <c r="AI104" i="3" s="1"/>
  <c r="AH203" i="1"/>
  <c r="AH233" i="2"/>
  <c r="AH232" i="2" s="1"/>
  <c r="AH231" i="2" s="1"/>
  <c r="AH230" i="2" s="1"/>
  <c r="AH330" i="3"/>
  <c r="AH329" i="3" s="1"/>
  <c r="AH328" i="3" s="1"/>
  <c r="AI87" i="1"/>
  <c r="AI86" i="1" s="1"/>
  <c r="AI68" i="2"/>
  <c r="AI67" i="2" s="1"/>
  <c r="AI66" i="2" s="1"/>
  <c r="AI121" i="3"/>
  <c r="AI120" i="3" s="1"/>
  <c r="AI119" i="3" s="1"/>
  <c r="AH18" i="1"/>
  <c r="AH30" i="2"/>
  <c r="AH29" i="2" s="1"/>
  <c r="AH25" i="3"/>
  <c r="AH24" i="3" s="1"/>
  <c r="AH21" i="3" s="1"/>
  <c r="AH17" i="3" s="1"/>
  <c r="AH119" i="1"/>
  <c r="AH20" i="2"/>
  <c r="AH19" i="2" s="1"/>
  <c r="AH153" i="3"/>
  <c r="AH152" i="3" s="1"/>
  <c r="AH151" i="3" s="1"/>
  <c r="AH150" i="3" s="1"/>
  <c r="AH36" i="1"/>
  <c r="AH311" i="1"/>
  <c r="AH237" i="1"/>
  <c r="AH211" i="2"/>
  <c r="AH210" i="2" s="1"/>
  <c r="AH209" i="2" s="1"/>
  <c r="AH385" i="3"/>
  <c r="AH384" i="3" s="1"/>
  <c r="AJ176" i="1"/>
  <c r="AJ175" i="1" s="1"/>
  <c r="AJ172" i="2"/>
  <c r="AJ171" i="2" s="1"/>
  <c r="AJ170" i="2" s="1"/>
  <c r="AJ302" i="3"/>
  <c r="AJ301" i="3" s="1"/>
  <c r="AJ300" i="3" s="1"/>
  <c r="AK373" i="2"/>
  <c r="AK372" i="2" s="1"/>
  <c r="AK371" i="2" s="1"/>
  <c r="AK100" i="3"/>
  <c r="AK99" i="3" s="1"/>
  <c r="AK98" i="3" s="1"/>
  <c r="AL55" i="1"/>
  <c r="AI373" i="2"/>
  <c r="AI372" i="2" s="1"/>
  <c r="AI371" i="2" s="1"/>
  <c r="AI100" i="3"/>
  <c r="AI99" i="3" s="1"/>
  <c r="AI98" i="3" s="1"/>
  <c r="AL64" i="1"/>
  <c r="AH277" i="1"/>
  <c r="AH26" i="2"/>
  <c r="AH355" i="3"/>
  <c r="AH354" i="3" s="1"/>
  <c r="AH188" i="2"/>
  <c r="AH187" i="2"/>
  <c r="AH156" i="1"/>
  <c r="AH144" i="1"/>
  <c r="AH261" i="1"/>
  <c r="AH249" i="1"/>
  <c r="AH375" i="3"/>
  <c r="AI70" i="2"/>
  <c r="AI69" i="2" s="1"/>
  <c r="AL297" i="1"/>
  <c r="AL246" i="1"/>
  <c r="AH214" i="2"/>
  <c r="AH300" i="3"/>
  <c r="AH264" i="1"/>
  <c r="AH233" i="1"/>
  <c r="AK355" i="3"/>
  <c r="AK354" i="3" s="1"/>
  <c r="AH126" i="3"/>
  <c r="AH125" i="3" s="1"/>
  <c r="AJ70" i="3"/>
  <c r="AI170" i="2"/>
  <c r="AL149" i="1"/>
  <c r="AI133" i="3"/>
  <c r="AV126" i="1"/>
  <c r="AV430" i="1" s="1"/>
  <c r="AK95" i="2"/>
  <c r="AK94" i="2" s="1"/>
  <c r="AK93" i="2" s="1"/>
  <c r="AK92" i="2" s="1"/>
  <c r="AK91" i="2" s="1"/>
  <c r="AK170" i="3"/>
  <c r="AK169" i="3" s="1"/>
  <c r="AK168" i="3" s="1"/>
  <c r="AK167" i="3" s="1"/>
  <c r="AK159" i="3" s="1"/>
  <c r="AH373" i="2"/>
  <c r="AH372" i="2" s="1"/>
  <c r="AH371" i="2" s="1"/>
  <c r="AH100" i="3"/>
  <c r="AH99" i="3" s="1"/>
  <c r="AH98" i="3" s="1"/>
  <c r="AJ187" i="1"/>
  <c r="AJ186" i="1" s="1"/>
  <c r="AJ183" i="2"/>
  <c r="AJ182" i="2" s="1"/>
  <c r="AJ181" i="2" s="1"/>
  <c r="AJ313" i="3"/>
  <c r="AJ312" i="3" s="1"/>
  <c r="AJ311" i="3" s="1"/>
  <c r="AK157" i="1"/>
  <c r="AK156" i="1" s="1"/>
  <c r="AK153" i="2"/>
  <c r="AK152" i="2" s="1"/>
  <c r="AK151" i="2" s="1"/>
  <c r="AK283" i="3"/>
  <c r="AK282" i="3" s="1"/>
  <c r="AK281" i="3" s="1"/>
  <c r="AI47" i="2"/>
  <c r="AI46" i="2" s="1"/>
  <c r="AI45" i="2" s="1"/>
  <c r="AI33" i="3"/>
  <c r="AI32" i="3" s="1"/>
  <c r="AI31" i="3" s="1"/>
  <c r="AA222" i="1"/>
  <c r="AA221" i="1" s="1"/>
  <c r="AA434" i="1" s="1"/>
  <c r="AH62" i="1"/>
  <c r="AJ213" i="1"/>
  <c r="AJ212" i="1" s="1"/>
  <c r="AJ208" i="1" s="1"/>
  <c r="AJ227" i="2"/>
  <c r="AJ226" i="2" s="1"/>
  <c r="AJ225" i="2" s="1"/>
  <c r="AJ221" i="2" s="1"/>
  <c r="AJ220" i="2" s="1"/>
  <c r="AJ343" i="3"/>
  <c r="AJ342" i="3" s="1"/>
  <c r="AJ341" i="3" s="1"/>
  <c r="AI187" i="1"/>
  <c r="AI186" i="1" s="1"/>
  <c r="AI183" i="2"/>
  <c r="AI182" i="2" s="1"/>
  <c r="AI181" i="2" s="1"/>
  <c r="AI313" i="3"/>
  <c r="AI312" i="3" s="1"/>
  <c r="AI311" i="3" s="1"/>
  <c r="AI145" i="1"/>
  <c r="AI144" i="1" s="1"/>
  <c r="AI110" i="2"/>
  <c r="AI109" i="2" s="1"/>
  <c r="AI108" i="2" s="1"/>
  <c r="AI179" i="3"/>
  <c r="AI178" i="3" s="1"/>
  <c r="AI177" i="3" s="1"/>
  <c r="AI167" i="3" s="1"/>
  <c r="AI84" i="1"/>
  <c r="AI65" i="2"/>
  <c r="AI64" i="2" s="1"/>
  <c r="AI59" i="2" s="1"/>
  <c r="AI58" i="2" s="1"/>
  <c r="AI57" i="2" s="1"/>
  <c r="AI118" i="3"/>
  <c r="AI117" i="3" s="1"/>
  <c r="AI112" i="3" s="1"/>
  <c r="AI111" i="3" s="1"/>
  <c r="AI110" i="3" s="1"/>
  <c r="AH57" i="1"/>
  <c r="AH50" i="2"/>
  <c r="AH49" i="2" s="1"/>
  <c r="AH48" i="2" s="1"/>
  <c r="AH88" i="3"/>
  <c r="AH87" i="3" s="1"/>
  <c r="AH86" i="3" s="1"/>
  <c r="AK32" i="2"/>
  <c r="AK31" i="2" s="1"/>
  <c r="AK27" i="3"/>
  <c r="AK26" i="3" s="1"/>
  <c r="AK203" i="1"/>
  <c r="AK202" i="1" s="1"/>
  <c r="AK201" i="1" s="1"/>
  <c r="AK233" i="2"/>
  <c r="AK232" i="2" s="1"/>
  <c r="AK231" i="2" s="1"/>
  <c r="AK230" i="2" s="1"/>
  <c r="AK330" i="3"/>
  <c r="AK329" i="3" s="1"/>
  <c r="AK328" i="3" s="1"/>
  <c r="AK327" i="3" s="1"/>
  <c r="AH198" i="1"/>
  <c r="AK170" i="1"/>
  <c r="AK167" i="1" s="1"/>
  <c r="AK166" i="2"/>
  <c r="AK165" i="2" s="1"/>
  <c r="AK162" i="2" s="1"/>
  <c r="AK296" i="3"/>
  <c r="AK295" i="3" s="1"/>
  <c r="AK292" i="3" s="1"/>
  <c r="AJ148" i="1"/>
  <c r="AJ147" i="1" s="1"/>
  <c r="AJ113" i="2"/>
  <c r="AJ112" i="2" s="1"/>
  <c r="AJ111" i="2" s="1"/>
  <c r="AJ182" i="3"/>
  <c r="AJ181" i="3" s="1"/>
  <c r="AJ180" i="3" s="1"/>
  <c r="AJ29" i="1"/>
  <c r="AJ28" i="1" s="1"/>
  <c r="AJ56" i="2"/>
  <c r="AJ55" i="2" s="1"/>
  <c r="AJ54" i="2" s="1"/>
  <c r="AJ36" i="3"/>
  <c r="AJ35" i="3" s="1"/>
  <c r="AJ34" i="3" s="1"/>
  <c r="AH135" i="1"/>
  <c r="AI206" i="1"/>
  <c r="AI205" i="1" s="1"/>
  <c r="AI370" i="2"/>
  <c r="AI369" i="2" s="1"/>
  <c r="AI368" i="2" s="1"/>
  <c r="AI336" i="3"/>
  <c r="AI335" i="3" s="1"/>
  <c r="AI334" i="3" s="1"/>
  <c r="AK326" i="2"/>
  <c r="AK325" i="2" s="1"/>
  <c r="AK324" i="2" s="1"/>
  <c r="AK323" i="2" s="1"/>
  <c r="AK322" i="2" s="1"/>
  <c r="AK260" i="3"/>
  <c r="AK259" i="3" s="1"/>
  <c r="AK258" i="3" s="1"/>
  <c r="AK257" i="3" s="1"/>
  <c r="AH281" i="1"/>
  <c r="AH222" i="3"/>
  <c r="AH221" i="3" s="1"/>
  <c r="AH220" i="3" s="1"/>
  <c r="AI190" i="1"/>
  <c r="AI189" i="1" s="1"/>
  <c r="AI186" i="2"/>
  <c r="AI185" i="2" s="1"/>
  <c r="AI184" i="2" s="1"/>
  <c r="AI316" i="3"/>
  <c r="AI315" i="3" s="1"/>
  <c r="AI314" i="3" s="1"/>
  <c r="AH142" i="1"/>
  <c r="AH104" i="2"/>
  <c r="AH103" i="2" s="1"/>
  <c r="AH102" i="2" s="1"/>
  <c r="AH92" i="2" s="1"/>
  <c r="AH91" i="2" s="1"/>
  <c r="AH176" i="3"/>
  <c r="AH175" i="3" s="1"/>
  <c r="AH174" i="3" s="1"/>
  <c r="AK33" i="1"/>
  <c r="AK32" i="1" s="1"/>
  <c r="AK31" i="1" s="1"/>
  <c r="AK121" i="2"/>
  <c r="AK120" i="2" s="1"/>
  <c r="AK119" i="2" s="1"/>
  <c r="AK118" i="2" s="1"/>
  <c r="AK117" i="2" s="1"/>
  <c r="AK40" i="3"/>
  <c r="AK39" i="3" s="1"/>
  <c r="AK38" i="3" s="1"/>
  <c r="AK37" i="3" s="1"/>
  <c r="AI18" i="1"/>
  <c r="AI15" i="1" s="1"/>
  <c r="AI30" i="2"/>
  <c r="AI29" i="2" s="1"/>
  <c r="AI26" i="2" s="1"/>
  <c r="AI25" i="3"/>
  <c r="AI24" i="3" s="1"/>
  <c r="AI21" i="3" s="1"/>
  <c r="AI17" i="3" s="1"/>
  <c r="AK271" i="2"/>
  <c r="AK270" i="2" s="1"/>
  <c r="AK269" i="2" s="1"/>
  <c r="AH159" i="1"/>
  <c r="AH314" i="1"/>
  <c r="AL191" i="1"/>
  <c r="AK21" i="3"/>
  <c r="AI209" i="2"/>
  <c r="AH292" i="1"/>
  <c r="AH383" i="3"/>
  <c r="AL188" i="1"/>
  <c r="N9" i="1"/>
  <c r="N459" i="1" s="1"/>
  <c r="AH188" i="3"/>
  <c r="AL174" i="1"/>
  <c r="AH32" i="1"/>
  <c r="AH295" i="1"/>
  <c r="AL295" i="1" s="1"/>
  <c r="AL296" i="1"/>
  <c r="AH170" i="2"/>
  <c r="AH150" i="2" s="1"/>
  <c r="AJ11" i="2"/>
  <c r="AH258" i="1"/>
  <c r="AI175" i="1"/>
  <c r="AH147" i="1"/>
  <c r="AK150" i="3"/>
  <c r="AI124" i="2"/>
  <c r="AI123" i="2"/>
  <c r="AI122" i="2" s="1"/>
  <c r="AI184" i="1"/>
  <c r="AI183" i="1" s="1"/>
  <c r="AI180" i="2"/>
  <c r="AI179" i="2" s="1"/>
  <c r="AI178" i="2" s="1"/>
  <c r="AI310" i="3"/>
  <c r="AI309" i="3" s="1"/>
  <c r="AI308" i="3" s="1"/>
  <c r="AJ184" i="1"/>
  <c r="AJ183" i="1" s="1"/>
  <c r="AJ310" i="3"/>
  <c r="AJ309" i="3" s="1"/>
  <c r="AJ308" i="3" s="1"/>
  <c r="AJ180" i="2"/>
  <c r="AJ179" i="2" s="1"/>
  <c r="AJ178" i="2" s="1"/>
  <c r="AH87" i="1"/>
  <c r="AH68" i="2"/>
  <c r="AH67" i="2" s="1"/>
  <c r="AH66" i="2" s="1"/>
  <c r="AH121" i="3"/>
  <c r="AH120" i="3" s="1"/>
  <c r="AH119" i="3" s="1"/>
  <c r="AH84" i="1"/>
  <c r="AH65" i="2"/>
  <c r="AH64" i="2" s="1"/>
  <c r="AH118" i="3"/>
  <c r="AH117" i="3" s="1"/>
  <c r="AH73" i="1"/>
  <c r="AH107" i="3"/>
  <c r="AH106" i="3" s="1"/>
  <c r="AH83" i="2"/>
  <c r="AH82" i="2" s="1"/>
  <c r="AH79" i="2" s="1"/>
  <c r="AH78" i="2" s="1"/>
  <c r="AH77" i="2" s="1"/>
  <c r="AI41" i="2"/>
  <c r="AI40" i="2" s="1"/>
  <c r="AI39" i="2" s="1"/>
  <c r="AI82" i="3"/>
  <c r="AI81" i="3" s="1"/>
  <c r="AI80" i="3" s="1"/>
  <c r="AJ103" i="3"/>
  <c r="AJ102" i="3" s="1"/>
  <c r="AJ101" i="3" s="1"/>
  <c r="AU127" i="1"/>
  <c r="AZ127" i="1"/>
  <c r="AI73" i="1"/>
  <c r="AI107" i="3"/>
  <c r="AI106" i="3" s="1"/>
  <c r="AI83" i="2"/>
  <c r="AI82" i="2" s="1"/>
  <c r="AK61" i="2"/>
  <c r="AK60" i="2" s="1"/>
  <c r="AK59" i="2" s="1"/>
  <c r="AK58" i="2" s="1"/>
  <c r="AK57" i="2" s="1"/>
  <c r="AK114" i="3"/>
  <c r="AK113" i="3" s="1"/>
  <c r="AK112" i="3" s="1"/>
  <c r="AH41" i="2"/>
  <c r="AH40" i="2" s="1"/>
  <c r="AH39" i="2" s="1"/>
  <c r="AH82" i="3"/>
  <c r="AH81" i="3" s="1"/>
  <c r="AH80" i="3" s="1"/>
  <c r="AJ54" i="1"/>
  <c r="AJ53" i="1" s="1"/>
  <c r="AJ44" i="2"/>
  <c r="AJ43" i="2" s="1"/>
  <c r="AJ42" i="2" s="1"/>
  <c r="AJ85" i="3"/>
  <c r="AJ84" i="3" s="1"/>
  <c r="AJ83" i="3" s="1"/>
  <c r="AH54" i="1"/>
  <c r="AH44" i="2"/>
  <c r="AH43" i="2" s="1"/>
  <c r="AH42" i="2" s="1"/>
  <c r="AH85" i="3"/>
  <c r="AH84" i="3" s="1"/>
  <c r="AH83" i="3" s="1"/>
  <c r="AA342" i="2"/>
  <c r="R10" i="2"/>
  <c r="R9" i="2" s="1"/>
  <c r="AH319" i="1"/>
  <c r="AK37" i="1"/>
  <c r="AK36" i="1" s="1"/>
  <c r="AK35" i="1" s="1"/>
  <c r="AI37" i="1"/>
  <c r="AI36" i="1" s="1"/>
  <c r="AI35" i="1" s="1"/>
  <c r="AH411" i="1"/>
  <c r="AK370" i="1"/>
  <c r="AC397" i="1"/>
  <c r="AC396" i="1" s="1"/>
  <c r="AC395" i="1" s="1"/>
  <c r="AC394" i="1" s="1"/>
  <c r="AC512" i="1" s="1"/>
  <c r="AH118" i="1"/>
  <c r="AK368" i="1"/>
  <c r="AK199" i="1"/>
  <c r="AK198" i="1" s="1"/>
  <c r="AK197" i="1" s="1"/>
  <c r="AI115" i="1"/>
  <c r="AI114" i="1" s="1"/>
  <c r="AI113" i="1" s="1"/>
  <c r="AC367" i="1"/>
  <c r="AI134" i="1"/>
  <c r="AI126" i="1" s="1"/>
  <c r="AI430" i="1" s="1"/>
  <c r="AI66" i="1"/>
  <c r="AI65" i="1" s="1"/>
  <c r="AH66" i="1"/>
  <c r="AI319" i="1"/>
  <c r="AI318" i="1" s="1"/>
  <c r="AI317" i="1" s="1"/>
  <c r="AH372" i="1"/>
  <c r="AH398" i="1"/>
  <c r="AI379" i="1"/>
  <c r="AI378" i="1" s="1"/>
  <c r="AI377" i="1" s="1"/>
  <c r="AI259" i="1"/>
  <c r="AI258" i="1" s="1"/>
  <c r="AJ63" i="1"/>
  <c r="AJ62" i="1" s="1"/>
  <c r="Z397" i="1"/>
  <c r="Z396" i="1" s="1"/>
  <c r="Z395" i="1" s="1"/>
  <c r="Z394" i="1" s="1"/>
  <c r="Z512" i="1" s="1"/>
  <c r="AH379" i="1"/>
  <c r="AK398" i="1"/>
  <c r="AA11" i="1"/>
  <c r="AI79" i="1"/>
  <c r="AI411" i="1"/>
  <c r="AI410" i="1" s="1"/>
  <c r="AI406" i="1" s="1"/>
  <c r="AI405" i="1" s="1"/>
  <c r="AI404" i="1" s="1"/>
  <c r="AI528" i="1" s="1"/>
  <c r="AI334" i="1"/>
  <c r="AI327" i="1" s="1"/>
  <c r="AI398" i="1"/>
  <c r="AI400" i="1"/>
  <c r="AI368" i="1"/>
  <c r="AK319" i="1"/>
  <c r="AK318" i="1" s="1"/>
  <c r="AK317" i="1" s="1"/>
  <c r="AK66" i="1"/>
  <c r="AK65" i="1" s="1"/>
  <c r="AI372" i="1"/>
  <c r="AI26" i="1"/>
  <c r="AI25" i="1" s="1"/>
  <c r="AI11" i="1" s="1"/>
  <c r="AK379" i="1"/>
  <c r="AK378" i="1" s="1"/>
  <c r="AK377" i="1" s="1"/>
  <c r="AA126" i="1"/>
  <c r="AA430" i="1" s="1"/>
  <c r="AJ402" i="1"/>
  <c r="Z323" i="1"/>
  <c r="AH400" i="1"/>
  <c r="AK411" i="1"/>
  <c r="AK410" i="1" s="1"/>
  <c r="AK402" i="1"/>
  <c r="AA201" i="1"/>
  <c r="AK408" i="1"/>
  <c r="AK407" i="1" s="1"/>
  <c r="AA327" i="1"/>
  <c r="AI402" i="1"/>
  <c r="AK372" i="1"/>
  <c r="AH402" i="1"/>
  <c r="AH368" i="1"/>
  <c r="AK334" i="1"/>
  <c r="AK327" i="1" s="1"/>
  <c r="AK323" i="1" s="1"/>
  <c r="AK400" i="1"/>
  <c r="AH325" i="1"/>
  <c r="AK250" i="1"/>
  <c r="AK249" i="1" s="1"/>
  <c r="AK20" i="1"/>
  <c r="AK15" i="1" s="1"/>
  <c r="Z118" i="1"/>
  <c r="Z117" i="1" s="1"/>
  <c r="AH334" i="1"/>
  <c r="AI201" i="1"/>
  <c r="AA367" i="1"/>
  <c r="AA366" i="1" s="1"/>
  <c r="AA365" i="1" s="1"/>
  <c r="AJ245" i="1"/>
  <c r="AJ244" i="1" s="1"/>
  <c r="AJ243" i="1" s="1"/>
  <c r="AJ242" i="1" s="1"/>
  <c r="AH98" i="1"/>
  <c r="AH26" i="1"/>
  <c r="AS134" i="1"/>
  <c r="AU135" i="1"/>
  <c r="AU134" i="1" s="1"/>
  <c r="AS267" i="1"/>
  <c r="AU271" i="1"/>
  <c r="AU267" i="1" s="1"/>
  <c r="AX267" i="1"/>
  <c r="AZ271" i="1"/>
  <c r="AZ267" i="1" s="1"/>
  <c r="AX134" i="1"/>
  <c r="AX126" i="1" s="1"/>
  <c r="AX430" i="1" s="1"/>
  <c r="AZ135" i="1"/>
  <c r="AZ134" i="1" s="1"/>
  <c r="Z207" i="3"/>
  <c r="AH349" i="1"/>
  <c r="AC207" i="3"/>
  <c r="Z337" i="3"/>
  <c r="AB337" i="3"/>
  <c r="AA26" i="2"/>
  <c r="Q149" i="2"/>
  <c r="Z324" i="2"/>
  <c r="Z323" i="2" s="1"/>
  <c r="Z322" i="2" s="1"/>
  <c r="W439" i="3"/>
  <c r="X439" i="3"/>
  <c r="W354" i="3"/>
  <c r="W322" i="3" s="1"/>
  <c r="W401" i="3" s="1"/>
  <c r="W402" i="2" s="1"/>
  <c r="T339" i="1"/>
  <c r="X241" i="2"/>
  <c r="X240" i="2" s="1"/>
  <c r="X234" i="2" s="1"/>
  <c r="AC26" i="2"/>
  <c r="AQ92" i="1"/>
  <c r="AQ429" i="1" s="1"/>
  <c r="W148" i="2"/>
  <c r="W8" i="2" s="1"/>
  <c r="AA209" i="2"/>
  <c r="Z209" i="2"/>
  <c r="AB383" i="3"/>
  <c r="AA170" i="2"/>
  <c r="AC302" i="2"/>
  <c r="AC298" i="2" s="1"/>
  <c r="AC297" i="2" s="1"/>
  <c r="AQ10" i="1"/>
  <c r="AQ68" i="1"/>
  <c r="AQ427" i="1" s="1"/>
  <c r="Z26" i="2"/>
  <c r="W194" i="2"/>
  <c r="Y8" i="3"/>
  <c r="AS247" i="1"/>
  <c r="AS431" i="1" s="1"/>
  <c r="AX247" i="1"/>
  <c r="AX431" i="1" s="1"/>
  <c r="Z267" i="3"/>
  <c r="Z263" i="3" s="1"/>
  <c r="AA267" i="3"/>
  <c r="AC267" i="3"/>
  <c r="AC263" i="3" s="1"/>
  <c r="Z260" i="2"/>
  <c r="Z241" i="2" s="1"/>
  <c r="Z240" i="2" s="1"/>
  <c r="AA260" i="2"/>
  <c r="AC260" i="2"/>
  <c r="AA42" i="3"/>
  <c r="Z300" i="3"/>
  <c r="AA375" i="3"/>
  <c r="Z375" i="3"/>
  <c r="AA17" i="3"/>
  <c r="AQ339" i="1"/>
  <c r="AS339" i="1" s="1"/>
  <c r="AU339" i="1" s="1"/>
  <c r="R155" i="1"/>
  <c r="Z327" i="3"/>
  <c r="AV68" i="1"/>
  <c r="AV427" i="1" s="1"/>
  <c r="AV154" i="1"/>
  <c r="AQ154" i="1"/>
  <c r="AB11" i="2"/>
  <c r="Z11" i="2"/>
  <c r="V148" i="2"/>
  <c r="V8" i="2" s="1"/>
  <c r="V398" i="2" s="1"/>
  <c r="AV339" i="1"/>
  <c r="AX339" i="1" s="1"/>
  <c r="AZ339" i="1" s="1"/>
  <c r="AV77" i="1"/>
  <c r="AV428" i="1" s="1"/>
  <c r="AX78" i="1"/>
  <c r="AZ78" i="1" s="1"/>
  <c r="AQ395" i="1"/>
  <c r="AS396" i="1"/>
  <c r="AU396" i="1" s="1"/>
  <c r="AS221" i="1"/>
  <c r="AS434" i="1" s="1"/>
  <c r="AX197" i="1"/>
  <c r="AZ197" i="1" s="1"/>
  <c r="AV196" i="1"/>
  <c r="AV433" i="1" s="1"/>
  <c r="AV242" i="1"/>
  <c r="AX242" i="1" s="1"/>
  <c r="AZ242" i="1" s="1"/>
  <c r="AX243" i="1"/>
  <c r="AZ243" i="1" s="1"/>
  <c r="X279" i="3"/>
  <c r="AX382" i="1"/>
  <c r="AZ382" i="1" s="1"/>
  <c r="AV381" i="1"/>
  <c r="AV435" i="1" s="1"/>
  <c r="AQ77" i="1"/>
  <c r="AQ428" i="1" s="1"/>
  <c r="AS78" i="1"/>
  <c r="AU78" i="1" s="1"/>
  <c r="AS197" i="1"/>
  <c r="AU197" i="1" s="1"/>
  <c r="AQ196" i="1"/>
  <c r="AS382" i="1"/>
  <c r="AU382" i="1" s="1"/>
  <c r="AQ381" i="1"/>
  <c r="AQ435" i="1" s="1"/>
  <c r="AS366" i="1"/>
  <c r="AU366" i="1" s="1"/>
  <c r="AQ365" i="1"/>
  <c r="Y279" i="3"/>
  <c r="AQ242" i="1"/>
  <c r="AS242" i="1" s="1"/>
  <c r="AU242" i="1" s="1"/>
  <c r="AS243" i="1"/>
  <c r="AU243" i="1" s="1"/>
  <c r="AV395" i="1"/>
  <c r="AX396" i="1"/>
  <c r="AZ396" i="1" s="1"/>
  <c r="AQ404" i="1"/>
  <c r="AQ528" i="1" s="1"/>
  <c r="AS405" i="1"/>
  <c r="AU405" i="1" s="1"/>
  <c r="AX366" i="1"/>
  <c r="AV365" i="1"/>
  <c r="AV404" i="1"/>
  <c r="AV528" i="1" s="1"/>
  <c r="AX405" i="1"/>
  <c r="AZ405" i="1" s="1"/>
  <c r="AC388" i="3"/>
  <c r="Y400" i="2"/>
  <c r="Y403" i="3"/>
  <c r="O8" i="2"/>
  <c r="O398" i="2" s="1"/>
  <c r="O406" i="2" s="1"/>
  <c r="P8" i="2"/>
  <c r="P398" i="2" s="1"/>
  <c r="P406" i="2" s="1"/>
  <c r="AC353" i="2"/>
  <c r="AC352" i="2" s="1"/>
  <c r="AC159" i="3"/>
  <c r="V401" i="3"/>
  <c r="V402" i="2" s="1"/>
  <c r="X369" i="3"/>
  <c r="X368" i="3" s="1"/>
  <c r="AC10" i="3"/>
  <c r="AC9" i="3" s="1"/>
  <c r="AV10" i="1"/>
  <c r="AX92" i="1"/>
  <c r="AX429" i="1" s="1"/>
  <c r="AC18" i="2"/>
  <c r="AS68" i="1"/>
  <c r="AS427" i="1" s="1"/>
  <c r="AC151" i="3"/>
  <c r="AC150" i="3" s="1"/>
  <c r="AC125" i="3" s="1"/>
  <c r="Z258" i="3"/>
  <c r="Z257" i="3" s="1"/>
  <c r="AA92" i="2"/>
  <c r="AA91" i="2" s="1"/>
  <c r="AC364" i="2"/>
  <c r="N8" i="2"/>
  <c r="S194" i="2"/>
  <c r="P241" i="1"/>
  <c r="P478" i="1" s="1"/>
  <c r="BA9" i="1"/>
  <c r="BA459" i="1" s="1"/>
  <c r="Q8" i="2"/>
  <c r="Q398" i="2" s="1"/>
  <c r="Q406" i="2" s="1"/>
  <c r="Z388" i="2"/>
  <c r="O241" i="1"/>
  <c r="O478" i="1" s="1"/>
  <c r="AC110" i="3"/>
  <c r="X110" i="3"/>
  <c r="AC327" i="3"/>
  <c r="N241" i="1"/>
  <c r="N478" i="1" s="1"/>
  <c r="S222" i="1"/>
  <c r="S221" i="1" s="1"/>
  <c r="S434" i="1" s="1"/>
  <c r="X159" i="3"/>
  <c r="AC375" i="3"/>
  <c r="AB150" i="3"/>
  <c r="Z170" i="2"/>
  <c r="W298" i="2"/>
  <c r="W297" i="2" s="1"/>
  <c r="W234" i="2" s="1"/>
  <c r="Z42" i="3"/>
  <c r="Z41" i="3" s="1"/>
  <c r="Z133" i="3"/>
  <c r="AA300" i="3"/>
  <c r="AA167" i="3"/>
  <c r="AA388" i="2"/>
  <c r="AC292" i="2"/>
  <c r="AC291" i="2" s="1"/>
  <c r="AC290" i="2" s="1"/>
  <c r="AC241" i="3"/>
  <c r="AC229" i="2"/>
  <c r="AC228" i="2"/>
  <c r="Z150" i="3"/>
  <c r="Z229" i="2"/>
  <c r="Z228" i="2"/>
  <c r="AA124" i="2"/>
  <c r="AA123" i="2"/>
  <c r="AA122" i="2" s="1"/>
  <c r="Y149" i="2"/>
  <c r="Y148" i="2"/>
  <c r="Y8" i="2" s="1"/>
  <c r="Y398" i="2" s="1"/>
  <c r="AC381" i="2"/>
  <c r="AC380" i="2" s="1"/>
  <c r="AA364" i="2"/>
  <c r="Z381" i="2"/>
  <c r="Z380" i="2" s="1"/>
  <c r="AC370" i="3"/>
  <c r="AC292" i="3"/>
  <c r="Z160" i="3"/>
  <c r="AB79" i="2"/>
  <c r="AB78" i="2" s="1"/>
  <c r="AB77" i="2" s="1"/>
  <c r="AB302" i="2"/>
  <c r="AB298" i="2" s="1"/>
  <c r="AB297" i="2" s="1"/>
  <c r="AA196" i="2"/>
  <c r="AA292" i="3"/>
  <c r="AA112" i="3"/>
  <c r="AA111" i="3" s="1"/>
  <c r="Z79" i="2"/>
  <c r="Z78" i="2" s="1"/>
  <c r="Z77" i="2" s="1"/>
  <c r="AA10" i="3"/>
  <c r="AA9" i="3" s="1"/>
  <c r="Z196" i="2"/>
  <c r="Z214" i="2"/>
  <c r="Z92" i="2"/>
  <c r="Z91" i="2" s="1"/>
  <c r="AC70" i="2"/>
  <c r="AC69" i="2" s="1"/>
  <c r="AB70" i="3"/>
  <c r="AC42" i="3"/>
  <c r="AB170" i="2"/>
  <c r="AA258" i="3"/>
  <c r="AA257" i="3" s="1"/>
  <c r="AA188" i="2"/>
  <c r="AA187" i="2"/>
  <c r="Z364" i="2"/>
  <c r="X194" i="2"/>
  <c r="X193" i="2"/>
  <c r="Z292" i="2"/>
  <c r="Z291" i="2" s="1"/>
  <c r="Z290" i="2" s="1"/>
  <c r="Z241" i="3"/>
  <c r="AC196" i="2"/>
  <c r="AC214" i="2"/>
  <c r="AC162" i="2"/>
  <c r="Z143" i="2"/>
  <c r="Z142" i="2"/>
  <c r="AB292" i="2"/>
  <c r="AB291" i="2" s="1"/>
  <c r="AB290" i="2" s="1"/>
  <c r="AA201" i="2"/>
  <c r="AA162" i="2"/>
  <c r="AA59" i="2"/>
  <c r="AA58" i="2" s="1"/>
  <c r="AA57" i="2" s="1"/>
  <c r="Z70" i="3"/>
  <c r="Z69" i="3" s="1"/>
  <c r="AA381" i="2"/>
  <c r="AA380" i="2" s="1"/>
  <c r="Z201" i="2"/>
  <c r="AA143" i="2"/>
  <c r="AA142" i="2"/>
  <c r="AC342" i="2"/>
  <c r="AC258" i="3"/>
  <c r="AC257" i="3" s="1"/>
  <c r="AB209" i="2"/>
  <c r="AA324" i="2"/>
  <c r="AA323" i="2" s="1"/>
  <c r="AA322" i="2" s="1"/>
  <c r="R222" i="1"/>
  <c r="R221" i="1" s="1"/>
  <c r="R434" i="1" s="1"/>
  <c r="Z342" i="2"/>
  <c r="Z341" i="2" s="1"/>
  <c r="Z340" i="2" s="1"/>
  <c r="Z124" i="2"/>
  <c r="Z123" i="2"/>
  <c r="Z122" i="2" s="1"/>
  <c r="AA229" i="2"/>
  <c r="AA228" i="2"/>
  <c r="AA41" i="3"/>
  <c r="X149" i="2"/>
  <c r="X148" i="2"/>
  <c r="Z388" i="3"/>
  <c r="Z360" i="3"/>
  <c r="AC201" i="2"/>
  <c r="AA383" i="3"/>
  <c r="Z126" i="3"/>
  <c r="Z383" i="3"/>
  <c r="Z355" i="3"/>
  <c r="Z292" i="3"/>
  <c r="AA160" i="3"/>
  <c r="AC70" i="3"/>
  <c r="AC69" i="3" s="1"/>
  <c r="X187" i="3"/>
  <c r="AC324" i="2"/>
  <c r="AC323" i="2" s="1"/>
  <c r="AC322" i="2" s="1"/>
  <c r="AA70" i="2"/>
  <c r="AA69" i="2" s="1"/>
  <c r="R321" i="3"/>
  <c r="AC188" i="2"/>
  <c r="AC187" i="2"/>
  <c r="Z188" i="2"/>
  <c r="Z187" i="2"/>
  <c r="AA133" i="3"/>
  <c r="Z17" i="3"/>
  <c r="AA341" i="2"/>
  <c r="AA340" i="2" s="1"/>
  <c r="Z10" i="3"/>
  <c r="Z9" i="3" s="1"/>
  <c r="Z353" i="2"/>
  <c r="Z352" i="2" s="1"/>
  <c r="Z302" i="2"/>
  <c r="Z298" i="2" s="1"/>
  <c r="Z297" i="2" s="1"/>
  <c r="AC188" i="3"/>
  <c r="AC355" i="3"/>
  <c r="AC354" i="3" s="1"/>
  <c r="AB103" i="3"/>
  <c r="AB102" i="3" s="1"/>
  <c r="AB101" i="3" s="1"/>
  <c r="AB360" i="3"/>
  <c r="AB354" i="3" s="1"/>
  <c r="AA370" i="3"/>
  <c r="Z103" i="3"/>
  <c r="Z102" i="3" s="1"/>
  <c r="Z101" i="3" s="1"/>
  <c r="Z70" i="2"/>
  <c r="Z69" i="2" s="1"/>
  <c r="Z188" i="3"/>
  <c r="Z370" i="3"/>
  <c r="Z162" i="2"/>
  <c r="Z167" i="3"/>
  <c r="AB300" i="3"/>
  <c r="R148" i="2"/>
  <c r="N401" i="3"/>
  <c r="P401" i="3"/>
  <c r="P402" i="2" s="1"/>
  <c r="BA241" i="1"/>
  <c r="BA478" i="1" s="1"/>
  <c r="Q241" i="1"/>
  <c r="Q478" i="1" s="1"/>
  <c r="O321" i="3"/>
  <c r="U321" i="3"/>
  <c r="Q321" i="3"/>
  <c r="Q9" i="1"/>
  <c r="Q459" i="1" s="1"/>
  <c r="Q401" i="3"/>
  <c r="O401" i="3"/>
  <c r="AI42" i="3" l="1"/>
  <c r="AI41" i="3" s="1"/>
  <c r="AH364" i="2"/>
  <c r="AK125" i="3"/>
  <c r="AH18" i="2"/>
  <c r="AI92" i="2"/>
  <c r="AI91" i="2" s="1"/>
  <c r="AK196" i="1"/>
  <c r="AX221" i="1"/>
  <c r="AX434" i="1" s="1"/>
  <c r="AI195" i="2"/>
  <c r="AI194" i="2" s="1"/>
  <c r="AK241" i="2"/>
  <c r="AK240" i="2" s="1"/>
  <c r="AK234" i="2" s="1"/>
  <c r="AQ433" i="1"/>
  <c r="AJ337" i="3"/>
  <c r="AJ298" i="2"/>
  <c r="AJ297" i="2" s="1"/>
  <c r="AK42" i="3"/>
  <c r="AK342" i="2"/>
  <c r="AH327" i="3"/>
  <c r="AI364" i="2"/>
  <c r="AK10" i="3"/>
  <c r="AK9" i="3" s="1"/>
  <c r="AK397" i="1"/>
  <c r="AK396" i="1" s="1"/>
  <c r="AK395" i="1" s="1"/>
  <c r="AK394" i="1" s="1"/>
  <c r="AK364" i="2"/>
  <c r="AH479" i="1"/>
  <c r="AQ432" i="1"/>
  <c r="AQ437" i="1"/>
  <c r="Z437" i="1"/>
  <c r="Z432" i="1"/>
  <c r="AK142" i="2"/>
  <c r="AK143" i="2"/>
  <c r="AK512" i="1"/>
  <c r="AV432" i="1"/>
  <c r="AV437" i="1"/>
  <c r="AS10" i="1"/>
  <c r="AQ426" i="1"/>
  <c r="AK321" i="3"/>
  <c r="AK433" i="1"/>
  <c r="AV426" i="1"/>
  <c r="AJ339" i="1"/>
  <c r="AH342" i="2"/>
  <c r="AH341" i="2" s="1"/>
  <c r="AH340" i="2" s="1"/>
  <c r="AH339" i="2" s="1"/>
  <c r="AH327" i="1"/>
  <c r="AH340" i="1"/>
  <c r="AH374" i="1"/>
  <c r="AH386" i="1"/>
  <c r="AH382" i="1"/>
  <c r="AH361" i="1"/>
  <c r="AI367" i="1"/>
  <c r="AI366" i="1" s="1"/>
  <c r="AI365" i="1" s="1"/>
  <c r="AK381" i="2"/>
  <c r="AK380" i="2" s="1"/>
  <c r="AH42" i="3"/>
  <c r="AH41" i="3" s="1"/>
  <c r="AZ366" i="1"/>
  <c r="AZ365" i="1" s="1"/>
  <c r="AX365" i="1"/>
  <c r="AH348" i="1"/>
  <c r="AH378" i="1"/>
  <c r="AH336" i="1"/>
  <c r="AH322" i="3"/>
  <c r="AK26" i="2"/>
  <c r="AH167" i="3"/>
  <c r="AH159" i="3" s="1"/>
  <c r="AH280" i="3"/>
  <c r="AH279" i="3" s="1"/>
  <c r="AH388" i="2"/>
  <c r="AH381" i="2"/>
  <c r="AH380" i="2" s="1"/>
  <c r="AH363" i="2" s="1"/>
  <c r="AH410" i="1"/>
  <c r="AI381" i="2"/>
  <c r="AI380" i="2" s="1"/>
  <c r="AI10" i="3"/>
  <c r="AI9" i="3" s="1"/>
  <c r="AL402" i="1"/>
  <c r="AH413" i="1"/>
  <c r="AH10" i="3"/>
  <c r="AH9" i="3" s="1"/>
  <c r="AI193" i="2"/>
  <c r="AH148" i="2"/>
  <c r="AH149" i="2"/>
  <c r="AI78" i="1"/>
  <c r="AI77" i="1" s="1"/>
  <c r="AI428" i="1" s="1"/>
  <c r="AH318" i="1"/>
  <c r="AH197" i="1"/>
  <c r="AH202" i="1"/>
  <c r="AL245" i="1"/>
  <c r="AH205" i="1"/>
  <c r="AL206" i="1"/>
  <c r="AH195" i="2"/>
  <c r="AK69" i="3"/>
  <c r="AL172" i="1"/>
  <c r="AH192" i="1"/>
  <c r="AH127" i="1"/>
  <c r="AL183" i="1"/>
  <c r="AH207" i="3"/>
  <c r="AH187" i="3" s="1"/>
  <c r="AI229" i="2"/>
  <c r="AI228" i="2"/>
  <c r="AH25" i="1"/>
  <c r="AK111" i="3"/>
  <c r="AK110" i="3" s="1"/>
  <c r="AH280" i="1"/>
  <c r="AH56" i="1"/>
  <c r="AH236" i="1"/>
  <c r="AH35" i="1"/>
  <c r="AH15" i="1"/>
  <c r="AH243" i="1"/>
  <c r="AL244" i="1"/>
  <c r="AI159" i="3"/>
  <c r="AK322" i="3"/>
  <c r="AI188" i="2"/>
  <c r="AI187" i="2"/>
  <c r="AL187" i="1"/>
  <c r="AL190" i="1"/>
  <c r="AH180" i="1"/>
  <c r="AH223" i="1"/>
  <c r="AH241" i="2"/>
  <c r="AH240" i="2" s="1"/>
  <c r="AH234" i="2" s="1"/>
  <c r="AH308" i="1"/>
  <c r="AL308" i="1" s="1"/>
  <c r="AL309" i="1"/>
  <c r="AK188" i="2"/>
  <c r="AK187" i="2"/>
  <c r="AH324" i="1"/>
  <c r="AH31" i="1"/>
  <c r="AK229" i="2"/>
  <c r="AK228" i="2"/>
  <c r="AL63" i="1"/>
  <c r="AH229" i="2"/>
  <c r="AH228" i="2"/>
  <c r="AH138" i="1"/>
  <c r="AH22" i="1"/>
  <c r="AH164" i="1"/>
  <c r="AH175" i="1"/>
  <c r="AL186" i="1"/>
  <c r="AH369" i="3"/>
  <c r="AH368" i="3" s="1"/>
  <c r="AL189" i="1"/>
  <c r="AH40" i="1"/>
  <c r="AK188" i="3"/>
  <c r="AK187" i="3" s="1"/>
  <c r="AH97" i="1"/>
  <c r="AH65" i="1"/>
  <c r="AH117" i="1"/>
  <c r="AH53" i="1"/>
  <c r="AL53" i="1" s="1"/>
  <c r="AL54" i="1"/>
  <c r="AH86" i="1"/>
  <c r="AH141" i="1"/>
  <c r="AL62" i="1"/>
  <c r="AH208" i="1"/>
  <c r="AH167" i="1"/>
  <c r="AL173" i="1"/>
  <c r="AL184" i="1"/>
  <c r="AH143" i="2"/>
  <c r="AH142" i="2"/>
  <c r="AH268" i="1"/>
  <c r="AH113" i="1"/>
  <c r="AH271" i="1"/>
  <c r="AH10" i="2"/>
  <c r="AH9" i="2" s="1"/>
  <c r="AZ126" i="1"/>
  <c r="AZ430" i="1" s="1"/>
  <c r="AH69" i="3"/>
  <c r="AH8" i="3" s="1"/>
  <c r="AS126" i="1"/>
  <c r="AS430" i="1" s="1"/>
  <c r="AH103" i="3"/>
  <c r="AH102" i="3" s="1"/>
  <c r="AH101" i="3" s="1"/>
  <c r="AH439" i="3"/>
  <c r="AU126" i="1"/>
  <c r="AU430" i="1" s="1"/>
  <c r="N398" i="2"/>
  <c r="N406" i="2" s="1"/>
  <c r="Z150" i="2"/>
  <c r="Z148" i="2" s="1"/>
  <c r="AH397" i="1"/>
  <c r="AI397" i="1"/>
  <c r="AI396" i="1" s="1"/>
  <c r="AI395" i="1" s="1"/>
  <c r="AI394" i="1" s="1"/>
  <c r="AI512" i="1" s="1"/>
  <c r="AK367" i="1"/>
  <c r="AH323" i="1"/>
  <c r="AH367" i="1"/>
  <c r="AU68" i="1"/>
  <c r="AU427" i="1" s="1"/>
  <c r="AU247" i="1"/>
  <c r="AU431" i="1" s="1"/>
  <c r="AU221" i="1"/>
  <c r="AU434" i="1" s="1"/>
  <c r="AZ221" i="1"/>
  <c r="AZ434" i="1" s="1"/>
  <c r="AZ247" i="1"/>
  <c r="AZ431" i="1" s="1"/>
  <c r="AZ92" i="1"/>
  <c r="AZ429" i="1" s="1"/>
  <c r="Z234" i="2"/>
  <c r="Z439" i="3"/>
  <c r="AS92" i="1"/>
  <c r="AS429" i="1" s="1"/>
  <c r="AC241" i="2"/>
  <c r="AC240" i="2" s="1"/>
  <c r="AC234" i="2" s="1"/>
  <c r="Z10" i="2"/>
  <c r="Z9" i="2" s="1"/>
  <c r="W398" i="2"/>
  <c r="W403" i="2" s="1"/>
  <c r="Y401" i="3"/>
  <c r="Y420" i="3" s="1"/>
  <c r="V400" i="2"/>
  <c r="V401" i="2" s="1"/>
  <c r="AX404" i="1"/>
  <c r="AX528" i="1" s="1"/>
  <c r="AS404" i="1"/>
  <c r="AS528" i="1" s="1"/>
  <c r="AX196" i="1"/>
  <c r="AX433" i="1" s="1"/>
  <c r="AX68" i="1"/>
  <c r="AX427" i="1" s="1"/>
  <c r="Z280" i="3"/>
  <c r="Z279" i="3" s="1"/>
  <c r="AQ241" i="1"/>
  <c r="AQ478" i="1" s="1"/>
  <c r="Z321" i="3"/>
  <c r="AV9" i="1"/>
  <c r="AV459" i="1" s="1"/>
  <c r="AQ9" i="1"/>
  <c r="AQ459" i="1" s="1"/>
  <c r="AV241" i="1"/>
  <c r="AV478" i="1" s="1"/>
  <c r="AX154" i="1"/>
  <c r="AS154" i="1"/>
  <c r="V403" i="2"/>
  <c r="AV364" i="1"/>
  <c r="AV495" i="1" s="1"/>
  <c r="AS77" i="1"/>
  <c r="AS428" i="1" s="1"/>
  <c r="AQ394" i="1"/>
  <c r="AQ512" i="1" s="1"/>
  <c r="AS395" i="1"/>
  <c r="AU395" i="1" s="1"/>
  <c r="AX77" i="1"/>
  <c r="AX428" i="1" s="1"/>
  <c r="AV394" i="1"/>
  <c r="AV512" i="1" s="1"/>
  <c r="AX395" i="1"/>
  <c r="AZ395" i="1" s="1"/>
  <c r="AS365" i="1"/>
  <c r="AQ364" i="1"/>
  <c r="AQ495" i="1" s="1"/>
  <c r="AS381" i="1"/>
  <c r="AS435" i="1" s="1"/>
  <c r="AX381" i="1"/>
  <c r="AX435" i="1" s="1"/>
  <c r="AS196" i="1"/>
  <c r="AS433" i="1" s="1"/>
  <c r="N416" i="1"/>
  <c r="Z125" i="3"/>
  <c r="Z354" i="3"/>
  <c r="Z322" i="3" s="1"/>
  <c r="AC322" i="3"/>
  <c r="AA159" i="3"/>
  <c r="AX10" i="1"/>
  <c r="Z187" i="3"/>
  <c r="AA369" i="3"/>
  <c r="AA368" i="3" s="1"/>
  <c r="AC187" i="3"/>
  <c r="N402" i="2"/>
  <c r="Q402" i="2"/>
  <c r="Q403" i="2" s="1"/>
  <c r="Z369" i="3"/>
  <c r="Z368" i="3" s="1"/>
  <c r="Y399" i="2"/>
  <c r="Y401" i="2"/>
  <c r="O402" i="2"/>
  <c r="O403" i="2" s="1"/>
  <c r="Z363" i="2"/>
  <c r="AA110" i="3"/>
  <c r="P403" i="2"/>
  <c r="Z339" i="2"/>
  <c r="AA195" i="2"/>
  <c r="Z8" i="3"/>
  <c r="AC321" i="3"/>
  <c r="Z195" i="2"/>
  <c r="Z159" i="3"/>
  <c r="AA363" i="2"/>
  <c r="BA416" i="1"/>
  <c r="Q416" i="1"/>
  <c r="P321" i="3"/>
  <c r="P9" i="1"/>
  <c r="P459" i="1" s="1"/>
  <c r="O9" i="1"/>
  <c r="O459" i="1" s="1"/>
  <c r="AI363" i="2" l="1"/>
  <c r="N403" i="2"/>
  <c r="BA418" i="1"/>
  <c r="BA438" i="1"/>
  <c r="BA441" i="1"/>
  <c r="AZ10" i="1"/>
  <c r="AZ426" i="1" s="1"/>
  <c r="AX426" i="1"/>
  <c r="AZ154" i="1"/>
  <c r="AX432" i="1"/>
  <c r="AX437" i="1"/>
  <c r="Q438" i="1"/>
  <c r="Q441" i="1"/>
  <c r="N438" i="1"/>
  <c r="N441" i="1"/>
  <c r="AU154" i="1"/>
  <c r="AS432" i="1"/>
  <c r="AS437" i="1"/>
  <c r="AU10" i="1"/>
  <c r="AS426" i="1"/>
  <c r="AH366" i="1"/>
  <c r="AH355" i="1"/>
  <c r="AH381" i="1"/>
  <c r="AH435" i="1" s="1"/>
  <c r="AS364" i="1"/>
  <c r="AS495" i="1" s="1"/>
  <c r="AX364" i="1"/>
  <c r="AX495" i="1" s="1"/>
  <c r="AH377" i="1"/>
  <c r="AH344" i="1"/>
  <c r="AH396" i="1"/>
  <c r="AH406" i="1"/>
  <c r="AH134" i="1"/>
  <c r="AH11" i="1"/>
  <c r="AH267" i="1"/>
  <c r="AH93" i="1"/>
  <c r="AH242" i="1"/>
  <c r="AL242" i="1" s="1"/>
  <c r="AL243" i="1"/>
  <c r="AH317" i="1"/>
  <c r="AH155" i="1"/>
  <c r="AH301" i="1"/>
  <c r="AH194" i="2"/>
  <c r="AH193" i="2"/>
  <c r="AL205" i="1"/>
  <c r="AH201" i="1"/>
  <c r="AH222" i="1"/>
  <c r="AU381" i="1"/>
  <c r="AU435" i="1" s="1"/>
  <c r="AU77" i="1"/>
  <c r="AU428" i="1" s="1"/>
  <c r="AU92" i="1"/>
  <c r="AU429" i="1" s="1"/>
  <c r="AU404" i="1"/>
  <c r="AU528" i="1" s="1"/>
  <c r="AU196" i="1"/>
  <c r="AU433" i="1" s="1"/>
  <c r="AU365" i="1"/>
  <c r="AZ381" i="1"/>
  <c r="AZ435" i="1" s="1"/>
  <c r="AZ196" i="1"/>
  <c r="AZ433" i="1" s="1"/>
  <c r="AZ77" i="1"/>
  <c r="AZ428" i="1" s="1"/>
  <c r="AZ68" i="1"/>
  <c r="AZ427" i="1" s="1"/>
  <c r="AZ404" i="1"/>
  <c r="AZ528" i="1" s="1"/>
  <c r="V399" i="2"/>
  <c r="W403" i="3"/>
  <c r="W420" i="3" s="1"/>
  <c r="W400" i="2"/>
  <c r="W401" i="2" s="1"/>
  <c r="Y402" i="2"/>
  <c r="Y403" i="2" s="1"/>
  <c r="V403" i="3"/>
  <c r="V420" i="3" s="1"/>
  <c r="N403" i="3"/>
  <c r="N420" i="3" s="1"/>
  <c r="O416" i="1"/>
  <c r="AS241" i="1"/>
  <c r="AS478" i="1" s="1"/>
  <c r="AS9" i="1"/>
  <c r="AS459" i="1" s="1"/>
  <c r="AV416" i="1"/>
  <c r="AQ416" i="1"/>
  <c r="AX9" i="1"/>
  <c r="AX459" i="1" s="1"/>
  <c r="AX241" i="1"/>
  <c r="AX478" i="1" s="1"/>
  <c r="Z149" i="2"/>
  <c r="AS394" i="1"/>
  <c r="AS512" i="1" s="1"/>
  <c r="N400" i="2"/>
  <c r="N399" i="2" s="1"/>
  <c r="AX394" i="1"/>
  <c r="AX512" i="1" s="1"/>
  <c r="Q400" i="2"/>
  <c r="Q403" i="3"/>
  <c r="Q420" i="3" s="1"/>
  <c r="Z194" i="2"/>
  <c r="Z193" i="2"/>
  <c r="AA194" i="2"/>
  <c r="AA193" i="2"/>
  <c r="P416" i="1"/>
  <c r="O438" i="1" l="1"/>
  <c r="O441" i="1"/>
  <c r="P438" i="1"/>
  <c r="P441" i="1"/>
  <c r="AV418" i="1"/>
  <c r="AV438" i="1"/>
  <c r="AV441" i="1"/>
  <c r="AU426" i="1"/>
  <c r="AQ418" i="1"/>
  <c r="AQ438" i="1"/>
  <c r="AQ441" i="1"/>
  <c r="AU432" i="1"/>
  <c r="AU437" i="1"/>
  <c r="AZ432" i="1"/>
  <c r="AZ437" i="1"/>
  <c r="AH365" i="1"/>
  <c r="AZ364" i="1"/>
  <c r="AZ495" i="1" s="1"/>
  <c r="AU364" i="1"/>
  <c r="AU495" i="1" s="1"/>
  <c r="AH339" i="1"/>
  <c r="AH405" i="1"/>
  <c r="AH395" i="1"/>
  <c r="AH154" i="1"/>
  <c r="AH221" i="1"/>
  <c r="AH434" i="1" s="1"/>
  <c r="AH126" i="1"/>
  <c r="AH430" i="1" s="1"/>
  <c r="AH196" i="1"/>
  <c r="AU241" i="1"/>
  <c r="AU478" i="1" s="1"/>
  <c r="AU394" i="1"/>
  <c r="AU512" i="1" s="1"/>
  <c r="AU9" i="1"/>
  <c r="AU459" i="1" s="1"/>
  <c r="AZ394" i="1"/>
  <c r="AZ512" i="1" s="1"/>
  <c r="AZ9" i="1"/>
  <c r="AZ459" i="1" s="1"/>
  <c r="AZ241" i="1"/>
  <c r="AZ478" i="1" s="1"/>
  <c r="W399" i="2"/>
  <c r="O400" i="2"/>
  <c r="O401" i="2" s="1"/>
  <c r="O403" i="3"/>
  <c r="O420" i="3" s="1"/>
  <c r="AV400" i="2"/>
  <c r="AV403" i="3"/>
  <c r="N401" i="2"/>
  <c r="AX416" i="1"/>
  <c r="AS416" i="1"/>
  <c r="Q399" i="2"/>
  <c r="Q401" i="2"/>
  <c r="P400" i="2"/>
  <c r="P403" i="3"/>
  <c r="P420" i="3" s="1"/>
  <c r="AH433" i="1" l="1"/>
  <c r="AS438" i="1"/>
  <c r="AS441" i="1"/>
  <c r="AX438" i="1"/>
  <c r="AX441" i="1"/>
  <c r="AH437" i="1"/>
  <c r="AH432" i="1"/>
  <c r="AH364" i="1"/>
  <c r="AH495" i="1" s="1"/>
  <c r="AH394" i="1"/>
  <c r="AH512" i="1" s="1"/>
  <c r="AH404" i="1"/>
  <c r="AH528" i="1" s="1"/>
  <c r="AH321" i="3"/>
  <c r="AU416" i="1"/>
  <c r="AZ416" i="1"/>
  <c r="O399" i="2"/>
  <c r="AX400" i="2"/>
  <c r="AX403" i="3"/>
  <c r="AS400" i="2"/>
  <c r="AS403" i="3"/>
  <c r="P401" i="2"/>
  <c r="P399" i="2"/>
  <c r="AQ68" i="2"/>
  <c r="AV68" i="2"/>
  <c r="BB68" i="2"/>
  <c r="J68" i="2"/>
  <c r="J67" i="2" s="1"/>
  <c r="J66" i="2" s="1"/>
  <c r="K120" i="3"/>
  <c r="K119" i="3" s="1"/>
  <c r="M120" i="3"/>
  <c r="M119" i="3" s="1"/>
  <c r="AQ120" i="3"/>
  <c r="AV120" i="3"/>
  <c r="J121" i="3"/>
  <c r="J120" i="3" s="1"/>
  <c r="J119" i="3" s="1"/>
  <c r="J83" i="1"/>
  <c r="J463" i="1" s="1"/>
  <c r="L88" i="1"/>
  <c r="L87" i="1" s="1"/>
  <c r="L86" i="1" s="1"/>
  <c r="M87" i="1"/>
  <c r="K87" i="1"/>
  <c r="K86" i="1" s="1"/>
  <c r="J87" i="1"/>
  <c r="J86" i="1" s="1"/>
  <c r="J444" i="1" l="1"/>
  <c r="J440" i="1" s="1"/>
  <c r="J460" i="1"/>
  <c r="AZ438" i="1"/>
  <c r="AZ441" i="1"/>
  <c r="AU438" i="1"/>
  <c r="AU441" i="1"/>
  <c r="AZ403" i="3"/>
  <c r="AZ400" i="2"/>
  <c r="AU403" i="3"/>
  <c r="AU400" i="2"/>
  <c r="L121" i="3"/>
  <c r="L120" i="3" s="1"/>
  <c r="L119" i="3" s="1"/>
  <c r="AV67" i="2"/>
  <c r="AX68" i="2"/>
  <c r="AZ68" i="2" s="1"/>
  <c r="AQ67" i="2"/>
  <c r="AS68" i="2"/>
  <c r="AU68" i="2" s="1"/>
  <c r="AV119" i="3"/>
  <c r="AX119" i="3" s="1"/>
  <c r="AZ119" i="3" s="1"/>
  <c r="AX120" i="3"/>
  <c r="AZ120" i="3" s="1"/>
  <c r="AQ119" i="3"/>
  <c r="AS119" i="3" s="1"/>
  <c r="AU119" i="3" s="1"/>
  <c r="AS120" i="3"/>
  <c r="AU120" i="3" s="1"/>
  <c r="R83" i="1"/>
  <c r="R463" i="1" s="1"/>
  <c r="L68" i="2"/>
  <c r="L67" i="2" s="1"/>
  <c r="L66" i="2" s="1"/>
  <c r="T88" i="1"/>
  <c r="M86" i="1"/>
  <c r="U86" i="1" s="1"/>
  <c r="AC86" i="1" s="1"/>
  <c r="AK86" i="1" s="1"/>
  <c r="U87" i="1"/>
  <c r="AC87" i="1" s="1"/>
  <c r="AK87" i="1" s="1"/>
  <c r="R444" i="1" l="1"/>
  <c r="R440" i="1" s="1"/>
  <c r="R460" i="1"/>
  <c r="Z83" i="1"/>
  <c r="Z463" i="1" s="1"/>
  <c r="T121" i="3"/>
  <c r="T120" i="3" s="1"/>
  <c r="T119" i="3" s="1"/>
  <c r="AB88" i="1"/>
  <c r="AQ66" i="2"/>
  <c r="AS66" i="2" s="1"/>
  <c r="AU66" i="2" s="1"/>
  <c r="AS67" i="2"/>
  <c r="AU67" i="2" s="1"/>
  <c r="AV66" i="2"/>
  <c r="AX66" i="2" s="1"/>
  <c r="AZ66" i="2" s="1"/>
  <c r="AX67" i="2"/>
  <c r="AZ67" i="2" s="1"/>
  <c r="T68" i="2"/>
  <c r="T67" i="2" s="1"/>
  <c r="T66" i="2" s="1"/>
  <c r="AB121" i="3"/>
  <c r="T87" i="1"/>
  <c r="T86" i="1" s="1"/>
  <c r="R63" i="2"/>
  <c r="R62" i="2" s="1"/>
  <c r="R59" i="2" s="1"/>
  <c r="R58" i="2" s="1"/>
  <c r="R57" i="2" s="1"/>
  <c r="R8" i="2" s="1"/>
  <c r="R398" i="2" s="1"/>
  <c r="R406" i="2" s="1"/>
  <c r="R116" i="3"/>
  <c r="R115" i="3" s="1"/>
  <c r="R112" i="3" s="1"/>
  <c r="R111" i="3" s="1"/>
  <c r="R82" i="1"/>
  <c r="R79" i="1" s="1"/>
  <c r="R78" i="1" s="1"/>
  <c r="R77" i="1" s="1"/>
  <c r="R428" i="1" s="1"/>
  <c r="Z444" i="1" l="1"/>
  <c r="Z440" i="1" s="1"/>
  <c r="Z460" i="1"/>
  <c r="AB87" i="1"/>
  <c r="AB86" i="1" s="1"/>
  <c r="AJ88" i="1"/>
  <c r="AL88" i="1" s="1"/>
  <c r="AL121" i="3" s="1"/>
  <c r="AH83" i="1"/>
  <c r="AH463" i="1" s="1"/>
  <c r="Z82" i="1"/>
  <c r="Z79" i="1" s="1"/>
  <c r="Z78" i="1" s="1"/>
  <c r="Z77" i="1" s="1"/>
  <c r="Z428" i="1" s="1"/>
  <c r="R110" i="3"/>
  <c r="R401" i="3" s="1"/>
  <c r="Z63" i="2"/>
  <c r="Z62" i="2" s="1"/>
  <c r="Z59" i="2" s="1"/>
  <c r="Z58" i="2" s="1"/>
  <c r="Z57" i="2" s="1"/>
  <c r="Z8" i="2" s="1"/>
  <c r="Z398" i="2" s="1"/>
  <c r="Z116" i="3"/>
  <c r="Z115" i="3" s="1"/>
  <c r="Z112" i="3" s="1"/>
  <c r="Z111" i="3" s="1"/>
  <c r="AB68" i="2"/>
  <c r="AB67" i="2" s="1"/>
  <c r="AB66" i="2" s="1"/>
  <c r="AB120" i="3"/>
  <c r="AB119" i="3" s="1"/>
  <c r="AH444" i="1" l="1"/>
  <c r="AH440" i="1" s="1"/>
  <c r="AH460" i="1"/>
  <c r="AH63" i="2"/>
  <c r="AH62" i="2" s="1"/>
  <c r="AH59" i="2" s="1"/>
  <c r="AH58" i="2" s="1"/>
  <c r="AH57" i="2" s="1"/>
  <c r="AH8" i="2" s="1"/>
  <c r="AH398" i="2" s="1"/>
  <c r="AH116" i="3"/>
  <c r="AH115" i="3" s="1"/>
  <c r="AH112" i="3" s="1"/>
  <c r="AH111" i="3" s="1"/>
  <c r="AH110" i="3" s="1"/>
  <c r="AH401" i="3" s="1"/>
  <c r="AH402" i="2" s="1"/>
  <c r="AJ87" i="1"/>
  <c r="AJ121" i="3"/>
  <c r="AJ120" i="3" s="1"/>
  <c r="AJ119" i="3" s="1"/>
  <c r="AJ68" i="2"/>
  <c r="AJ67" i="2" s="1"/>
  <c r="AJ66" i="2" s="1"/>
  <c r="AH82" i="1"/>
  <c r="Z110" i="3"/>
  <c r="Z401" i="3" s="1"/>
  <c r="R402" i="2"/>
  <c r="R403" i="2" s="1"/>
  <c r="J357" i="1"/>
  <c r="AJ86" i="1" l="1"/>
  <c r="AL86" i="1" s="1"/>
  <c r="AL87" i="1"/>
  <c r="AH403" i="2"/>
  <c r="AH79" i="1"/>
  <c r="Z402" i="2"/>
  <c r="Z403" i="2" s="1"/>
  <c r="AH78" i="1" l="1"/>
  <c r="AH77" i="1" l="1"/>
  <c r="AH428" i="1" s="1"/>
  <c r="M421" i="1" l="1"/>
  <c r="J421" i="1" s="1"/>
  <c r="AV421" i="1" l="1"/>
  <c r="J508" i="3" l="1"/>
  <c r="K420" i="1"/>
  <c r="J420" i="1" s="1"/>
  <c r="AV420" i="1"/>
  <c r="AV424" i="1" s="1"/>
  <c r="AX420" i="1"/>
  <c r="AX424" i="1" s="1"/>
  <c r="AX423" i="1" s="1"/>
  <c r="AZ420" i="1"/>
  <c r="AZ424" i="1" s="1"/>
  <c r="AU420" i="1"/>
  <c r="AU424" i="1" s="1"/>
  <c r="AU425" i="1" s="1"/>
  <c r="AQ508" i="3"/>
  <c r="AZ423" i="1" l="1"/>
  <c r="AZ425" i="1"/>
  <c r="L419" i="1"/>
  <c r="J419" i="1" s="1"/>
  <c r="AZ508" i="3" l="1"/>
  <c r="AV508" i="3"/>
  <c r="AU508" i="3"/>
  <c r="AX508" i="3"/>
  <c r="AS508" i="3"/>
  <c r="BG224" i="2" l="1"/>
  <c r="BH224" i="2"/>
  <c r="BI224" i="2"/>
  <c r="BJ224" i="2"/>
  <c r="BG357" i="2"/>
  <c r="BH357" i="2"/>
  <c r="BI357" i="2"/>
  <c r="BJ357" i="2"/>
  <c r="BG358" i="2"/>
  <c r="BH358" i="2"/>
  <c r="BI358" i="2"/>
  <c r="BJ358" i="2"/>
  <c r="BG359" i="2"/>
  <c r="BH359" i="2"/>
  <c r="BI359" i="2"/>
  <c r="BJ359" i="2"/>
  <c r="BG379" i="2"/>
  <c r="BG378" i="2" s="1"/>
  <c r="BH379" i="2"/>
  <c r="BH378" i="2" s="1"/>
  <c r="BI379" i="2"/>
  <c r="BI378" i="2" s="1"/>
  <c r="BJ379" i="2"/>
  <c r="BJ378" i="2" s="1"/>
  <c r="BC53" i="2"/>
  <c r="BD53" i="2"/>
  <c r="BD52" i="2" s="1"/>
  <c r="BD51" i="2" s="1"/>
  <c r="BE53" i="2"/>
  <c r="BE52" i="2" s="1"/>
  <c r="BE51" i="2" s="1"/>
  <c r="BF53" i="2"/>
  <c r="BF52" i="2" s="1"/>
  <c r="BF51" i="2" s="1"/>
  <c r="BB53" i="2"/>
  <c r="BB52" i="2" s="1"/>
  <c r="BF14" i="1"/>
  <c r="BG14" i="1"/>
  <c r="BH14" i="1"/>
  <c r="BI14" i="1"/>
  <c r="BF17" i="1"/>
  <c r="BG17" i="1"/>
  <c r="BH17" i="1"/>
  <c r="BI17" i="1"/>
  <c r="BF19" i="1"/>
  <c r="BG19" i="1"/>
  <c r="BH19" i="1"/>
  <c r="BI19" i="1"/>
  <c r="BF21" i="1"/>
  <c r="BG21" i="1"/>
  <c r="BH21" i="1"/>
  <c r="BI21" i="1"/>
  <c r="BF24" i="1"/>
  <c r="BG24" i="1"/>
  <c r="BH24" i="1"/>
  <c r="BI24" i="1"/>
  <c r="BF27" i="1"/>
  <c r="BG27" i="1"/>
  <c r="BH27" i="1"/>
  <c r="BI27" i="1"/>
  <c r="BF30" i="1"/>
  <c r="BG30" i="1"/>
  <c r="BH30" i="1"/>
  <c r="BI30" i="1"/>
  <c r="BF34" i="1"/>
  <c r="BG34" i="1"/>
  <c r="BH34" i="1"/>
  <c r="BI34" i="1"/>
  <c r="BF38" i="1"/>
  <c r="BG38" i="1"/>
  <c r="BH38" i="1"/>
  <c r="BI38" i="1"/>
  <c r="BF42" i="1"/>
  <c r="BG42" i="1"/>
  <c r="BH42" i="1"/>
  <c r="BI42" i="1"/>
  <c r="BF44" i="1"/>
  <c r="BG44" i="1"/>
  <c r="BH44" i="1"/>
  <c r="BI44" i="1"/>
  <c r="BF46" i="1"/>
  <c r="BG46" i="1"/>
  <c r="BH46" i="1"/>
  <c r="BI46" i="1"/>
  <c r="BF49" i="1"/>
  <c r="BG49" i="1"/>
  <c r="BH49" i="1"/>
  <c r="BI49" i="1"/>
  <c r="BF52" i="1"/>
  <c r="BG52" i="1"/>
  <c r="BH52" i="1"/>
  <c r="BI52" i="1"/>
  <c r="BF55" i="1"/>
  <c r="BG55" i="1"/>
  <c r="BH55" i="1"/>
  <c r="BI55" i="1"/>
  <c r="BF58" i="1"/>
  <c r="BG58" i="1"/>
  <c r="BH58" i="1"/>
  <c r="BI58" i="1"/>
  <c r="BF61" i="1"/>
  <c r="BG61" i="1"/>
  <c r="BH61" i="1"/>
  <c r="BI61" i="1"/>
  <c r="BF64" i="1"/>
  <c r="BG64" i="1"/>
  <c r="BH64" i="1"/>
  <c r="BI64" i="1"/>
  <c r="BF67" i="1"/>
  <c r="BG67" i="1"/>
  <c r="BH67" i="1"/>
  <c r="BI67" i="1"/>
  <c r="BF72" i="1"/>
  <c r="BG72" i="1"/>
  <c r="BH72" i="1"/>
  <c r="BI72" i="1"/>
  <c r="BF74" i="1"/>
  <c r="BG74" i="1"/>
  <c r="BH74" i="1"/>
  <c r="BI74" i="1"/>
  <c r="BF76" i="1"/>
  <c r="BG76" i="1"/>
  <c r="BH76" i="1"/>
  <c r="BI76" i="1"/>
  <c r="BF81" i="1"/>
  <c r="BG81" i="1"/>
  <c r="BH81" i="1"/>
  <c r="BI81" i="1"/>
  <c r="BF83" i="1"/>
  <c r="BG83" i="1"/>
  <c r="BH83" i="1"/>
  <c r="BI83" i="1"/>
  <c r="BF85" i="1"/>
  <c r="BG85" i="1"/>
  <c r="BH85" i="1"/>
  <c r="BI85" i="1"/>
  <c r="BF96" i="1"/>
  <c r="BG96" i="1"/>
  <c r="BH96" i="1"/>
  <c r="BI96" i="1"/>
  <c r="BF99" i="1"/>
  <c r="BG99" i="1"/>
  <c r="BH99" i="1"/>
  <c r="BI99" i="1"/>
  <c r="BF103" i="1"/>
  <c r="BG103" i="1"/>
  <c r="BH103" i="1"/>
  <c r="BI103" i="1"/>
  <c r="BF106" i="1"/>
  <c r="BG106" i="1"/>
  <c r="BH106" i="1"/>
  <c r="BI106" i="1"/>
  <c r="BF109" i="1"/>
  <c r="BG109" i="1"/>
  <c r="BH109" i="1"/>
  <c r="BI109" i="1"/>
  <c r="BF112" i="1"/>
  <c r="BG112" i="1"/>
  <c r="BH112" i="1"/>
  <c r="BI112" i="1"/>
  <c r="BF116" i="1"/>
  <c r="BG116" i="1"/>
  <c r="BH116" i="1"/>
  <c r="BI116" i="1"/>
  <c r="BF120" i="1"/>
  <c r="BG120" i="1"/>
  <c r="BH120" i="1"/>
  <c r="BI120" i="1"/>
  <c r="BF122" i="1"/>
  <c r="BG122" i="1"/>
  <c r="BH122" i="1"/>
  <c r="BI122" i="1"/>
  <c r="BF125" i="1"/>
  <c r="BG125" i="1"/>
  <c r="BH125" i="1"/>
  <c r="BI125" i="1"/>
  <c r="BF130" i="1"/>
  <c r="BG130" i="1"/>
  <c r="BH130" i="1"/>
  <c r="BI130" i="1"/>
  <c r="BF133" i="1"/>
  <c r="BG133" i="1"/>
  <c r="BH133" i="1"/>
  <c r="BI133" i="1"/>
  <c r="BF137" i="1"/>
  <c r="BG137" i="1"/>
  <c r="BH137" i="1"/>
  <c r="BI137" i="1"/>
  <c r="BF140" i="1"/>
  <c r="BG140" i="1"/>
  <c r="BH140" i="1"/>
  <c r="BI140" i="1"/>
  <c r="BF143" i="1"/>
  <c r="BG143" i="1"/>
  <c r="BH143" i="1"/>
  <c r="BI143" i="1"/>
  <c r="BF146" i="1"/>
  <c r="BG146" i="1"/>
  <c r="BH146" i="1"/>
  <c r="BI146" i="1"/>
  <c r="BF149" i="1"/>
  <c r="BG149" i="1"/>
  <c r="BH149" i="1"/>
  <c r="BI149" i="1"/>
  <c r="BF158" i="1"/>
  <c r="BG158" i="1"/>
  <c r="BH158" i="1"/>
  <c r="BI158" i="1"/>
  <c r="BF161" i="1"/>
  <c r="BG161" i="1"/>
  <c r="BH161" i="1"/>
  <c r="BI161" i="1"/>
  <c r="BF163" i="1"/>
  <c r="BG163" i="1"/>
  <c r="BH163" i="1"/>
  <c r="BI163" i="1"/>
  <c r="BF166" i="1"/>
  <c r="BG166" i="1"/>
  <c r="BH166" i="1"/>
  <c r="BI166" i="1"/>
  <c r="BF169" i="1"/>
  <c r="BG169" i="1"/>
  <c r="BH169" i="1"/>
  <c r="BI169" i="1"/>
  <c r="BF171" i="1"/>
  <c r="BG171" i="1"/>
  <c r="BH171" i="1"/>
  <c r="BI171" i="1"/>
  <c r="BF174" i="1"/>
  <c r="BG174" i="1"/>
  <c r="BH174" i="1"/>
  <c r="BI174" i="1"/>
  <c r="BF177" i="1"/>
  <c r="BG177" i="1"/>
  <c r="BH177" i="1"/>
  <c r="BI177" i="1"/>
  <c r="BF179" i="1"/>
  <c r="BG179" i="1"/>
  <c r="BH179" i="1"/>
  <c r="BI179" i="1"/>
  <c r="BF182" i="1"/>
  <c r="BG182" i="1"/>
  <c r="BH182" i="1"/>
  <c r="BI182" i="1"/>
  <c r="BF185" i="1"/>
  <c r="BG185" i="1"/>
  <c r="BH185" i="1"/>
  <c r="BI185" i="1"/>
  <c r="BF188" i="1"/>
  <c r="BG188" i="1"/>
  <c r="BH188" i="1"/>
  <c r="BI188" i="1"/>
  <c r="BF191" i="1"/>
  <c r="BG191" i="1"/>
  <c r="BH191" i="1"/>
  <c r="BI191" i="1"/>
  <c r="BF195" i="1"/>
  <c r="BG195" i="1"/>
  <c r="BH195" i="1"/>
  <c r="BI195" i="1"/>
  <c r="BF200" i="1"/>
  <c r="BG200" i="1"/>
  <c r="BH200" i="1"/>
  <c r="BI200" i="1"/>
  <c r="BF204" i="1"/>
  <c r="BG204" i="1"/>
  <c r="BH204" i="1"/>
  <c r="BI204" i="1"/>
  <c r="BF207" i="1"/>
  <c r="BG207" i="1"/>
  <c r="BH207" i="1"/>
  <c r="BI207" i="1"/>
  <c r="BF214" i="1"/>
  <c r="BG214" i="1"/>
  <c r="BH214" i="1"/>
  <c r="BI214" i="1"/>
  <c r="BF218" i="1"/>
  <c r="BG218" i="1"/>
  <c r="BH218" i="1"/>
  <c r="BI218" i="1"/>
  <c r="BF220" i="1"/>
  <c r="BG220" i="1"/>
  <c r="BH220" i="1"/>
  <c r="BI220" i="1"/>
  <c r="BF225" i="1"/>
  <c r="BG225" i="1"/>
  <c r="BH225" i="1"/>
  <c r="BI225" i="1"/>
  <c r="BF227" i="1"/>
  <c r="BG227" i="1"/>
  <c r="BH227" i="1"/>
  <c r="BI227" i="1"/>
  <c r="BF230" i="1"/>
  <c r="BG230" i="1"/>
  <c r="BH230" i="1"/>
  <c r="BI230" i="1"/>
  <c r="BF232" i="1"/>
  <c r="BG232" i="1"/>
  <c r="BH232" i="1"/>
  <c r="BI232" i="1"/>
  <c r="BF235" i="1"/>
  <c r="BG235" i="1"/>
  <c r="BH235" i="1"/>
  <c r="BI235" i="1"/>
  <c r="BF238" i="1"/>
  <c r="BG238" i="1"/>
  <c r="BH238" i="1"/>
  <c r="BI238" i="1"/>
  <c r="BF240" i="1"/>
  <c r="BG240" i="1"/>
  <c r="BH240" i="1"/>
  <c r="BI240" i="1"/>
  <c r="BF246" i="1"/>
  <c r="BG246" i="1"/>
  <c r="BH246" i="1"/>
  <c r="BI246" i="1"/>
  <c r="BF251" i="1"/>
  <c r="BG251" i="1"/>
  <c r="BH251" i="1"/>
  <c r="BI251" i="1"/>
  <c r="BF254" i="1"/>
  <c r="BG254" i="1"/>
  <c r="BH254" i="1"/>
  <c r="BI254" i="1"/>
  <c r="BF257" i="1"/>
  <c r="BG257" i="1"/>
  <c r="BH257" i="1"/>
  <c r="BI257" i="1"/>
  <c r="BF260" i="1"/>
  <c r="BG260" i="1"/>
  <c r="BH260" i="1"/>
  <c r="BI260" i="1"/>
  <c r="BF263" i="1"/>
  <c r="BG263" i="1"/>
  <c r="BH263" i="1"/>
  <c r="BI263" i="1"/>
  <c r="BF266" i="1"/>
  <c r="BG266" i="1"/>
  <c r="BH266" i="1"/>
  <c r="BI266" i="1"/>
  <c r="BF270" i="1"/>
  <c r="BG270" i="1"/>
  <c r="BH270" i="1"/>
  <c r="BI270" i="1"/>
  <c r="BF273" i="1"/>
  <c r="BG273" i="1"/>
  <c r="BH273" i="1"/>
  <c r="BI273" i="1"/>
  <c r="BF276" i="1"/>
  <c r="BG276" i="1"/>
  <c r="BH276" i="1"/>
  <c r="BI276" i="1"/>
  <c r="BF279" i="1"/>
  <c r="BG279" i="1"/>
  <c r="BH279" i="1"/>
  <c r="BI279" i="1"/>
  <c r="BF282" i="1"/>
  <c r="BG282" i="1"/>
  <c r="BH282" i="1"/>
  <c r="BI282" i="1"/>
  <c r="BF285" i="1"/>
  <c r="BG285" i="1"/>
  <c r="BH285" i="1"/>
  <c r="BI285" i="1"/>
  <c r="BF294" i="1"/>
  <c r="BG294" i="1"/>
  <c r="BH294" i="1"/>
  <c r="BI294" i="1"/>
  <c r="BF297" i="1"/>
  <c r="BG297" i="1"/>
  <c r="BH297" i="1"/>
  <c r="BI297" i="1"/>
  <c r="BF304" i="1"/>
  <c r="BG304" i="1"/>
  <c r="BH304" i="1"/>
  <c r="BI304" i="1"/>
  <c r="BF307" i="1"/>
  <c r="BG307" i="1"/>
  <c r="BH307" i="1"/>
  <c r="BI307" i="1"/>
  <c r="BF310" i="1"/>
  <c r="BG310" i="1"/>
  <c r="BH310" i="1"/>
  <c r="BI310" i="1"/>
  <c r="BF313" i="1"/>
  <c r="BG313" i="1"/>
  <c r="BH313" i="1"/>
  <c r="BI313" i="1"/>
  <c r="BF316" i="1"/>
  <c r="BG316" i="1"/>
  <c r="BH316" i="1"/>
  <c r="BI316" i="1"/>
  <c r="BF320" i="1"/>
  <c r="BG320" i="1"/>
  <c r="BH320" i="1"/>
  <c r="BI320" i="1"/>
  <c r="BF322" i="1"/>
  <c r="BG322" i="1"/>
  <c r="BH322" i="1"/>
  <c r="BI322" i="1"/>
  <c r="BF326" i="1"/>
  <c r="BG326" i="1"/>
  <c r="BH326" i="1"/>
  <c r="BI326" i="1"/>
  <c r="BF329" i="1"/>
  <c r="BG329" i="1"/>
  <c r="BH329" i="1"/>
  <c r="BI329" i="1"/>
  <c r="BF331" i="1"/>
  <c r="BG331" i="1"/>
  <c r="BH331" i="1"/>
  <c r="BI331" i="1"/>
  <c r="BF335" i="1"/>
  <c r="BG335" i="1"/>
  <c r="BH335" i="1"/>
  <c r="BI335" i="1"/>
  <c r="BF338" i="1"/>
  <c r="BG338" i="1"/>
  <c r="BH338" i="1"/>
  <c r="BI338" i="1"/>
  <c r="BF343" i="1"/>
  <c r="BG343" i="1"/>
  <c r="BH343" i="1"/>
  <c r="BI343" i="1"/>
  <c r="BF347" i="1"/>
  <c r="BG347" i="1"/>
  <c r="BH347" i="1"/>
  <c r="BI347" i="1"/>
  <c r="BF350" i="1"/>
  <c r="BG350" i="1"/>
  <c r="BH350" i="1"/>
  <c r="BI350" i="1"/>
  <c r="BF351" i="1"/>
  <c r="BG351" i="1"/>
  <c r="BH351" i="1"/>
  <c r="BI351" i="1"/>
  <c r="BF354" i="1"/>
  <c r="BG354" i="1"/>
  <c r="BH354" i="1"/>
  <c r="BI354" i="1"/>
  <c r="BF358" i="1"/>
  <c r="BG358" i="1"/>
  <c r="BH358" i="1"/>
  <c r="BI358" i="1"/>
  <c r="BF360" i="1"/>
  <c r="BG360" i="1"/>
  <c r="BH360" i="1"/>
  <c r="BI360" i="1"/>
  <c r="BF363" i="1"/>
  <c r="BG363" i="1"/>
  <c r="BH363" i="1"/>
  <c r="BI363" i="1"/>
  <c r="BF369" i="1"/>
  <c r="BG369" i="1"/>
  <c r="BH369" i="1"/>
  <c r="BI369" i="1"/>
  <c r="BF371" i="1"/>
  <c r="BG371" i="1"/>
  <c r="BH371" i="1"/>
  <c r="BI371" i="1"/>
  <c r="BF373" i="1"/>
  <c r="BG373" i="1"/>
  <c r="BH373" i="1"/>
  <c r="BI373" i="1"/>
  <c r="BF376" i="1"/>
  <c r="BG376" i="1"/>
  <c r="BH376" i="1"/>
  <c r="BI376" i="1"/>
  <c r="BF380" i="1"/>
  <c r="BG380" i="1"/>
  <c r="BH380" i="1"/>
  <c r="BI380" i="1"/>
  <c r="BF385" i="1"/>
  <c r="BG385" i="1"/>
  <c r="BH385" i="1"/>
  <c r="BI385" i="1"/>
  <c r="BF389" i="1"/>
  <c r="BG389" i="1"/>
  <c r="BH389" i="1"/>
  <c r="BI389" i="1"/>
  <c r="BF390" i="1"/>
  <c r="BG390" i="1"/>
  <c r="BH390" i="1"/>
  <c r="BI390" i="1"/>
  <c r="BF391" i="1"/>
  <c r="BG391" i="1"/>
  <c r="BH391" i="1"/>
  <c r="BI391" i="1"/>
  <c r="BF392" i="1"/>
  <c r="BG392" i="1"/>
  <c r="BH392" i="1"/>
  <c r="BI392" i="1"/>
  <c r="BF393" i="1"/>
  <c r="BG393" i="1"/>
  <c r="BH393" i="1"/>
  <c r="BI393" i="1"/>
  <c r="BF399" i="1"/>
  <c r="BG399" i="1"/>
  <c r="BH399" i="1"/>
  <c r="BI399" i="1"/>
  <c r="BF401" i="1"/>
  <c r="BG401" i="1"/>
  <c r="BH401" i="1"/>
  <c r="BI401" i="1"/>
  <c r="BF403" i="1"/>
  <c r="BG403" i="1"/>
  <c r="BH403" i="1"/>
  <c r="BI403" i="1"/>
  <c r="BF409" i="1"/>
  <c r="BG409" i="1"/>
  <c r="BH409" i="1"/>
  <c r="BI409" i="1"/>
  <c r="BF412" i="1"/>
  <c r="BG412" i="1"/>
  <c r="BH412" i="1"/>
  <c r="BI412" i="1"/>
  <c r="BF415" i="1"/>
  <c r="BG415" i="1"/>
  <c r="BH415" i="1"/>
  <c r="BI415" i="1"/>
  <c r="J148" i="1"/>
  <c r="K148" i="1"/>
  <c r="K147" i="1" s="1"/>
  <c r="L148" i="1"/>
  <c r="L147" i="1" s="1"/>
  <c r="M148" i="1"/>
  <c r="BB148" i="1"/>
  <c r="BB147" i="1" s="1"/>
  <c r="BC148" i="1"/>
  <c r="BC147" i="1" s="1"/>
  <c r="BD148" i="1"/>
  <c r="BD147" i="1" s="1"/>
  <c r="BE148" i="1"/>
  <c r="BE147" i="1" s="1"/>
  <c r="M147" i="1" l="1"/>
  <c r="U147" i="1" s="1"/>
  <c r="AC147" i="1" s="1"/>
  <c r="AK147" i="1" s="1"/>
  <c r="AL147" i="1" s="1"/>
  <c r="U148" i="1"/>
  <c r="AC148" i="1" s="1"/>
  <c r="AK148" i="1" s="1"/>
  <c r="AL148" i="1" s="1"/>
  <c r="J147" i="1"/>
  <c r="BF148" i="1"/>
  <c r="BG148" i="1"/>
  <c r="BH148" i="1"/>
  <c r="BI148" i="1"/>
  <c r="BB51" i="2"/>
  <c r="BG52" i="2"/>
  <c r="BH52" i="2"/>
  <c r="BG53" i="2"/>
  <c r="BH53" i="2"/>
  <c r="BJ53" i="2"/>
  <c r="BI53" i="2"/>
  <c r="BC52" i="2"/>
  <c r="BF147" i="1" l="1"/>
  <c r="BG147" i="1"/>
  <c r="BH147" i="1"/>
  <c r="BI147" i="1"/>
  <c r="BG51" i="2"/>
  <c r="BH51" i="2"/>
  <c r="BC51" i="2"/>
  <c r="BI52" i="2"/>
  <c r="BJ52" i="2"/>
  <c r="BI51" i="2" l="1"/>
  <c r="BJ51" i="2"/>
  <c r="BB397" i="2"/>
  <c r="BB396" i="2" s="1"/>
  <c r="BB395" i="2" s="1"/>
  <c r="BB394" i="2"/>
  <c r="BB393" i="2" s="1"/>
  <c r="BB392" i="2" s="1"/>
  <c r="BB391" i="2"/>
  <c r="BB390" i="2" s="1"/>
  <c r="BB389" i="2" s="1"/>
  <c r="BB387" i="2"/>
  <c r="BB386" i="2" s="1"/>
  <c r="BB385" i="2"/>
  <c r="BB384" i="2" s="1"/>
  <c r="BB383" i="2"/>
  <c r="BB382" i="2" s="1"/>
  <c r="BB377" i="2"/>
  <c r="BB376" i="2" s="1"/>
  <c r="BB375" i="2" s="1"/>
  <c r="BB374" i="2" s="1"/>
  <c r="BB373" i="2"/>
  <c r="BB372" i="2" s="1"/>
  <c r="BB371" i="2" s="1"/>
  <c r="BB370" i="2"/>
  <c r="BB369" i="2" s="1"/>
  <c r="BB368" i="2" s="1"/>
  <c r="BB362" i="2"/>
  <c r="BB361" i="2" s="1"/>
  <c r="BB360" i="2" s="1"/>
  <c r="BB356" i="2"/>
  <c r="BB355" i="2" s="1"/>
  <c r="BB354" i="2" s="1"/>
  <c r="BB348" i="2"/>
  <c r="BB347" i="2" s="1"/>
  <c r="BB346" i="2"/>
  <c r="BB345" i="2" s="1"/>
  <c r="BB344" i="2"/>
  <c r="BB343" i="2" s="1"/>
  <c r="BB333" i="2"/>
  <c r="BB332" i="2" s="1"/>
  <c r="BB331" i="2" s="1"/>
  <c r="BB330" i="2" s="1"/>
  <c r="BB329" i="2" s="1"/>
  <c r="BB328" i="2"/>
  <c r="BB327" i="2" s="1"/>
  <c r="BB326" i="2"/>
  <c r="BB325" i="2" s="1"/>
  <c r="BB321" i="2"/>
  <c r="BB320" i="2" s="1"/>
  <c r="BB319" i="2" s="1"/>
  <c r="BB318" i="2" s="1"/>
  <c r="BB317" i="2" s="1"/>
  <c r="BB316" i="2"/>
  <c r="BB315" i="2" s="1"/>
  <c r="BB314" i="2" s="1"/>
  <c r="BB313" i="2"/>
  <c r="BB312" i="2"/>
  <c r="BB309" i="2"/>
  <c r="BB308" i="2" s="1"/>
  <c r="BB307" i="2" s="1"/>
  <c r="BB306" i="2"/>
  <c r="BB305" i="2" s="1"/>
  <c r="BB304" i="2"/>
  <c r="BB303" i="2" s="1"/>
  <c r="BB301" i="2"/>
  <c r="BB300" i="2" s="1"/>
  <c r="BB299" i="2" s="1"/>
  <c r="BB296" i="2"/>
  <c r="BB295" i="2" s="1"/>
  <c r="BB294" i="2"/>
  <c r="BB293" i="2" s="1"/>
  <c r="BB289" i="2"/>
  <c r="BB288" i="2" s="1"/>
  <c r="BB287" i="2" s="1"/>
  <c r="BB280" i="2"/>
  <c r="BB279" i="2" s="1"/>
  <c r="BB278" i="2" s="1"/>
  <c r="BB277" i="2"/>
  <c r="BB276" i="2" s="1"/>
  <c r="BB275" i="2" s="1"/>
  <c r="BB274" i="2"/>
  <c r="BB273" i="2" s="1"/>
  <c r="BB272" i="2" s="1"/>
  <c r="BB271" i="2"/>
  <c r="BB270" i="2" s="1"/>
  <c r="BB269" i="2" s="1"/>
  <c r="BB268" i="2"/>
  <c r="BB267" i="2" s="1"/>
  <c r="BB264" i="2"/>
  <c r="BB263" i="2" s="1"/>
  <c r="BB262" i="2"/>
  <c r="BB261" i="2" s="1"/>
  <c r="BB259" i="2"/>
  <c r="BB258" i="2" s="1"/>
  <c r="BB257" i="2" s="1"/>
  <c r="BB256" i="2"/>
  <c r="BB255" i="2" s="1"/>
  <c r="BB254" i="2" s="1"/>
  <c r="BB253" i="2"/>
  <c r="BB252" i="2" s="1"/>
  <c r="BB251" i="2" s="1"/>
  <c r="BB250" i="2"/>
  <c r="BB249" i="2" s="1"/>
  <c r="BB248" i="2" s="1"/>
  <c r="BB247" i="2"/>
  <c r="BB246" i="2" s="1"/>
  <c r="BB245" i="2" s="1"/>
  <c r="BB244" i="2"/>
  <c r="BB243" i="2" s="1"/>
  <c r="BB242" i="2" s="1"/>
  <c r="BB239" i="2"/>
  <c r="BB238" i="2" s="1"/>
  <c r="BB237" i="2" s="1"/>
  <c r="BB236" i="2" s="1"/>
  <c r="BB235" i="2" s="1"/>
  <c r="BB232" i="2"/>
  <c r="BB231" i="2" s="1"/>
  <c r="BB230" i="2" s="1"/>
  <c r="BB227" i="2"/>
  <c r="BB226" i="2" s="1"/>
  <c r="BB225" i="2" s="1"/>
  <c r="BB223" i="2"/>
  <c r="BB222" i="2" s="1"/>
  <c r="BB219" i="2"/>
  <c r="BB218" i="2" s="1"/>
  <c r="BB217" i="2" s="1"/>
  <c r="BB216" i="2" s="1"/>
  <c r="BB215" i="2" s="1"/>
  <c r="BB213" i="2"/>
  <c r="BB212" i="2" s="1"/>
  <c r="BB211" i="2"/>
  <c r="BB210" i="2" s="1"/>
  <c r="BB208" i="2"/>
  <c r="BB207" i="2" s="1"/>
  <c r="BB206" i="2" s="1"/>
  <c r="BB205" i="2"/>
  <c r="BB204" i="2" s="1"/>
  <c r="BB203" i="2"/>
  <c r="BB202" i="2" s="1"/>
  <c r="BB200" i="2"/>
  <c r="BB199" i="2" s="1"/>
  <c r="BB198" i="2"/>
  <c r="BB197" i="2" s="1"/>
  <c r="BB192" i="2"/>
  <c r="BB191" i="2" s="1"/>
  <c r="BB190" i="2" s="1"/>
  <c r="BB189" i="2" s="1"/>
  <c r="BB186" i="2"/>
  <c r="BB185" i="2" s="1"/>
  <c r="BB184" i="2" s="1"/>
  <c r="BB183" i="2"/>
  <c r="BB182" i="2" s="1"/>
  <c r="BB181" i="2" s="1"/>
  <c r="BB180" i="2"/>
  <c r="BB179" i="2" s="1"/>
  <c r="BB178" i="2" s="1"/>
  <c r="BB177" i="2"/>
  <c r="BB176" i="2" s="1"/>
  <c r="BB175" i="2" s="1"/>
  <c r="BB174" i="2"/>
  <c r="BB173" i="2" s="1"/>
  <c r="BB172" i="2"/>
  <c r="BB171" i="2" s="1"/>
  <c r="BB169" i="2"/>
  <c r="BB168" i="2" s="1"/>
  <c r="BB167" i="2" s="1"/>
  <c r="BB166" i="2"/>
  <c r="BB165" i="2" s="1"/>
  <c r="BB164" i="2"/>
  <c r="BB163" i="2" s="1"/>
  <c r="BB161" i="2"/>
  <c r="BB160" i="2" s="1"/>
  <c r="BB159" i="2" s="1"/>
  <c r="BB158" i="2"/>
  <c r="BB157" i="2" s="1"/>
  <c r="BB156" i="2"/>
  <c r="BB155" i="2" s="1"/>
  <c r="BB153" i="2"/>
  <c r="BB152" i="2" s="1"/>
  <c r="BB151" i="2" s="1"/>
  <c r="BB147" i="2"/>
  <c r="BB146" i="2" s="1"/>
  <c r="BB145" i="2" s="1"/>
  <c r="BB144" i="2" s="1"/>
  <c r="BB141" i="2"/>
  <c r="BB140" i="2" s="1"/>
  <c r="BB139" i="2" s="1"/>
  <c r="BB138" i="2" s="1"/>
  <c r="BB137" i="2" s="1"/>
  <c r="BB136" i="2"/>
  <c r="BB135" i="2" s="1"/>
  <c r="BB134" i="2" s="1"/>
  <c r="BB133" i="2"/>
  <c r="BB132" i="2" s="1"/>
  <c r="BB131" i="2" s="1"/>
  <c r="BB127" i="2"/>
  <c r="BB126" i="2" s="1"/>
  <c r="BB125" i="2" s="1"/>
  <c r="BB121" i="2"/>
  <c r="BB120" i="2" s="1"/>
  <c r="BB119" i="2" s="1"/>
  <c r="BB118" i="2" s="1"/>
  <c r="BB117" i="2" s="1"/>
  <c r="BB113" i="2"/>
  <c r="BB112" i="2" s="1"/>
  <c r="BB111" i="2" s="1"/>
  <c r="BB110" i="2"/>
  <c r="BB109" i="2" s="1"/>
  <c r="BB108" i="2" s="1"/>
  <c r="BB107" i="2"/>
  <c r="BB106" i="2" s="1"/>
  <c r="BB105" i="2" s="1"/>
  <c r="BB104" i="2"/>
  <c r="BB103" i="2" s="1"/>
  <c r="BB102" i="2" s="1"/>
  <c r="BB101" i="2"/>
  <c r="BB100" i="2" s="1"/>
  <c r="BB99" i="2" s="1"/>
  <c r="BB98" i="2"/>
  <c r="BB97" i="2" s="1"/>
  <c r="BB96" i="2" s="1"/>
  <c r="BB95" i="2"/>
  <c r="BB94" i="2" s="1"/>
  <c r="BB93" i="2" s="1"/>
  <c r="BB90" i="2"/>
  <c r="BB89" i="2" s="1"/>
  <c r="BB88" i="2" s="1"/>
  <c r="BB87" i="2" s="1"/>
  <c r="BB86" i="2" s="1"/>
  <c r="BB85" i="2"/>
  <c r="BB84" i="2" s="1"/>
  <c r="BB83" i="2"/>
  <c r="BB82" i="2" s="1"/>
  <c r="BB81" i="2"/>
  <c r="BB80" i="2" s="1"/>
  <c r="BB76" i="2"/>
  <c r="BB75" i="2" s="1"/>
  <c r="BB74" i="2" s="1"/>
  <c r="BB73" i="2"/>
  <c r="BB72" i="2" s="1"/>
  <c r="BB71" i="2" s="1"/>
  <c r="BB65" i="2"/>
  <c r="BB64" i="2" s="1"/>
  <c r="BB63" i="2"/>
  <c r="BB62" i="2" s="1"/>
  <c r="BB61" i="2"/>
  <c r="BB60" i="2" s="1"/>
  <c r="BB56" i="2"/>
  <c r="BB55" i="2" s="1"/>
  <c r="BB54" i="2" s="1"/>
  <c r="BB50" i="2"/>
  <c r="BB49" i="2" s="1"/>
  <c r="BB48" i="2" s="1"/>
  <c r="BB47" i="2"/>
  <c r="BB46" i="2" s="1"/>
  <c r="BB45" i="2" s="1"/>
  <c r="BB44" i="2"/>
  <c r="BB43" i="2" s="1"/>
  <c r="BB42" i="2" s="1"/>
  <c r="BB41" i="2"/>
  <c r="BB40" i="2" s="1"/>
  <c r="BB39" i="2" s="1"/>
  <c r="BB38" i="2"/>
  <c r="BB37" i="2" s="1"/>
  <c r="BB36" i="2" s="1"/>
  <c r="BB35" i="2"/>
  <c r="BB34" i="2" s="1"/>
  <c r="BB33" i="2" s="1"/>
  <c r="BB32" i="2"/>
  <c r="BB31" i="2" s="1"/>
  <c r="BB30" i="2"/>
  <c r="BB29" i="2" s="1"/>
  <c r="BB28" i="2"/>
  <c r="BB27" i="2" s="1"/>
  <c r="BB25" i="2"/>
  <c r="BB24" i="2" s="1"/>
  <c r="BB23" i="2" s="1"/>
  <c r="BB22" i="2"/>
  <c r="BB21" i="2" s="1"/>
  <c r="BB20" i="2"/>
  <c r="BB19" i="2" s="1"/>
  <c r="BB17" i="2"/>
  <c r="BB16" i="2" s="1"/>
  <c r="BB15" i="2"/>
  <c r="BB14" i="2" s="1"/>
  <c r="BB13" i="2"/>
  <c r="BB12" i="2" s="1"/>
  <c r="L204" i="1"/>
  <c r="L233" i="2" s="1"/>
  <c r="BD204" i="1"/>
  <c r="BE415" i="1"/>
  <c r="BE532" i="1" s="1"/>
  <c r="BD414" i="1"/>
  <c r="BD413" i="1" s="1"/>
  <c r="BC414" i="1"/>
  <c r="BC413" i="1" s="1"/>
  <c r="BB414" i="1"/>
  <c r="BD412" i="1"/>
  <c r="BD531" i="1" s="1"/>
  <c r="BE411" i="1"/>
  <c r="BE410" i="1" s="1"/>
  <c r="BC411" i="1"/>
  <c r="BC410" i="1" s="1"/>
  <c r="BB411" i="1"/>
  <c r="BB410" i="1" s="1"/>
  <c r="BD409" i="1"/>
  <c r="BE408" i="1"/>
  <c r="BE407" i="1" s="1"/>
  <c r="BC408" i="1"/>
  <c r="BC407" i="1" s="1"/>
  <c r="BB408" i="1"/>
  <c r="BB407" i="1" s="1"/>
  <c r="BE402" i="1"/>
  <c r="BD402" i="1"/>
  <c r="BC402" i="1"/>
  <c r="BB402" i="1"/>
  <c r="BD401" i="1"/>
  <c r="BD516" i="1" s="1"/>
  <c r="BE400" i="1"/>
  <c r="BC400" i="1"/>
  <c r="BB400" i="1"/>
  <c r="BD399" i="1"/>
  <c r="BD515" i="1" s="1"/>
  <c r="BD513" i="1" s="1"/>
  <c r="BE398" i="1"/>
  <c r="BC398" i="1"/>
  <c r="BC397" i="1" s="1"/>
  <c r="BC396" i="1" s="1"/>
  <c r="BC395" i="1" s="1"/>
  <c r="BC394" i="1" s="1"/>
  <c r="BC512" i="1" s="1"/>
  <c r="BB398" i="1"/>
  <c r="BD389" i="1"/>
  <c r="BD503" i="1" s="1"/>
  <c r="BD448" i="1" s="1"/>
  <c r="BE388" i="1"/>
  <c r="BE387" i="1" s="1"/>
  <c r="BE386" i="1" s="1"/>
  <c r="BC388" i="1"/>
  <c r="BC387" i="1" s="1"/>
  <c r="BC386" i="1" s="1"/>
  <c r="BB388" i="1"/>
  <c r="BB387" i="1" s="1"/>
  <c r="BC385" i="1"/>
  <c r="BE384" i="1"/>
  <c r="BE383" i="1" s="1"/>
  <c r="BE382" i="1" s="1"/>
  <c r="BD384" i="1"/>
  <c r="BD383" i="1" s="1"/>
  <c r="BD382" i="1" s="1"/>
  <c r="BB384" i="1"/>
  <c r="BD380" i="1"/>
  <c r="BD510" i="1" s="1"/>
  <c r="BD455" i="1" s="1"/>
  <c r="BE379" i="1"/>
  <c r="BE378" i="1" s="1"/>
  <c r="BE377" i="1" s="1"/>
  <c r="BC379" i="1"/>
  <c r="BC378" i="1" s="1"/>
  <c r="BC377" i="1" s="1"/>
  <c r="BB379" i="1"/>
  <c r="BE376" i="1"/>
  <c r="BD375" i="1"/>
  <c r="BD374" i="1" s="1"/>
  <c r="BC375" i="1"/>
  <c r="BC374" i="1" s="1"/>
  <c r="BB375" i="1"/>
  <c r="BD373" i="1"/>
  <c r="BE372" i="1"/>
  <c r="BC372" i="1"/>
  <c r="BB372" i="1"/>
  <c r="BD371" i="1"/>
  <c r="BD499" i="1" s="1"/>
  <c r="BE370" i="1"/>
  <c r="BC370" i="1"/>
  <c r="BB370" i="1"/>
  <c r="BD369" i="1"/>
  <c r="BD498" i="1" s="1"/>
  <c r="BE368" i="1"/>
  <c r="BC368" i="1"/>
  <c r="BB368" i="1"/>
  <c r="BC363" i="1"/>
  <c r="BE362" i="1"/>
  <c r="BE361" i="1" s="1"/>
  <c r="BD362" i="1"/>
  <c r="BD361" i="1" s="1"/>
  <c r="BB362" i="1"/>
  <c r="BC360" i="1"/>
  <c r="BE359" i="1"/>
  <c r="BD359" i="1"/>
  <c r="BB359" i="1"/>
  <c r="BD358" i="1"/>
  <c r="BC358" i="1"/>
  <c r="BB357" i="1"/>
  <c r="BC354" i="1"/>
  <c r="BE353" i="1"/>
  <c r="BE352" i="1" s="1"/>
  <c r="BD353" i="1"/>
  <c r="BD352" i="1" s="1"/>
  <c r="BB353" i="1"/>
  <c r="BC351" i="1"/>
  <c r="BC350" i="1"/>
  <c r="BC483" i="1" s="1"/>
  <c r="BC445" i="1" s="1"/>
  <c r="BE349" i="1"/>
  <c r="BE348" i="1" s="1"/>
  <c r="BD349" i="1"/>
  <c r="BD348" i="1" s="1"/>
  <c r="BB349" i="1"/>
  <c r="BC347" i="1"/>
  <c r="BD250" i="2" s="1"/>
  <c r="BD249" i="2" s="1"/>
  <c r="BD248" i="2" s="1"/>
  <c r="BE346" i="1"/>
  <c r="BE345" i="1" s="1"/>
  <c r="BD346" i="1"/>
  <c r="BD345" i="1" s="1"/>
  <c r="BB346" i="1"/>
  <c r="BC343" i="1"/>
  <c r="BE342" i="1"/>
  <c r="BE341" i="1" s="1"/>
  <c r="BE340" i="1" s="1"/>
  <c r="BD342" i="1"/>
  <c r="BD341" i="1" s="1"/>
  <c r="BD340" i="1" s="1"/>
  <c r="BB342" i="1"/>
  <c r="BC338" i="1"/>
  <c r="BE337" i="1"/>
  <c r="BE336" i="1" s="1"/>
  <c r="BD337" i="1"/>
  <c r="BD336" i="1" s="1"/>
  <c r="BB337" i="1"/>
  <c r="BD335" i="1"/>
  <c r="BD492" i="1" s="1"/>
  <c r="BE334" i="1"/>
  <c r="BC334" i="1"/>
  <c r="BB334" i="1"/>
  <c r="BD331" i="1"/>
  <c r="BE330" i="1"/>
  <c r="BC330" i="1"/>
  <c r="BB330" i="1"/>
  <c r="BD329" i="1"/>
  <c r="BE262" i="2" s="1"/>
  <c r="BE261" i="2" s="1"/>
  <c r="BE328" i="1"/>
  <c r="BC328" i="1"/>
  <c r="BC327" i="1" s="1"/>
  <c r="BB328" i="1"/>
  <c r="BD326" i="1"/>
  <c r="BE325" i="1"/>
  <c r="BE324" i="1" s="1"/>
  <c r="BC325" i="1"/>
  <c r="BC324" i="1" s="1"/>
  <c r="BB325" i="1"/>
  <c r="BD322" i="1"/>
  <c r="BE321" i="1"/>
  <c r="BC321" i="1"/>
  <c r="BB321" i="1"/>
  <c r="BD320" i="1"/>
  <c r="BE319" i="1"/>
  <c r="BE318" i="1" s="1"/>
  <c r="BE317" i="1" s="1"/>
  <c r="BC319" i="1"/>
  <c r="BC318" i="1" s="1"/>
  <c r="BC317" i="1" s="1"/>
  <c r="BB319" i="1"/>
  <c r="BB318" i="1" s="1"/>
  <c r="BC316" i="1"/>
  <c r="BE315" i="1"/>
  <c r="BE314" i="1" s="1"/>
  <c r="BD315" i="1"/>
  <c r="BD314" i="1" s="1"/>
  <c r="BB315" i="1"/>
  <c r="BD313" i="1"/>
  <c r="BE289" i="2" s="1"/>
  <c r="BE288" i="2" s="1"/>
  <c r="BE287" i="2" s="1"/>
  <c r="BE312" i="1"/>
  <c r="BE311" i="1" s="1"/>
  <c r="BC312" i="1"/>
  <c r="BC311" i="1" s="1"/>
  <c r="BB312" i="1"/>
  <c r="BE309" i="1"/>
  <c r="BD309" i="1"/>
  <c r="BC309" i="1"/>
  <c r="BC308" i="1" s="1"/>
  <c r="BB309" i="1"/>
  <c r="BB308" i="1" s="1"/>
  <c r="BE308" i="1"/>
  <c r="BD308" i="1"/>
  <c r="BD307" i="1"/>
  <c r="BE306" i="1"/>
  <c r="BE305" i="1" s="1"/>
  <c r="BC306" i="1"/>
  <c r="BC305" i="1" s="1"/>
  <c r="BB306" i="1"/>
  <c r="BD304" i="1"/>
  <c r="BE259" i="2" s="1"/>
  <c r="BE258" i="2" s="1"/>
  <c r="BE257" i="2" s="1"/>
  <c r="BE303" i="1"/>
  <c r="BE302" i="1" s="1"/>
  <c r="BC303" i="1"/>
  <c r="BC302" i="1" s="1"/>
  <c r="BB303" i="1"/>
  <c r="BE296" i="1"/>
  <c r="BE295" i="1" s="1"/>
  <c r="BD296" i="1"/>
  <c r="BD295" i="1" s="1"/>
  <c r="BC296" i="1"/>
  <c r="BC295" i="1" s="1"/>
  <c r="BB296" i="1"/>
  <c r="BB295" i="1" s="1"/>
  <c r="BC294" i="1"/>
  <c r="BE293" i="1"/>
  <c r="BE292" i="1" s="1"/>
  <c r="BD293" i="1"/>
  <c r="BD292" i="1" s="1"/>
  <c r="BB293" i="1"/>
  <c r="BE284" i="1"/>
  <c r="BD284" i="1"/>
  <c r="BC284" i="1"/>
  <c r="BB284" i="1"/>
  <c r="BE283" i="1"/>
  <c r="BD283" i="1"/>
  <c r="BC283" i="1"/>
  <c r="BB283" i="1"/>
  <c r="BD282" i="1"/>
  <c r="BE281" i="1"/>
  <c r="BE280" i="1" s="1"/>
  <c r="BC281" i="1"/>
  <c r="BC280" i="1" s="1"/>
  <c r="BB281" i="1"/>
  <c r="BD279" i="1"/>
  <c r="BE278" i="1"/>
  <c r="BE277" i="1" s="1"/>
  <c r="BC278" i="1"/>
  <c r="BC277" i="1" s="1"/>
  <c r="BB278" i="1"/>
  <c r="BD276" i="1"/>
  <c r="BE275" i="1"/>
  <c r="BE274" i="1" s="1"/>
  <c r="BC275" i="1"/>
  <c r="BC274" i="1" s="1"/>
  <c r="BB275" i="1"/>
  <c r="BD273" i="1"/>
  <c r="BE256" i="2" s="1"/>
  <c r="BE255" i="2" s="1"/>
  <c r="BE254" i="2" s="1"/>
  <c r="BE272" i="1"/>
  <c r="BE271" i="1" s="1"/>
  <c r="BC272" i="1"/>
  <c r="BC271" i="1" s="1"/>
  <c r="BB272" i="1"/>
  <c r="BB271" i="1" s="1"/>
  <c r="BC270" i="1"/>
  <c r="BE269" i="1"/>
  <c r="BE268" i="1" s="1"/>
  <c r="BD269" i="1"/>
  <c r="BD268" i="1" s="1"/>
  <c r="BB269" i="1"/>
  <c r="BC266" i="1"/>
  <c r="BE265" i="1"/>
  <c r="BE264" i="1" s="1"/>
  <c r="BD265" i="1"/>
  <c r="BD264" i="1" s="1"/>
  <c r="BB265" i="1"/>
  <c r="BD263" i="1"/>
  <c r="BE262" i="1"/>
  <c r="BE261" i="1" s="1"/>
  <c r="BC262" i="1"/>
  <c r="BC261" i="1" s="1"/>
  <c r="BB262" i="1"/>
  <c r="BD260" i="1"/>
  <c r="BE259" i="1"/>
  <c r="BE258" i="1" s="1"/>
  <c r="BC259" i="1"/>
  <c r="BC258" i="1" s="1"/>
  <c r="BB259" i="1"/>
  <c r="BD257" i="1"/>
  <c r="BE271" i="2" s="1"/>
  <c r="BE270" i="2" s="1"/>
  <c r="BE269" i="2" s="1"/>
  <c r="BE256" i="1"/>
  <c r="BE255" i="1" s="1"/>
  <c r="BC256" i="1"/>
  <c r="BC255" i="1" s="1"/>
  <c r="BB256" i="1"/>
  <c r="BB255" i="1" s="1"/>
  <c r="BD254" i="1"/>
  <c r="BE253" i="1"/>
  <c r="BE252" i="1" s="1"/>
  <c r="BC253" i="1"/>
  <c r="BC252" i="1" s="1"/>
  <c r="BB253" i="1"/>
  <c r="BC251" i="1"/>
  <c r="BE250" i="1"/>
  <c r="BE249" i="1" s="1"/>
  <c r="BD250" i="1"/>
  <c r="BD249" i="1" s="1"/>
  <c r="BB250" i="1"/>
  <c r="BE245" i="1"/>
  <c r="BD245" i="1"/>
  <c r="BD244" i="1" s="1"/>
  <c r="BD243" i="1" s="1"/>
  <c r="BD242" i="1" s="1"/>
  <c r="BC245" i="1"/>
  <c r="BC244" i="1" s="1"/>
  <c r="BC243" i="1" s="1"/>
  <c r="BC242" i="1" s="1"/>
  <c r="BB245" i="1"/>
  <c r="BE244" i="1"/>
  <c r="BE243" i="1" s="1"/>
  <c r="BE242" i="1" s="1"/>
  <c r="BB244" i="1"/>
  <c r="BE240" i="1"/>
  <c r="BD239" i="1"/>
  <c r="BC239" i="1"/>
  <c r="BB239" i="1"/>
  <c r="BE238" i="1"/>
  <c r="BE461" i="1" s="1"/>
  <c r="BD237" i="1"/>
  <c r="BC237" i="1"/>
  <c r="BB237" i="1"/>
  <c r="BD235" i="1"/>
  <c r="BE208" i="2" s="1"/>
  <c r="BE207" i="2" s="1"/>
  <c r="BE206" i="2" s="1"/>
  <c r="BE234" i="1"/>
  <c r="BE233" i="1" s="1"/>
  <c r="BC234" i="1"/>
  <c r="BC233" i="1" s="1"/>
  <c r="BB234" i="1"/>
  <c r="BD232" i="1"/>
  <c r="BE205" i="2" s="1"/>
  <c r="BE204" i="2" s="1"/>
  <c r="BE231" i="1"/>
  <c r="BC231" i="1"/>
  <c r="BB231" i="1"/>
  <c r="BD230" i="1"/>
  <c r="BE203" i="2" s="1"/>
  <c r="BE202" i="2" s="1"/>
  <c r="BE229" i="1"/>
  <c r="BC229" i="1"/>
  <c r="BB229" i="1"/>
  <c r="BD227" i="1"/>
  <c r="BE226" i="1"/>
  <c r="BC226" i="1"/>
  <c r="BB226" i="1"/>
  <c r="BD225" i="1"/>
  <c r="BE224" i="1"/>
  <c r="BC224" i="1"/>
  <c r="BB224" i="1"/>
  <c r="BC220" i="1"/>
  <c r="BE219" i="1"/>
  <c r="BD219" i="1"/>
  <c r="BB219" i="1"/>
  <c r="BC218" i="1"/>
  <c r="BE217" i="1"/>
  <c r="BD217" i="1"/>
  <c r="BD216" i="1" s="1"/>
  <c r="BD215" i="1" s="1"/>
  <c r="BB217" i="1"/>
  <c r="BC214" i="1"/>
  <c r="BC466" i="1" s="1"/>
  <c r="BC447" i="1" s="1"/>
  <c r="BE213" i="1"/>
  <c r="BE212" i="1" s="1"/>
  <c r="BE208" i="1" s="1"/>
  <c r="BD213" i="1"/>
  <c r="BD212" i="1" s="1"/>
  <c r="BD208" i="1" s="1"/>
  <c r="BB213" i="1"/>
  <c r="BB212" i="1" s="1"/>
  <c r="BB208" i="1" s="1"/>
  <c r="BE206" i="1"/>
  <c r="BD206" i="1"/>
  <c r="BD205" i="1" s="1"/>
  <c r="BC206" i="1"/>
  <c r="BC205" i="1" s="1"/>
  <c r="BB206" i="1"/>
  <c r="BB205" i="1" s="1"/>
  <c r="BE205" i="1"/>
  <c r="BE203" i="1"/>
  <c r="BE202" i="1" s="1"/>
  <c r="BC203" i="1"/>
  <c r="BC202" i="1" s="1"/>
  <c r="BB203" i="1"/>
  <c r="BD200" i="1"/>
  <c r="BE199" i="1"/>
  <c r="BE198" i="1" s="1"/>
  <c r="BE197" i="1" s="1"/>
  <c r="BC199" i="1"/>
  <c r="BC198" i="1" s="1"/>
  <c r="BC197" i="1" s="1"/>
  <c r="BB199" i="1"/>
  <c r="BD195" i="1"/>
  <c r="BE194" i="1"/>
  <c r="BE193" i="1" s="1"/>
  <c r="BE192" i="1" s="1"/>
  <c r="BC194" i="1"/>
  <c r="BC193" i="1" s="1"/>
  <c r="BC192" i="1" s="1"/>
  <c r="BB194" i="1"/>
  <c r="BE190" i="1"/>
  <c r="BE189" i="1" s="1"/>
  <c r="BD190" i="1"/>
  <c r="BD189" i="1" s="1"/>
  <c r="BC190" i="1"/>
  <c r="BC189" i="1" s="1"/>
  <c r="BB190" i="1"/>
  <c r="BB189" i="1" s="1"/>
  <c r="BE187" i="1"/>
  <c r="BE186" i="1" s="1"/>
  <c r="BD187" i="1"/>
  <c r="BD186" i="1" s="1"/>
  <c r="BC187" i="1"/>
  <c r="BC186" i="1" s="1"/>
  <c r="BB187" i="1"/>
  <c r="BE184" i="1"/>
  <c r="BD184" i="1"/>
  <c r="BC184" i="1"/>
  <c r="BC183" i="1" s="1"/>
  <c r="BB184" i="1"/>
  <c r="BB183" i="1" s="1"/>
  <c r="BE183" i="1"/>
  <c r="BD183" i="1"/>
  <c r="BD182" i="1"/>
  <c r="BE181" i="1"/>
  <c r="BE180" i="1" s="1"/>
  <c r="BC181" i="1"/>
  <c r="BC180" i="1" s="1"/>
  <c r="BB181" i="1"/>
  <c r="BE179" i="1"/>
  <c r="BE470" i="1" s="1"/>
  <c r="BE451" i="1" s="1"/>
  <c r="BD178" i="1"/>
  <c r="BC178" i="1"/>
  <c r="BB178" i="1"/>
  <c r="BE177" i="1"/>
  <c r="BF172" i="2" s="1"/>
  <c r="BF171" i="2" s="1"/>
  <c r="BD176" i="1"/>
  <c r="BC176" i="1"/>
  <c r="BC175" i="1" s="1"/>
  <c r="BB176" i="1"/>
  <c r="BE173" i="1"/>
  <c r="BD173" i="1"/>
  <c r="BC173" i="1"/>
  <c r="BB173" i="1"/>
  <c r="BE172" i="1"/>
  <c r="BD172" i="1"/>
  <c r="BC172" i="1"/>
  <c r="BD171" i="1"/>
  <c r="BE166" i="2" s="1"/>
  <c r="BE165" i="2" s="1"/>
  <c r="BE170" i="1"/>
  <c r="BC170" i="1"/>
  <c r="BB170" i="1"/>
  <c r="BD169" i="1"/>
  <c r="BE164" i="2" s="1"/>
  <c r="BE163" i="2" s="1"/>
  <c r="BE162" i="2" s="1"/>
  <c r="BE168" i="1"/>
  <c r="BE167" i="1" s="1"/>
  <c r="BC168" i="1"/>
  <c r="BC167" i="1" s="1"/>
  <c r="BB168" i="1"/>
  <c r="BD166" i="1"/>
  <c r="BE161" i="2" s="1"/>
  <c r="BE160" i="2" s="1"/>
  <c r="BE159" i="2" s="1"/>
  <c r="BE165" i="1"/>
  <c r="BE164" i="1" s="1"/>
  <c r="BC165" i="1"/>
  <c r="BC164" i="1" s="1"/>
  <c r="BB165" i="1"/>
  <c r="BD163" i="1"/>
  <c r="BE162" i="1"/>
  <c r="BC162" i="1"/>
  <c r="BB162" i="1"/>
  <c r="BE160" i="1"/>
  <c r="BD160" i="1"/>
  <c r="BC160" i="1"/>
  <c r="BC159" i="1" s="1"/>
  <c r="BB160" i="1"/>
  <c r="BC158" i="1"/>
  <c r="BC470" i="1" s="1"/>
  <c r="BE157" i="1"/>
  <c r="BE156" i="1" s="1"/>
  <c r="BD157" i="1"/>
  <c r="BD156" i="1" s="1"/>
  <c r="BB157" i="1"/>
  <c r="BE145" i="1"/>
  <c r="BE144" i="1" s="1"/>
  <c r="BD145" i="1"/>
  <c r="BD144" i="1" s="1"/>
  <c r="BC145" i="1"/>
  <c r="BC144" i="1" s="1"/>
  <c r="BB145" i="1"/>
  <c r="BB144" i="1" s="1"/>
  <c r="BD143" i="1"/>
  <c r="BE142" i="1"/>
  <c r="BE141" i="1" s="1"/>
  <c r="BC142" i="1"/>
  <c r="BC141" i="1" s="1"/>
  <c r="BB142" i="1"/>
  <c r="BD140" i="1"/>
  <c r="BE98" i="2" s="1"/>
  <c r="BE97" i="2" s="1"/>
  <c r="BE96" i="2" s="1"/>
  <c r="BE139" i="1"/>
  <c r="BE138" i="1" s="1"/>
  <c r="BC139" i="1"/>
  <c r="BC138" i="1" s="1"/>
  <c r="BB139" i="1"/>
  <c r="BD137" i="1"/>
  <c r="BD466" i="1" s="1"/>
  <c r="BD447" i="1" s="1"/>
  <c r="BE136" i="1"/>
  <c r="BE135" i="1" s="1"/>
  <c r="BC136" i="1"/>
  <c r="BC135" i="1" s="1"/>
  <c r="BB136" i="1"/>
  <c r="BD133" i="1"/>
  <c r="BE132" i="1"/>
  <c r="BE131" i="1" s="1"/>
  <c r="BC132" i="1"/>
  <c r="BC131" i="1" s="1"/>
  <c r="BB132" i="1"/>
  <c r="BE130" i="1"/>
  <c r="BF101" i="2" s="1"/>
  <c r="BF100" i="2" s="1"/>
  <c r="BF99" i="2" s="1"/>
  <c r="BD130" i="1"/>
  <c r="BC129" i="1"/>
  <c r="BC128" i="1" s="1"/>
  <c r="BC127" i="1" s="1"/>
  <c r="BB129" i="1"/>
  <c r="BE124" i="1"/>
  <c r="BE123" i="1" s="1"/>
  <c r="BD124" i="1"/>
  <c r="BD123" i="1" s="1"/>
  <c r="BC124" i="1"/>
  <c r="BC123" i="1" s="1"/>
  <c r="BB124" i="1"/>
  <c r="BB123" i="1" s="1"/>
  <c r="BC122" i="1"/>
  <c r="BE121" i="1"/>
  <c r="BD121" i="1"/>
  <c r="BB121" i="1"/>
  <c r="BC120" i="1"/>
  <c r="BE119" i="1"/>
  <c r="BD119" i="1"/>
  <c r="BD118" i="1" s="1"/>
  <c r="BB119" i="1"/>
  <c r="BE116" i="1"/>
  <c r="BE469" i="1" s="1"/>
  <c r="BE450" i="1" s="1"/>
  <c r="BD116" i="1"/>
  <c r="BC115" i="1"/>
  <c r="BC114" i="1" s="1"/>
  <c r="BC113" i="1" s="1"/>
  <c r="BB115" i="1"/>
  <c r="BB114" i="1" s="1"/>
  <c r="BD112" i="1"/>
  <c r="BE111" i="1"/>
  <c r="BE110" i="1" s="1"/>
  <c r="BC111" i="1"/>
  <c r="BC110" i="1" s="1"/>
  <c r="BB111" i="1"/>
  <c r="BD109" i="1"/>
  <c r="BE108" i="1"/>
  <c r="BE107" i="1" s="1"/>
  <c r="BC108" i="1"/>
  <c r="BC107" i="1" s="1"/>
  <c r="BB108" i="1"/>
  <c r="BD106" i="1"/>
  <c r="BD105" i="1" s="1"/>
  <c r="BD104" i="1" s="1"/>
  <c r="BE105" i="1"/>
  <c r="BE104" i="1" s="1"/>
  <c r="BC105" i="1"/>
  <c r="BC104" i="1" s="1"/>
  <c r="BB105" i="1"/>
  <c r="BD103" i="1"/>
  <c r="BE127" i="2" s="1"/>
  <c r="BE126" i="2" s="1"/>
  <c r="BE125" i="2" s="1"/>
  <c r="BE102" i="1"/>
  <c r="BE101" i="1" s="1"/>
  <c r="BC102" i="1"/>
  <c r="BC101" i="1" s="1"/>
  <c r="BB102" i="1"/>
  <c r="BD99" i="1"/>
  <c r="BE98" i="1"/>
  <c r="BE97" i="1" s="1"/>
  <c r="BC98" i="1"/>
  <c r="BC97" i="1" s="1"/>
  <c r="BB98" i="1"/>
  <c r="BC96" i="1"/>
  <c r="BD90" i="2" s="1"/>
  <c r="BD89" i="2" s="1"/>
  <c r="BD88" i="2" s="1"/>
  <c r="BD87" i="2" s="1"/>
  <c r="BD86" i="2" s="1"/>
  <c r="BE95" i="1"/>
  <c r="BE94" i="1" s="1"/>
  <c r="BD95" i="1"/>
  <c r="BD94" i="1" s="1"/>
  <c r="BB95" i="1"/>
  <c r="BD85" i="1"/>
  <c r="BE65" i="2" s="1"/>
  <c r="BE64" i="2" s="1"/>
  <c r="BE84" i="1"/>
  <c r="BC84" i="1"/>
  <c r="BB84" i="1"/>
  <c r="BD83" i="1"/>
  <c r="BE63" i="2" s="1"/>
  <c r="BE62" i="2" s="1"/>
  <c r="BE82" i="1"/>
  <c r="BC82" i="1"/>
  <c r="BB82" i="1"/>
  <c r="BD81" i="1"/>
  <c r="BE80" i="1"/>
  <c r="BE79" i="1" s="1"/>
  <c r="BE78" i="1" s="1"/>
  <c r="BE77" i="1" s="1"/>
  <c r="BE428" i="1" s="1"/>
  <c r="BC80" i="1"/>
  <c r="BB80" i="1"/>
  <c r="BC76" i="1"/>
  <c r="BD85" i="2" s="1"/>
  <c r="BD84" i="2" s="1"/>
  <c r="BE75" i="1"/>
  <c r="BD75" i="1"/>
  <c r="BB75" i="1"/>
  <c r="BE74" i="1"/>
  <c r="BD73" i="1"/>
  <c r="BC73" i="1"/>
  <c r="BB73" i="1"/>
  <c r="BE72" i="1"/>
  <c r="BE462" i="1" s="1"/>
  <c r="BD71" i="1"/>
  <c r="BC71" i="1"/>
  <c r="BB71" i="1"/>
  <c r="BD67" i="1"/>
  <c r="BE66" i="1"/>
  <c r="BE65" i="1" s="1"/>
  <c r="BC66" i="1"/>
  <c r="BC65" i="1" s="1"/>
  <c r="BB66" i="1"/>
  <c r="BE63" i="1"/>
  <c r="BD63" i="1"/>
  <c r="BC63" i="1"/>
  <c r="BC62" i="1" s="1"/>
  <c r="BB63" i="1"/>
  <c r="BB62" i="1" s="1"/>
  <c r="BE62" i="1"/>
  <c r="BD62" i="1"/>
  <c r="BD61" i="1"/>
  <c r="BE60" i="1"/>
  <c r="BE59" i="1" s="1"/>
  <c r="BC60" i="1"/>
  <c r="BC59" i="1" s="1"/>
  <c r="BB60" i="1"/>
  <c r="BD58" i="1"/>
  <c r="BE57" i="1"/>
  <c r="BE56" i="1" s="1"/>
  <c r="BC57" i="1"/>
  <c r="BC56" i="1" s="1"/>
  <c r="BB57" i="1"/>
  <c r="BE54" i="1"/>
  <c r="BE53" i="1" s="1"/>
  <c r="BD54" i="1"/>
  <c r="BD53" i="1" s="1"/>
  <c r="BC54" i="1"/>
  <c r="BC53" i="1" s="1"/>
  <c r="BB54" i="1"/>
  <c r="BB53" i="1" s="1"/>
  <c r="BE51" i="1"/>
  <c r="BD51" i="1"/>
  <c r="BD50" i="1" s="1"/>
  <c r="BC51" i="1"/>
  <c r="BC50" i="1" s="1"/>
  <c r="BB51" i="1"/>
  <c r="BB50" i="1" s="1"/>
  <c r="BE50" i="1"/>
  <c r="BD49" i="1"/>
  <c r="BE38" i="2" s="1"/>
  <c r="BE37" i="2" s="1"/>
  <c r="BE36" i="2" s="1"/>
  <c r="BE48" i="1"/>
  <c r="BE47" i="1" s="1"/>
  <c r="BC48" i="1"/>
  <c r="BC47" i="1" s="1"/>
  <c r="BB48" i="1"/>
  <c r="BC46" i="1"/>
  <c r="BE45" i="1"/>
  <c r="BD45" i="1"/>
  <c r="BB45" i="1"/>
  <c r="BC44" i="1"/>
  <c r="BD15" i="2" s="1"/>
  <c r="BD14" i="2" s="1"/>
  <c r="BE43" i="1"/>
  <c r="BD43" i="1"/>
  <c r="BB43" i="1"/>
  <c r="BC42" i="1"/>
  <c r="BC462" i="1" s="1"/>
  <c r="BE41" i="1"/>
  <c r="BD41" i="1"/>
  <c r="BB41" i="1"/>
  <c r="BD38" i="1"/>
  <c r="BE37" i="1"/>
  <c r="BE36" i="1" s="1"/>
  <c r="BE35" i="1" s="1"/>
  <c r="BC37" i="1"/>
  <c r="BC36" i="1" s="1"/>
  <c r="BC35" i="1" s="1"/>
  <c r="BB37" i="1"/>
  <c r="BC34" i="1"/>
  <c r="BE33" i="1"/>
  <c r="BE32" i="1" s="1"/>
  <c r="BE31" i="1" s="1"/>
  <c r="BD33" i="1"/>
  <c r="BD32" i="1" s="1"/>
  <c r="BD31" i="1" s="1"/>
  <c r="BB33" i="1"/>
  <c r="BE30" i="1"/>
  <c r="BD29" i="1"/>
  <c r="BD28" i="1" s="1"/>
  <c r="BC29" i="1"/>
  <c r="BC28" i="1" s="1"/>
  <c r="BB29" i="1"/>
  <c r="BD27" i="1"/>
  <c r="BE26" i="1"/>
  <c r="BE25" i="1" s="1"/>
  <c r="BC26" i="1"/>
  <c r="BC25" i="1" s="1"/>
  <c r="BB26" i="1"/>
  <c r="BD24" i="1"/>
  <c r="BE23" i="1"/>
  <c r="BE22" i="1" s="1"/>
  <c r="BC23" i="1"/>
  <c r="BC22" i="1" s="1"/>
  <c r="BB23" i="1"/>
  <c r="BD21" i="1"/>
  <c r="BE20" i="1"/>
  <c r="BC20" i="1"/>
  <c r="BB20" i="1"/>
  <c r="BD19" i="1"/>
  <c r="BE18" i="1"/>
  <c r="BC18" i="1"/>
  <c r="BB18" i="1"/>
  <c r="BD17" i="1"/>
  <c r="BE28" i="2" s="1"/>
  <c r="BE27" i="2" s="1"/>
  <c r="BE16" i="1"/>
  <c r="BC16" i="1"/>
  <c r="BC15" i="1" s="1"/>
  <c r="BB16" i="1"/>
  <c r="BD14" i="1"/>
  <c r="BD462" i="1" s="1"/>
  <c r="BE13" i="1"/>
  <c r="BE12" i="1" s="1"/>
  <c r="BC13" i="1"/>
  <c r="BC12" i="1" s="1"/>
  <c r="BB13" i="1"/>
  <c r="BF397" i="2"/>
  <c r="BE397" i="2"/>
  <c r="BE396" i="2" s="1"/>
  <c r="BE395" i="2" s="1"/>
  <c r="BD397" i="2"/>
  <c r="BD396" i="2" s="1"/>
  <c r="BD395" i="2" s="1"/>
  <c r="BC397" i="2"/>
  <c r="BC396" i="2" s="1"/>
  <c r="BC395" i="2" s="1"/>
  <c r="BF396" i="2"/>
  <c r="BF395" i="2" s="1"/>
  <c r="BF394" i="2"/>
  <c r="BE394" i="2"/>
  <c r="BD394" i="2"/>
  <c r="BD393" i="2" s="1"/>
  <c r="BD392" i="2" s="1"/>
  <c r="BC394" i="2"/>
  <c r="BC393" i="2" s="1"/>
  <c r="BC392" i="2" s="1"/>
  <c r="BF393" i="2"/>
  <c r="BF392" i="2" s="1"/>
  <c r="BE393" i="2"/>
  <c r="BE392" i="2" s="1"/>
  <c r="BF391" i="2"/>
  <c r="BF390" i="2" s="1"/>
  <c r="BF389" i="2" s="1"/>
  <c r="BE391" i="2"/>
  <c r="BE390" i="2" s="1"/>
  <c r="BD391" i="2"/>
  <c r="BD390" i="2" s="1"/>
  <c r="BD389" i="2" s="1"/>
  <c r="BC391" i="2"/>
  <c r="BC390" i="2" s="1"/>
  <c r="BF387" i="2"/>
  <c r="BE387" i="2"/>
  <c r="BE386" i="2" s="1"/>
  <c r="BD387" i="2"/>
  <c r="BD386" i="2" s="1"/>
  <c r="BC387" i="2"/>
  <c r="BC386" i="2" s="1"/>
  <c r="BF386" i="2"/>
  <c r="BF385" i="2"/>
  <c r="BE385" i="2"/>
  <c r="BD385" i="2"/>
  <c r="BC385" i="2"/>
  <c r="BC384" i="2" s="1"/>
  <c r="BF384" i="2"/>
  <c r="BE384" i="2"/>
  <c r="BD384" i="2"/>
  <c r="BF383" i="2"/>
  <c r="BF382" i="2" s="1"/>
  <c r="BD383" i="2"/>
  <c r="BD382" i="2" s="1"/>
  <c r="BC383" i="2"/>
  <c r="BC382" i="2" s="1"/>
  <c r="BF377" i="2"/>
  <c r="BF376" i="2" s="1"/>
  <c r="BF375" i="2" s="1"/>
  <c r="BF374" i="2" s="1"/>
  <c r="BE377" i="2"/>
  <c r="BE376" i="2" s="1"/>
  <c r="BE375" i="2" s="1"/>
  <c r="BE374" i="2" s="1"/>
  <c r="BD377" i="2"/>
  <c r="BD376" i="2" s="1"/>
  <c r="BD375" i="2" s="1"/>
  <c r="BD374" i="2" s="1"/>
  <c r="BC377" i="2"/>
  <c r="BC376" i="2" s="1"/>
  <c r="BC375" i="2" s="1"/>
  <c r="BC374" i="2" s="1"/>
  <c r="BF373" i="2"/>
  <c r="BF372" i="2" s="1"/>
  <c r="BF371" i="2" s="1"/>
  <c r="BD373" i="2"/>
  <c r="BD372" i="2" s="1"/>
  <c r="BD371" i="2" s="1"/>
  <c r="BC373" i="2"/>
  <c r="BC372" i="2" s="1"/>
  <c r="BC371" i="2" s="1"/>
  <c r="BF370" i="2"/>
  <c r="BF369" i="2" s="1"/>
  <c r="BF368" i="2" s="1"/>
  <c r="BE370" i="2"/>
  <c r="BE369" i="2" s="1"/>
  <c r="BE368" i="2" s="1"/>
  <c r="BD370" i="2"/>
  <c r="BD369" i="2" s="1"/>
  <c r="BD368" i="2" s="1"/>
  <c r="BC370" i="2"/>
  <c r="BC369" i="2" s="1"/>
  <c r="BC368" i="2" s="1"/>
  <c r="BF362" i="2"/>
  <c r="BE362" i="2"/>
  <c r="BE361" i="2" s="1"/>
  <c r="BE360" i="2" s="1"/>
  <c r="BD362" i="2"/>
  <c r="BD361" i="2" s="1"/>
  <c r="BD360" i="2" s="1"/>
  <c r="BC362" i="2"/>
  <c r="BC361" i="2" s="1"/>
  <c r="BC360" i="2" s="1"/>
  <c r="BF361" i="2"/>
  <c r="BF360" i="2" s="1"/>
  <c r="BF356" i="2"/>
  <c r="BF355" i="2" s="1"/>
  <c r="BF354" i="2" s="1"/>
  <c r="BE356" i="2"/>
  <c r="BE355" i="2" s="1"/>
  <c r="BE354" i="2" s="1"/>
  <c r="BC356" i="2"/>
  <c r="BC355" i="2" s="1"/>
  <c r="BC354" i="2" s="1"/>
  <c r="BF348" i="2"/>
  <c r="BF347" i="2" s="1"/>
  <c r="BE348" i="2"/>
  <c r="BE347" i="2" s="1"/>
  <c r="BD348" i="2"/>
  <c r="BD347" i="2" s="1"/>
  <c r="BC348" i="2"/>
  <c r="BC347" i="2" s="1"/>
  <c r="BF346" i="2"/>
  <c r="BF345" i="2" s="1"/>
  <c r="BE346" i="2"/>
  <c r="BE345" i="2" s="1"/>
  <c r="BD346" i="2"/>
  <c r="BD345" i="2" s="1"/>
  <c r="BC346" i="2"/>
  <c r="BC345" i="2" s="1"/>
  <c r="BF344" i="2"/>
  <c r="BF343" i="2" s="1"/>
  <c r="BD344" i="2"/>
  <c r="BD343" i="2" s="1"/>
  <c r="BC344" i="2"/>
  <c r="BC343" i="2" s="1"/>
  <c r="BF333" i="2"/>
  <c r="BF332" i="2" s="1"/>
  <c r="BF331" i="2" s="1"/>
  <c r="BF330" i="2" s="1"/>
  <c r="BE333" i="2"/>
  <c r="BE332" i="2" s="1"/>
  <c r="BE331" i="2" s="1"/>
  <c r="BE330" i="2" s="1"/>
  <c r="BD333" i="2"/>
  <c r="BD332" i="2" s="1"/>
  <c r="BD331" i="2" s="1"/>
  <c r="BD330" i="2" s="1"/>
  <c r="BC333" i="2"/>
  <c r="BC332" i="2" s="1"/>
  <c r="BC331" i="2" s="1"/>
  <c r="BC330" i="2" s="1"/>
  <c r="BF328" i="2"/>
  <c r="BF327" i="2" s="1"/>
  <c r="BD328" i="2"/>
  <c r="BD327" i="2" s="1"/>
  <c r="BC328" i="2"/>
  <c r="BC327" i="2" s="1"/>
  <c r="BF326" i="2"/>
  <c r="BF325" i="2" s="1"/>
  <c r="BD326" i="2"/>
  <c r="BD325" i="2" s="1"/>
  <c r="BC326" i="2"/>
  <c r="BC325" i="2" s="1"/>
  <c r="BF321" i="2"/>
  <c r="BF320" i="2" s="1"/>
  <c r="BF319" i="2" s="1"/>
  <c r="BF318" i="2" s="1"/>
  <c r="BF317" i="2" s="1"/>
  <c r="BE321" i="2"/>
  <c r="BD321" i="2"/>
  <c r="BC321" i="2"/>
  <c r="BE320" i="2"/>
  <c r="BE319" i="2" s="1"/>
  <c r="BE318" i="2" s="1"/>
  <c r="BE317" i="2" s="1"/>
  <c r="BD320" i="2"/>
  <c r="BD319" i="2" s="1"/>
  <c r="BD318" i="2" s="1"/>
  <c r="BD317" i="2" s="1"/>
  <c r="BC320" i="2"/>
  <c r="BC319" i="2" s="1"/>
  <c r="BC318" i="2" s="1"/>
  <c r="BC317" i="2" s="1"/>
  <c r="BF316" i="2"/>
  <c r="BE316" i="2"/>
  <c r="BD316" i="2"/>
  <c r="BD315" i="2" s="1"/>
  <c r="BD314" i="2" s="1"/>
  <c r="BC316" i="2"/>
  <c r="BC315" i="2" s="1"/>
  <c r="BC314" i="2" s="1"/>
  <c r="BF315" i="2"/>
  <c r="BF314" i="2" s="1"/>
  <c r="BE315" i="2"/>
  <c r="BE314" i="2" s="1"/>
  <c r="BF313" i="2"/>
  <c r="BE313" i="2"/>
  <c r="BC313" i="2"/>
  <c r="BF312" i="2"/>
  <c r="BE312" i="2"/>
  <c r="BC312" i="2"/>
  <c r="BF309" i="2"/>
  <c r="BF308" i="2" s="1"/>
  <c r="BF307" i="2" s="1"/>
  <c r="BE309" i="2"/>
  <c r="BE308" i="2" s="1"/>
  <c r="BE307" i="2" s="1"/>
  <c r="BC309" i="2"/>
  <c r="BC308" i="2" s="1"/>
  <c r="BC307" i="2" s="1"/>
  <c r="BF306" i="2"/>
  <c r="BF305" i="2" s="1"/>
  <c r="BE306" i="2"/>
  <c r="BE305" i="2" s="1"/>
  <c r="BC306" i="2"/>
  <c r="BC305" i="2" s="1"/>
  <c r="BC304" i="2"/>
  <c r="BC303" i="2" s="1"/>
  <c r="BF301" i="2"/>
  <c r="BF300" i="2" s="1"/>
  <c r="BF299" i="2" s="1"/>
  <c r="BE301" i="2"/>
  <c r="BE300" i="2" s="1"/>
  <c r="BE299" i="2" s="1"/>
  <c r="BD301" i="2"/>
  <c r="BD300" i="2" s="1"/>
  <c r="BD299" i="2" s="1"/>
  <c r="BC301" i="2"/>
  <c r="BC300" i="2" s="1"/>
  <c r="BC299" i="2" s="1"/>
  <c r="BF296" i="2"/>
  <c r="BF295" i="2" s="1"/>
  <c r="BE296" i="2"/>
  <c r="BE295" i="2" s="1"/>
  <c r="BD296" i="2"/>
  <c r="BD295" i="2" s="1"/>
  <c r="BC296" i="2"/>
  <c r="BC295" i="2" s="1"/>
  <c r="BF294" i="2"/>
  <c r="BF293" i="2" s="1"/>
  <c r="BE294" i="2"/>
  <c r="BE293" i="2" s="1"/>
  <c r="BD294" i="2"/>
  <c r="BD293" i="2" s="1"/>
  <c r="BC294" i="2"/>
  <c r="BC293" i="2" s="1"/>
  <c r="BF289" i="2"/>
  <c r="BF288" i="2" s="1"/>
  <c r="BF287" i="2" s="1"/>
  <c r="BD289" i="2"/>
  <c r="BD288" i="2" s="1"/>
  <c r="BD287" i="2" s="1"/>
  <c r="BC289" i="2"/>
  <c r="BC288" i="2" s="1"/>
  <c r="BC287" i="2" s="1"/>
  <c r="BF280" i="2"/>
  <c r="BF279" i="2" s="1"/>
  <c r="BF278" i="2" s="1"/>
  <c r="BE280" i="2"/>
  <c r="BE279" i="2" s="1"/>
  <c r="BE278" i="2" s="1"/>
  <c r="BD280" i="2"/>
  <c r="BD279" i="2" s="1"/>
  <c r="BD278" i="2" s="1"/>
  <c r="BC280" i="2"/>
  <c r="BC279" i="2" s="1"/>
  <c r="BC278" i="2" s="1"/>
  <c r="BF277" i="2"/>
  <c r="BF276" i="2" s="1"/>
  <c r="BF275" i="2" s="1"/>
  <c r="BE277" i="2"/>
  <c r="BE276" i="2" s="1"/>
  <c r="BE275" i="2" s="1"/>
  <c r="BD277" i="2"/>
  <c r="BD276" i="2" s="1"/>
  <c r="BD275" i="2" s="1"/>
  <c r="BC277" i="2"/>
  <c r="BC276" i="2" s="1"/>
  <c r="BC275" i="2" s="1"/>
  <c r="BF274" i="2"/>
  <c r="BF273" i="2" s="1"/>
  <c r="BF272" i="2" s="1"/>
  <c r="BD274" i="2"/>
  <c r="BD273" i="2" s="1"/>
  <c r="BD272" i="2" s="1"/>
  <c r="BC274" i="2"/>
  <c r="BC273" i="2" s="1"/>
  <c r="BC272" i="2" s="1"/>
  <c r="BF271" i="2"/>
  <c r="BF270" i="2" s="1"/>
  <c r="BF269" i="2" s="1"/>
  <c r="BD271" i="2"/>
  <c r="BD270" i="2" s="1"/>
  <c r="BD269" i="2" s="1"/>
  <c r="BC271" i="2"/>
  <c r="BC270" i="2" s="1"/>
  <c r="BC269" i="2" s="1"/>
  <c r="BF268" i="2"/>
  <c r="BF267" i="2" s="1"/>
  <c r="BD268" i="2"/>
  <c r="BD267" i="2" s="1"/>
  <c r="BC268" i="2"/>
  <c r="BC267" i="2" s="1"/>
  <c r="BF264" i="2"/>
  <c r="BF263" i="2" s="1"/>
  <c r="BD264" i="2"/>
  <c r="BD263" i="2" s="1"/>
  <c r="BC264" i="2"/>
  <c r="BC263" i="2" s="1"/>
  <c r="BF262" i="2"/>
  <c r="BF261" i="2" s="1"/>
  <c r="BD262" i="2"/>
  <c r="BD261" i="2" s="1"/>
  <c r="BC262" i="2"/>
  <c r="BC261" i="2" s="1"/>
  <c r="BF259" i="2"/>
  <c r="BF258" i="2" s="1"/>
  <c r="BF257" i="2" s="1"/>
  <c r="BD259" i="2"/>
  <c r="BD258" i="2" s="1"/>
  <c r="BD257" i="2" s="1"/>
  <c r="BC259" i="2"/>
  <c r="BC258" i="2" s="1"/>
  <c r="BC257" i="2" s="1"/>
  <c r="BF256" i="2"/>
  <c r="BF255" i="2" s="1"/>
  <c r="BF254" i="2" s="1"/>
  <c r="BD256" i="2"/>
  <c r="BD255" i="2" s="1"/>
  <c r="BD254" i="2" s="1"/>
  <c r="BC256" i="2"/>
  <c r="BC255" i="2" s="1"/>
  <c r="BC254" i="2" s="1"/>
  <c r="BF253" i="2"/>
  <c r="BF252" i="2" s="1"/>
  <c r="BF251" i="2" s="1"/>
  <c r="BD253" i="2"/>
  <c r="BD252" i="2" s="1"/>
  <c r="BD251" i="2" s="1"/>
  <c r="BC253" i="2"/>
  <c r="BC252" i="2" s="1"/>
  <c r="BC251" i="2" s="1"/>
  <c r="BF250" i="2"/>
  <c r="BF249" i="2" s="1"/>
  <c r="BF248" i="2" s="1"/>
  <c r="BE250" i="2"/>
  <c r="BE249" i="2" s="1"/>
  <c r="BE248" i="2" s="1"/>
  <c r="BC250" i="2"/>
  <c r="BC249" i="2" s="1"/>
  <c r="BC248" i="2" s="1"/>
  <c r="BF247" i="2"/>
  <c r="BE247" i="2"/>
  <c r="BD247" i="2"/>
  <c r="BC247" i="2"/>
  <c r="BC246" i="2" s="1"/>
  <c r="BC245" i="2" s="1"/>
  <c r="BF246" i="2"/>
  <c r="BF245" i="2" s="1"/>
  <c r="BE246" i="2"/>
  <c r="BE245" i="2" s="1"/>
  <c r="BD246" i="2"/>
  <c r="BD245" i="2" s="1"/>
  <c r="BF244" i="2"/>
  <c r="BE244" i="2"/>
  <c r="BD244" i="2"/>
  <c r="BD243" i="2" s="1"/>
  <c r="BD242" i="2" s="1"/>
  <c r="BC244" i="2"/>
  <c r="BC243" i="2" s="1"/>
  <c r="BC242" i="2" s="1"/>
  <c r="BF243" i="2"/>
  <c r="BF242" i="2" s="1"/>
  <c r="BE243" i="2"/>
  <c r="BE242" i="2" s="1"/>
  <c r="BF239" i="2"/>
  <c r="BF238" i="2" s="1"/>
  <c r="BF237" i="2" s="1"/>
  <c r="BF236" i="2" s="1"/>
  <c r="BF235" i="2" s="1"/>
  <c r="BD239" i="2"/>
  <c r="BD238" i="2" s="1"/>
  <c r="BD237" i="2" s="1"/>
  <c r="BD236" i="2" s="1"/>
  <c r="BD235" i="2" s="1"/>
  <c r="BC239" i="2"/>
  <c r="BC238" i="2" s="1"/>
  <c r="BC237" i="2" s="1"/>
  <c r="BC236" i="2" s="1"/>
  <c r="BC235" i="2" s="1"/>
  <c r="BF232" i="2"/>
  <c r="BF231" i="2" s="1"/>
  <c r="BF230" i="2" s="1"/>
  <c r="BD232" i="2"/>
  <c r="BD231" i="2" s="1"/>
  <c r="BD230" i="2" s="1"/>
  <c r="BC232" i="2"/>
  <c r="BC231" i="2" s="1"/>
  <c r="BC230" i="2" s="1"/>
  <c r="BF227" i="2"/>
  <c r="BF226" i="2" s="1"/>
  <c r="BF225" i="2" s="1"/>
  <c r="BE227" i="2"/>
  <c r="BE226" i="2" s="1"/>
  <c r="BE225" i="2" s="1"/>
  <c r="BD227" i="2"/>
  <c r="BD226" i="2" s="1"/>
  <c r="BD225" i="2" s="1"/>
  <c r="BC227" i="2"/>
  <c r="BC226" i="2" s="1"/>
  <c r="BC225" i="2" s="1"/>
  <c r="BF223" i="2"/>
  <c r="BE223" i="2"/>
  <c r="BD223" i="2"/>
  <c r="BC223" i="2"/>
  <c r="BF222" i="2"/>
  <c r="BE222" i="2"/>
  <c r="BD222" i="2"/>
  <c r="BC222" i="2"/>
  <c r="BF219" i="2"/>
  <c r="BF218" i="2" s="1"/>
  <c r="BF217" i="2" s="1"/>
  <c r="BF216" i="2" s="1"/>
  <c r="BF215" i="2" s="1"/>
  <c r="BD219" i="2"/>
  <c r="BD218" i="2" s="1"/>
  <c r="BD217" i="2" s="1"/>
  <c r="BD216" i="2" s="1"/>
  <c r="BD215" i="2" s="1"/>
  <c r="BC219" i="2"/>
  <c r="BC218" i="2" s="1"/>
  <c r="BC217" i="2" s="1"/>
  <c r="BC216" i="2" s="1"/>
  <c r="BC215" i="2" s="1"/>
  <c r="BF213" i="2"/>
  <c r="BE213" i="2"/>
  <c r="BE212" i="2" s="1"/>
  <c r="BD213" i="2"/>
  <c r="BD212" i="2" s="1"/>
  <c r="BC213" i="2"/>
  <c r="BC212" i="2" s="1"/>
  <c r="BF212" i="2"/>
  <c r="BF211" i="2"/>
  <c r="BE211" i="2"/>
  <c r="BE210" i="2" s="1"/>
  <c r="BD211" i="2"/>
  <c r="BD210" i="2" s="1"/>
  <c r="BC211" i="2"/>
  <c r="BC210" i="2" s="1"/>
  <c r="BF210" i="2"/>
  <c r="BF208" i="2"/>
  <c r="BF207" i="2" s="1"/>
  <c r="BF206" i="2" s="1"/>
  <c r="BD208" i="2"/>
  <c r="BD207" i="2" s="1"/>
  <c r="BD206" i="2" s="1"/>
  <c r="BC208" i="2"/>
  <c r="BC207" i="2" s="1"/>
  <c r="BC206" i="2" s="1"/>
  <c r="BF205" i="2"/>
  <c r="BF204" i="2" s="1"/>
  <c r="BD205" i="2"/>
  <c r="BD204" i="2" s="1"/>
  <c r="BC205" i="2"/>
  <c r="BC204" i="2" s="1"/>
  <c r="BF203" i="2"/>
  <c r="BF202" i="2" s="1"/>
  <c r="BD203" i="2"/>
  <c r="BD202" i="2" s="1"/>
  <c r="BC203" i="2"/>
  <c r="BC202" i="2" s="1"/>
  <c r="BF200" i="2"/>
  <c r="BE200" i="2"/>
  <c r="BE199" i="2" s="1"/>
  <c r="BD200" i="2"/>
  <c r="BD199" i="2" s="1"/>
  <c r="BC200" i="2"/>
  <c r="BC199" i="2" s="1"/>
  <c r="BF199" i="2"/>
  <c r="BF198" i="2"/>
  <c r="BF197" i="2" s="1"/>
  <c r="BE198" i="2"/>
  <c r="BE197" i="2" s="1"/>
  <c r="BD198" i="2"/>
  <c r="BD197" i="2" s="1"/>
  <c r="BC198" i="2"/>
  <c r="BC197" i="2" s="1"/>
  <c r="BF192" i="2"/>
  <c r="BE192" i="2"/>
  <c r="BE191" i="2" s="1"/>
  <c r="BE190" i="2" s="1"/>
  <c r="BE189" i="2" s="1"/>
  <c r="BE188" i="2" s="1"/>
  <c r="BD192" i="2"/>
  <c r="BD191" i="2" s="1"/>
  <c r="BD190" i="2" s="1"/>
  <c r="BD189" i="2" s="1"/>
  <c r="BC192" i="2"/>
  <c r="BC191" i="2" s="1"/>
  <c r="BC190" i="2" s="1"/>
  <c r="BC189" i="2" s="1"/>
  <c r="BF191" i="2"/>
  <c r="BF190" i="2" s="1"/>
  <c r="BF189" i="2" s="1"/>
  <c r="BF188" i="2" s="1"/>
  <c r="BF186" i="2"/>
  <c r="BE186" i="2"/>
  <c r="BE185" i="2" s="1"/>
  <c r="BE184" i="2" s="1"/>
  <c r="BD186" i="2"/>
  <c r="BD185" i="2" s="1"/>
  <c r="BD184" i="2" s="1"/>
  <c r="BC186" i="2"/>
  <c r="BC185" i="2" s="1"/>
  <c r="BC184" i="2" s="1"/>
  <c r="BF185" i="2"/>
  <c r="BF184" i="2" s="1"/>
  <c r="BF183" i="2"/>
  <c r="BF182" i="2" s="1"/>
  <c r="BF181" i="2" s="1"/>
  <c r="BE183" i="2"/>
  <c r="BE182" i="2" s="1"/>
  <c r="BE181" i="2" s="1"/>
  <c r="BD183" i="2"/>
  <c r="BD182" i="2" s="1"/>
  <c r="BD181" i="2" s="1"/>
  <c r="BC183" i="2"/>
  <c r="BC182" i="2" s="1"/>
  <c r="BC181" i="2" s="1"/>
  <c r="BF180" i="2"/>
  <c r="BE180" i="2"/>
  <c r="BE179" i="2" s="1"/>
  <c r="BE178" i="2" s="1"/>
  <c r="BD180" i="2"/>
  <c r="BD179" i="2" s="1"/>
  <c r="BD178" i="2" s="1"/>
  <c r="BC180" i="2"/>
  <c r="BC179" i="2" s="1"/>
  <c r="BC178" i="2" s="1"/>
  <c r="BF179" i="2"/>
  <c r="BF178" i="2" s="1"/>
  <c r="BF177" i="2"/>
  <c r="BF176" i="2" s="1"/>
  <c r="BF175" i="2" s="1"/>
  <c r="BE177" i="2"/>
  <c r="BE176" i="2" s="1"/>
  <c r="BE175" i="2" s="1"/>
  <c r="BD177" i="2"/>
  <c r="BD176" i="2" s="1"/>
  <c r="BD175" i="2" s="1"/>
  <c r="BC177" i="2"/>
  <c r="BC176" i="2" s="1"/>
  <c r="BC175" i="2" s="1"/>
  <c r="BE174" i="2"/>
  <c r="BE173" i="2" s="1"/>
  <c r="BD174" i="2"/>
  <c r="BD173" i="2" s="1"/>
  <c r="BC174" i="2"/>
  <c r="BC173" i="2" s="1"/>
  <c r="BE172" i="2"/>
  <c r="BE171" i="2" s="1"/>
  <c r="BD172" i="2"/>
  <c r="BD171" i="2" s="1"/>
  <c r="BC172" i="2"/>
  <c r="BC171" i="2" s="1"/>
  <c r="BF169" i="2"/>
  <c r="BF168" i="2" s="1"/>
  <c r="BF167" i="2" s="1"/>
  <c r="BE169" i="2"/>
  <c r="BE168" i="2" s="1"/>
  <c r="BE167" i="2" s="1"/>
  <c r="BD169" i="2"/>
  <c r="BD168" i="2" s="1"/>
  <c r="BD167" i="2" s="1"/>
  <c r="BC169" i="2"/>
  <c r="BC168" i="2" s="1"/>
  <c r="BC167" i="2" s="1"/>
  <c r="BF166" i="2"/>
  <c r="BF165" i="2" s="1"/>
  <c r="BD166" i="2"/>
  <c r="BD165" i="2" s="1"/>
  <c r="BC166" i="2"/>
  <c r="BC165" i="2" s="1"/>
  <c r="BF164" i="2"/>
  <c r="BF163" i="2" s="1"/>
  <c r="BD164" i="2"/>
  <c r="BD163" i="2" s="1"/>
  <c r="BC164" i="2"/>
  <c r="BC163" i="2" s="1"/>
  <c r="BF161" i="2"/>
  <c r="BF160" i="2" s="1"/>
  <c r="BF159" i="2" s="1"/>
  <c r="BD161" i="2"/>
  <c r="BD160" i="2" s="1"/>
  <c r="BD159" i="2" s="1"/>
  <c r="BC161" i="2"/>
  <c r="BC160" i="2" s="1"/>
  <c r="BC159" i="2" s="1"/>
  <c r="BF158" i="2"/>
  <c r="BE158" i="2"/>
  <c r="BD158" i="2"/>
  <c r="BC158" i="2"/>
  <c r="BF157" i="2"/>
  <c r="BE157" i="2"/>
  <c r="BD157" i="2"/>
  <c r="BC157" i="2"/>
  <c r="BF156" i="2"/>
  <c r="BF155" i="2" s="1"/>
  <c r="BF154" i="2" s="1"/>
  <c r="BE156" i="2"/>
  <c r="BE155" i="2" s="1"/>
  <c r="BE154" i="2" s="1"/>
  <c r="BD156" i="2"/>
  <c r="BD155" i="2" s="1"/>
  <c r="BD154" i="2" s="1"/>
  <c r="BC156" i="2"/>
  <c r="BC155" i="2" s="1"/>
  <c r="BC154" i="2" s="1"/>
  <c r="BF153" i="2"/>
  <c r="BF152" i="2" s="1"/>
  <c r="BF151" i="2" s="1"/>
  <c r="BE153" i="2"/>
  <c r="BE152" i="2" s="1"/>
  <c r="BE151" i="2" s="1"/>
  <c r="BC153" i="2"/>
  <c r="BC152" i="2" s="1"/>
  <c r="BC151" i="2" s="1"/>
  <c r="BF147" i="2"/>
  <c r="BF146" i="2" s="1"/>
  <c r="BF145" i="2" s="1"/>
  <c r="BF144" i="2" s="1"/>
  <c r="BD147" i="2"/>
  <c r="BD146" i="2" s="1"/>
  <c r="BD145" i="2" s="1"/>
  <c r="BD144" i="2" s="1"/>
  <c r="BC147" i="2"/>
  <c r="BC146" i="2" s="1"/>
  <c r="BC145" i="2" s="1"/>
  <c r="BC144" i="2" s="1"/>
  <c r="BF141" i="2"/>
  <c r="BF140" i="2" s="1"/>
  <c r="BF139" i="2" s="1"/>
  <c r="BF138" i="2" s="1"/>
  <c r="BF137" i="2" s="1"/>
  <c r="BD141" i="2"/>
  <c r="BD140" i="2" s="1"/>
  <c r="BD139" i="2" s="1"/>
  <c r="BD138" i="2" s="1"/>
  <c r="BD137" i="2" s="1"/>
  <c r="BC141" i="2"/>
  <c r="BC140" i="2" s="1"/>
  <c r="BC139" i="2" s="1"/>
  <c r="BC138" i="2" s="1"/>
  <c r="BC137" i="2" s="1"/>
  <c r="BF136" i="2"/>
  <c r="BE136" i="2"/>
  <c r="BD136" i="2"/>
  <c r="BC136" i="2"/>
  <c r="BF135" i="2"/>
  <c r="BE135" i="2"/>
  <c r="BE134" i="2" s="1"/>
  <c r="BD135" i="2"/>
  <c r="BD134" i="2" s="1"/>
  <c r="BC135" i="2"/>
  <c r="BC134" i="2" s="1"/>
  <c r="BF134" i="2"/>
  <c r="BF133" i="2"/>
  <c r="BF132" i="2" s="1"/>
  <c r="BF131" i="2" s="1"/>
  <c r="BE133" i="2"/>
  <c r="BE132" i="2" s="1"/>
  <c r="BE131" i="2" s="1"/>
  <c r="BD133" i="2"/>
  <c r="BD132" i="2" s="1"/>
  <c r="BD131" i="2" s="1"/>
  <c r="BC133" i="2"/>
  <c r="BC132" i="2" s="1"/>
  <c r="BC131" i="2" s="1"/>
  <c r="BF127" i="2"/>
  <c r="BF126" i="2" s="1"/>
  <c r="BF125" i="2" s="1"/>
  <c r="BD127" i="2"/>
  <c r="BD126" i="2" s="1"/>
  <c r="BD125" i="2" s="1"/>
  <c r="BC127" i="2"/>
  <c r="BC126" i="2" s="1"/>
  <c r="BC125" i="2" s="1"/>
  <c r="BF121" i="2"/>
  <c r="BF120" i="2" s="1"/>
  <c r="BF119" i="2" s="1"/>
  <c r="BF118" i="2" s="1"/>
  <c r="BF117" i="2" s="1"/>
  <c r="BE121" i="2"/>
  <c r="BE120" i="2" s="1"/>
  <c r="BE119" i="2" s="1"/>
  <c r="BE118" i="2" s="1"/>
  <c r="BE117" i="2" s="1"/>
  <c r="BC121" i="2"/>
  <c r="BC120" i="2" s="1"/>
  <c r="BC119" i="2" s="1"/>
  <c r="BC118" i="2" s="1"/>
  <c r="BC117" i="2" s="1"/>
  <c r="BF113" i="2"/>
  <c r="BE113" i="2"/>
  <c r="BD113" i="2"/>
  <c r="BD112" i="2" s="1"/>
  <c r="BD111" i="2" s="1"/>
  <c r="BC113" i="2"/>
  <c r="BC112" i="2" s="1"/>
  <c r="BC111" i="2" s="1"/>
  <c r="BF112" i="2"/>
  <c r="BF111" i="2" s="1"/>
  <c r="BE112" i="2"/>
  <c r="BE111" i="2" s="1"/>
  <c r="BF110" i="2"/>
  <c r="BF109" i="2" s="1"/>
  <c r="BF108" i="2" s="1"/>
  <c r="BE110" i="2"/>
  <c r="BE109" i="2" s="1"/>
  <c r="BE108" i="2" s="1"/>
  <c r="BD110" i="2"/>
  <c r="BD109" i="2" s="1"/>
  <c r="BD108" i="2" s="1"/>
  <c r="BC110" i="2"/>
  <c r="BC109" i="2" s="1"/>
  <c r="BC108" i="2" s="1"/>
  <c r="BF107" i="2"/>
  <c r="BF106" i="2" s="1"/>
  <c r="BF105" i="2" s="1"/>
  <c r="BE107" i="2"/>
  <c r="BE106" i="2" s="1"/>
  <c r="BE105" i="2" s="1"/>
  <c r="BD107" i="2"/>
  <c r="BD106" i="2" s="1"/>
  <c r="BD105" i="2" s="1"/>
  <c r="BC107" i="2"/>
  <c r="BC106" i="2" s="1"/>
  <c r="BC105" i="2" s="1"/>
  <c r="BF104" i="2"/>
  <c r="BF103" i="2" s="1"/>
  <c r="BF102" i="2" s="1"/>
  <c r="BE104" i="2"/>
  <c r="BE103" i="2" s="1"/>
  <c r="BE102" i="2" s="1"/>
  <c r="BD104" i="2"/>
  <c r="BD103" i="2" s="1"/>
  <c r="BD102" i="2" s="1"/>
  <c r="BC104" i="2"/>
  <c r="BC103" i="2" s="1"/>
  <c r="BC102" i="2" s="1"/>
  <c r="BD101" i="2"/>
  <c r="BD100" i="2" s="1"/>
  <c r="BD99" i="2" s="1"/>
  <c r="BC101" i="2"/>
  <c r="BC100" i="2" s="1"/>
  <c r="BC99" i="2" s="1"/>
  <c r="BF98" i="2"/>
  <c r="BF97" i="2" s="1"/>
  <c r="BF96" i="2" s="1"/>
  <c r="BD98" i="2"/>
  <c r="BD97" i="2" s="1"/>
  <c r="BD96" i="2" s="1"/>
  <c r="BC98" i="2"/>
  <c r="BC97" i="2" s="1"/>
  <c r="BC96" i="2" s="1"/>
  <c r="BF95" i="2"/>
  <c r="BD95" i="2"/>
  <c r="BD94" i="2" s="1"/>
  <c r="BD93" i="2" s="1"/>
  <c r="BC95" i="2"/>
  <c r="BC94" i="2" s="1"/>
  <c r="BC93" i="2" s="1"/>
  <c r="BF94" i="2"/>
  <c r="BF93" i="2" s="1"/>
  <c r="BF90" i="2"/>
  <c r="BF89" i="2" s="1"/>
  <c r="BF88" i="2" s="1"/>
  <c r="BF87" i="2" s="1"/>
  <c r="BF86" i="2" s="1"/>
  <c r="BE90" i="2"/>
  <c r="BE89" i="2" s="1"/>
  <c r="BE88" i="2" s="1"/>
  <c r="BE87" i="2" s="1"/>
  <c r="BE86" i="2" s="1"/>
  <c r="BC90" i="2"/>
  <c r="BC89" i="2" s="1"/>
  <c r="BC88" i="2" s="1"/>
  <c r="BC87" i="2" s="1"/>
  <c r="BC86" i="2" s="1"/>
  <c r="BF85" i="2"/>
  <c r="BF84" i="2" s="1"/>
  <c r="BE85" i="2"/>
  <c r="BE84" i="2" s="1"/>
  <c r="BC85" i="2"/>
  <c r="BC84" i="2" s="1"/>
  <c r="BF83" i="2"/>
  <c r="BF82" i="2" s="1"/>
  <c r="BE83" i="2"/>
  <c r="BE82" i="2" s="1"/>
  <c r="BD83" i="2"/>
  <c r="BD82" i="2" s="1"/>
  <c r="BC83" i="2"/>
  <c r="BC82" i="2" s="1"/>
  <c r="BF81" i="2"/>
  <c r="BE81" i="2"/>
  <c r="BD81" i="2"/>
  <c r="BD80" i="2" s="1"/>
  <c r="BC81" i="2"/>
  <c r="BC80" i="2" s="1"/>
  <c r="BF80" i="2"/>
  <c r="BE80" i="2"/>
  <c r="BF76" i="2"/>
  <c r="BF75" i="2" s="1"/>
  <c r="BF74" i="2" s="1"/>
  <c r="BE76" i="2"/>
  <c r="BE75" i="2" s="1"/>
  <c r="BE74" i="2" s="1"/>
  <c r="BD76" i="2"/>
  <c r="BD75" i="2" s="1"/>
  <c r="BD74" i="2" s="1"/>
  <c r="BC76" i="2"/>
  <c r="BC75" i="2" s="1"/>
  <c r="BC74" i="2" s="1"/>
  <c r="BF73" i="2"/>
  <c r="BF72" i="2" s="1"/>
  <c r="BF71" i="2" s="1"/>
  <c r="BD73" i="2"/>
  <c r="BD72" i="2" s="1"/>
  <c r="BD71" i="2" s="1"/>
  <c r="BC73" i="2"/>
  <c r="BC72" i="2" s="1"/>
  <c r="BC71" i="2" s="1"/>
  <c r="BF65" i="2"/>
  <c r="BF64" i="2" s="1"/>
  <c r="BD65" i="2"/>
  <c r="BD64" i="2" s="1"/>
  <c r="BC65" i="2"/>
  <c r="BC64" i="2" s="1"/>
  <c r="BF63" i="2"/>
  <c r="BF62" i="2" s="1"/>
  <c r="BD63" i="2"/>
  <c r="BD62" i="2" s="1"/>
  <c r="BC63" i="2"/>
  <c r="BC62" i="2" s="1"/>
  <c r="BF61" i="2"/>
  <c r="BF60" i="2" s="1"/>
  <c r="BD61" i="2"/>
  <c r="BD60" i="2" s="1"/>
  <c r="BC61" i="2"/>
  <c r="BC60" i="2" s="1"/>
  <c r="BF56" i="2"/>
  <c r="BE56" i="2"/>
  <c r="BE55" i="2" s="1"/>
  <c r="BE54" i="2" s="1"/>
  <c r="BD56" i="2"/>
  <c r="BD55" i="2" s="1"/>
  <c r="BD54" i="2" s="1"/>
  <c r="BC56" i="2"/>
  <c r="BC55" i="2" s="1"/>
  <c r="BC54" i="2" s="1"/>
  <c r="BF55" i="2"/>
  <c r="BF54" i="2" s="1"/>
  <c r="BF50" i="2"/>
  <c r="BE50" i="2"/>
  <c r="BD50" i="2"/>
  <c r="BC50" i="2"/>
  <c r="BF49" i="2"/>
  <c r="BF48" i="2" s="1"/>
  <c r="BE49" i="2"/>
  <c r="BE48" i="2" s="1"/>
  <c r="BD49" i="2"/>
  <c r="BD48" i="2" s="1"/>
  <c r="BC49" i="2"/>
  <c r="BC48" i="2" s="1"/>
  <c r="BF47" i="2"/>
  <c r="BF46" i="2" s="1"/>
  <c r="BF45" i="2" s="1"/>
  <c r="BE47" i="2"/>
  <c r="BE46" i="2" s="1"/>
  <c r="BE45" i="2" s="1"/>
  <c r="BD47" i="2"/>
  <c r="BD46" i="2" s="1"/>
  <c r="BD45" i="2" s="1"/>
  <c r="BC47" i="2"/>
  <c r="BC46" i="2" s="1"/>
  <c r="BC45" i="2" s="1"/>
  <c r="BF44" i="2"/>
  <c r="BE44" i="2"/>
  <c r="BE43" i="2" s="1"/>
  <c r="BE42" i="2" s="1"/>
  <c r="BD44" i="2"/>
  <c r="BD43" i="2" s="1"/>
  <c r="BD42" i="2" s="1"/>
  <c r="BC44" i="2"/>
  <c r="BC43" i="2" s="1"/>
  <c r="BC42" i="2" s="1"/>
  <c r="BF43" i="2"/>
  <c r="BF42" i="2" s="1"/>
  <c r="BF41" i="2"/>
  <c r="BF40" i="2" s="1"/>
  <c r="BF39" i="2" s="1"/>
  <c r="BE41" i="2"/>
  <c r="BE40" i="2" s="1"/>
  <c r="BE39" i="2" s="1"/>
  <c r="BD41" i="2"/>
  <c r="BD40" i="2" s="1"/>
  <c r="BD39" i="2" s="1"/>
  <c r="BC41" i="2"/>
  <c r="BC40" i="2" s="1"/>
  <c r="BC39" i="2" s="1"/>
  <c r="BF38" i="2"/>
  <c r="BF37" i="2" s="1"/>
  <c r="BF36" i="2" s="1"/>
  <c r="BD38" i="2"/>
  <c r="BD37" i="2" s="1"/>
  <c r="BD36" i="2" s="1"/>
  <c r="BC38" i="2"/>
  <c r="BC37" i="2" s="1"/>
  <c r="BC36" i="2" s="1"/>
  <c r="BF35" i="2"/>
  <c r="BF34" i="2" s="1"/>
  <c r="BF33" i="2" s="1"/>
  <c r="BD35" i="2"/>
  <c r="BD34" i="2" s="1"/>
  <c r="BD33" i="2" s="1"/>
  <c r="BC35" i="2"/>
  <c r="BC34" i="2" s="1"/>
  <c r="BC33" i="2" s="1"/>
  <c r="BF32" i="2"/>
  <c r="BF31" i="2" s="1"/>
  <c r="BD32" i="2"/>
  <c r="BD31" i="2" s="1"/>
  <c r="BC32" i="2"/>
  <c r="BC31" i="2" s="1"/>
  <c r="BF30" i="2"/>
  <c r="BF29" i="2" s="1"/>
  <c r="BD30" i="2"/>
  <c r="BD29" i="2" s="1"/>
  <c r="BC30" i="2"/>
  <c r="BC29" i="2" s="1"/>
  <c r="BF28" i="2"/>
  <c r="BF27" i="2" s="1"/>
  <c r="BD28" i="2"/>
  <c r="BD27" i="2" s="1"/>
  <c r="BC28" i="2"/>
  <c r="BC27" i="2" s="1"/>
  <c r="BF25" i="2"/>
  <c r="BF24" i="2" s="1"/>
  <c r="BF23" i="2" s="1"/>
  <c r="BD25" i="2"/>
  <c r="BD24" i="2" s="1"/>
  <c r="BD23" i="2" s="1"/>
  <c r="BC25" i="2"/>
  <c r="BC24" i="2" s="1"/>
  <c r="BC23" i="2" s="1"/>
  <c r="BF22" i="2"/>
  <c r="BF21" i="2" s="1"/>
  <c r="BE22" i="2"/>
  <c r="BE21" i="2" s="1"/>
  <c r="BC22" i="2"/>
  <c r="BC21" i="2" s="1"/>
  <c r="BF20" i="2"/>
  <c r="BE20" i="2"/>
  <c r="BE19" i="2" s="1"/>
  <c r="BD20" i="2"/>
  <c r="BD19" i="2" s="1"/>
  <c r="BC20" i="2"/>
  <c r="BC19" i="2" s="1"/>
  <c r="BF19" i="2"/>
  <c r="BF17" i="2"/>
  <c r="BF16" i="2" s="1"/>
  <c r="BE17" i="2"/>
  <c r="BE16" i="2" s="1"/>
  <c r="BC17" i="2"/>
  <c r="BC16" i="2" s="1"/>
  <c r="BF15" i="2"/>
  <c r="BF14" i="2" s="1"/>
  <c r="BE15" i="2"/>
  <c r="BE14" i="2" s="1"/>
  <c r="BC15" i="2"/>
  <c r="BC14" i="2" s="1"/>
  <c r="BF13" i="2"/>
  <c r="BF12" i="2" s="1"/>
  <c r="BE13" i="2"/>
  <c r="BE12" i="2" s="1"/>
  <c r="BC13" i="2"/>
  <c r="BC12" i="2" s="1"/>
  <c r="AQ379" i="2"/>
  <c r="AQ378" i="2" s="1"/>
  <c r="AQ374" i="2" s="1"/>
  <c r="J378" i="2"/>
  <c r="AQ130" i="2"/>
  <c r="AV130" i="2"/>
  <c r="J130" i="2"/>
  <c r="AQ351" i="2"/>
  <c r="AV351" i="2"/>
  <c r="J351" i="2"/>
  <c r="AQ367" i="2"/>
  <c r="AV367" i="2"/>
  <c r="J367" i="2"/>
  <c r="K51" i="3"/>
  <c r="K50" i="3" s="1"/>
  <c r="K49" i="3" s="1"/>
  <c r="L51" i="3"/>
  <c r="L50" i="3" s="1"/>
  <c r="L49" i="3" s="1"/>
  <c r="AQ51" i="3"/>
  <c r="AS51" i="3" s="1"/>
  <c r="AU51" i="3" s="1"/>
  <c r="AV51" i="3"/>
  <c r="J51" i="3"/>
  <c r="K139" i="3"/>
  <c r="K138" i="3" s="1"/>
  <c r="K137" i="3" s="1"/>
  <c r="M139" i="3"/>
  <c r="M138" i="3" s="1"/>
  <c r="M137" i="3" s="1"/>
  <c r="AQ139" i="3"/>
  <c r="AV139" i="3"/>
  <c r="J139" i="3"/>
  <c r="AQ400" i="3"/>
  <c r="K399" i="3"/>
  <c r="K398" i="3" s="1"/>
  <c r="K397" i="3" s="1"/>
  <c r="L399" i="3"/>
  <c r="L398" i="3" s="1"/>
  <c r="L397" i="3" s="1"/>
  <c r="M399" i="3"/>
  <c r="M398" i="3" s="1"/>
  <c r="M397" i="3" s="1"/>
  <c r="J399" i="3"/>
  <c r="K64" i="3"/>
  <c r="K63" i="3" s="1"/>
  <c r="K62" i="3" s="1"/>
  <c r="K61" i="3" s="1"/>
  <c r="M64" i="3"/>
  <c r="AQ64" i="3"/>
  <c r="AV64" i="3"/>
  <c r="J64" i="3"/>
  <c r="M63" i="3"/>
  <c r="M62" i="3" s="1"/>
  <c r="M61" i="3" s="1"/>
  <c r="K12" i="3"/>
  <c r="K11" i="3" s="1"/>
  <c r="M12" i="3"/>
  <c r="M11" i="3" s="1"/>
  <c r="K14" i="3"/>
  <c r="K13" i="3" s="1"/>
  <c r="M14" i="3"/>
  <c r="M13" i="3" s="1"/>
  <c r="K16" i="3"/>
  <c r="K15" i="3" s="1"/>
  <c r="L16" i="3"/>
  <c r="L15" i="3" s="1"/>
  <c r="M16" i="3"/>
  <c r="M15" i="3" s="1"/>
  <c r="K20" i="3"/>
  <c r="K19" i="3" s="1"/>
  <c r="K18" i="3" s="1"/>
  <c r="M20" i="3"/>
  <c r="M19" i="3" s="1"/>
  <c r="M18" i="3" s="1"/>
  <c r="K23" i="3"/>
  <c r="K22" i="3" s="1"/>
  <c r="M23" i="3"/>
  <c r="M22" i="3" s="1"/>
  <c r="K24" i="3"/>
  <c r="M24" i="3"/>
  <c r="K27" i="3"/>
  <c r="K26" i="3" s="1"/>
  <c r="M27" i="3"/>
  <c r="M26" i="3" s="1"/>
  <c r="K30" i="3"/>
  <c r="K29" i="3" s="1"/>
  <c r="K28" i="3" s="1"/>
  <c r="M30" i="3"/>
  <c r="M29" i="3" s="1"/>
  <c r="M28" i="3" s="1"/>
  <c r="K33" i="3"/>
  <c r="K32" i="3" s="1"/>
  <c r="K31" i="3" s="1"/>
  <c r="M33" i="3"/>
  <c r="M32" i="3" s="1"/>
  <c r="M31" i="3" s="1"/>
  <c r="K36" i="3"/>
  <c r="K35" i="3" s="1"/>
  <c r="K34" i="3" s="1"/>
  <c r="L36" i="3"/>
  <c r="L35" i="3" s="1"/>
  <c r="L34" i="3" s="1"/>
  <c r="L40" i="3"/>
  <c r="L39" i="3" s="1"/>
  <c r="L38" i="3" s="1"/>
  <c r="L37" i="3" s="1"/>
  <c r="M40" i="3"/>
  <c r="M39" i="3" s="1"/>
  <c r="M38" i="3" s="1"/>
  <c r="M37" i="3" s="1"/>
  <c r="K44" i="3"/>
  <c r="K43" i="3" s="1"/>
  <c r="M44" i="3"/>
  <c r="M43" i="3" s="1"/>
  <c r="K46" i="3"/>
  <c r="K45" i="3" s="1"/>
  <c r="M46" i="3"/>
  <c r="M45" i="3" s="1"/>
  <c r="K48" i="3"/>
  <c r="K47" i="3" s="1"/>
  <c r="M48" i="3"/>
  <c r="M47" i="3" s="1"/>
  <c r="K54" i="3"/>
  <c r="K53" i="3" s="1"/>
  <c r="K52" i="3" s="1"/>
  <c r="M54" i="3"/>
  <c r="M53" i="3" s="1"/>
  <c r="M52" i="3" s="1"/>
  <c r="K57" i="3"/>
  <c r="K56" i="3" s="1"/>
  <c r="K55" i="3" s="1"/>
  <c r="M57" i="3"/>
  <c r="M56" i="3" s="1"/>
  <c r="M55" i="3" s="1"/>
  <c r="K60" i="3"/>
  <c r="K59" i="3" s="1"/>
  <c r="K58" i="3" s="1"/>
  <c r="L60" i="3"/>
  <c r="L59" i="3" s="1"/>
  <c r="L58" i="3" s="1"/>
  <c r="K68" i="3"/>
  <c r="K67" i="3" s="1"/>
  <c r="K66" i="3" s="1"/>
  <c r="K65" i="3" s="1"/>
  <c r="M68" i="3"/>
  <c r="M67" i="3" s="1"/>
  <c r="M66" i="3" s="1"/>
  <c r="M65" i="3" s="1"/>
  <c r="L72" i="3"/>
  <c r="L71" i="3" s="1"/>
  <c r="M72" i="3"/>
  <c r="M71" i="3" s="1"/>
  <c r="L74" i="3"/>
  <c r="L73" i="3" s="1"/>
  <c r="M74" i="3"/>
  <c r="M73" i="3" s="1"/>
  <c r="L76" i="3"/>
  <c r="L75" i="3" s="1"/>
  <c r="M76" i="3"/>
  <c r="M75" i="3" s="1"/>
  <c r="K79" i="3"/>
  <c r="K78" i="3" s="1"/>
  <c r="K77" i="3" s="1"/>
  <c r="M79" i="3"/>
  <c r="M78" i="3" s="1"/>
  <c r="M77" i="3" s="1"/>
  <c r="K82" i="3"/>
  <c r="K81" i="3" s="1"/>
  <c r="K80" i="3" s="1"/>
  <c r="L82" i="3"/>
  <c r="L81" i="3" s="1"/>
  <c r="L80" i="3" s="1"/>
  <c r="M82" i="3"/>
  <c r="M81" i="3" s="1"/>
  <c r="M80" i="3" s="1"/>
  <c r="K85" i="3"/>
  <c r="K84" i="3" s="1"/>
  <c r="K83" i="3" s="1"/>
  <c r="L85" i="3"/>
  <c r="L84" i="3" s="1"/>
  <c r="L83" i="3" s="1"/>
  <c r="M85" i="3"/>
  <c r="M84" i="3" s="1"/>
  <c r="M83" i="3" s="1"/>
  <c r="K88" i="3"/>
  <c r="K87" i="3" s="1"/>
  <c r="K86" i="3" s="1"/>
  <c r="M88" i="3"/>
  <c r="M87" i="3" s="1"/>
  <c r="M86" i="3" s="1"/>
  <c r="K91" i="3"/>
  <c r="K90" i="3" s="1"/>
  <c r="K89" i="3" s="1"/>
  <c r="M91" i="3"/>
  <c r="M90" i="3" s="1"/>
  <c r="M89" i="3" s="1"/>
  <c r="K94" i="3"/>
  <c r="K93" i="3" s="1"/>
  <c r="K92" i="3" s="1"/>
  <c r="L94" i="3"/>
  <c r="L93" i="3" s="1"/>
  <c r="L92" i="3" s="1"/>
  <c r="M94" i="3"/>
  <c r="M93" i="3" s="1"/>
  <c r="M92" i="3" s="1"/>
  <c r="K97" i="3"/>
  <c r="K96" i="3" s="1"/>
  <c r="K95" i="3" s="1"/>
  <c r="L97" i="3"/>
  <c r="L96" i="3" s="1"/>
  <c r="L95" i="3" s="1"/>
  <c r="M97" i="3"/>
  <c r="M96" i="3" s="1"/>
  <c r="M95" i="3" s="1"/>
  <c r="K100" i="3"/>
  <c r="K99" i="3" s="1"/>
  <c r="K98" i="3" s="1"/>
  <c r="M100" i="3"/>
  <c r="M99" i="3" s="1"/>
  <c r="M98" i="3" s="1"/>
  <c r="K105" i="3"/>
  <c r="K104" i="3" s="1"/>
  <c r="L105" i="3"/>
  <c r="L104" i="3" s="1"/>
  <c r="K107" i="3"/>
  <c r="K106" i="3" s="1"/>
  <c r="L107" i="3"/>
  <c r="L106" i="3" s="1"/>
  <c r="L109" i="3"/>
  <c r="L108" i="3" s="1"/>
  <c r="M109" i="3"/>
  <c r="M108" i="3" s="1"/>
  <c r="K114" i="3"/>
  <c r="K113" i="3" s="1"/>
  <c r="M114" i="3"/>
  <c r="M113" i="3" s="1"/>
  <c r="K116" i="3"/>
  <c r="K115" i="3" s="1"/>
  <c r="M116" i="3"/>
  <c r="M115" i="3" s="1"/>
  <c r="K118" i="3"/>
  <c r="K117" i="3" s="1"/>
  <c r="M118" i="3"/>
  <c r="M117" i="3" s="1"/>
  <c r="L129" i="3"/>
  <c r="L128" i="3" s="1"/>
  <c r="L127" i="3" s="1"/>
  <c r="M129" i="3"/>
  <c r="M128" i="3" s="1"/>
  <c r="M127" i="3" s="1"/>
  <c r="K132" i="3"/>
  <c r="K131" i="3" s="1"/>
  <c r="K130" i="3" s="1"/>
  <c r="M132" i="3"/>
  <c r="M131" i="3" s="1"/>
  <c r="M130" i="3" s="1"/>
  <c r="K136" i="3"/>
  <c r="K135" i="3" s="1"/>
  <c r="K134" i="3" s="1"/>
  <c r="M136" i="3"/>
  <c r="M135" i="3" s="1"/>
  <c r="M134" i="3" s="1"/>
  <c r="K142" i="3"/>
  <c r="K141" i="3" s="1"/>
  <c r="K140" i="3" s="1"/>
  <c r="M142" i="3"/>
  <c r="M141" i="3" s="1"/>
  <c r="M140" i="3" s="1"/>
  <c r="K145" i="3"/>
  <c r="K144" i="3" s="1"/>
  <c r="K143" i="3" s="1"/>
  <c r="M145" i="3"/>
  <c r="M144" i="3" s="1"/>
  <c r="M143" i="3" s="1"/>
  <c r="K149" i="3"/>
  <c r="L153" i="3"/>
  <c r="L152" i="3" s="1"/>
  <c r="M153" i="3"/>
  <c r="M152" i="3" s="1"/>
  <c r="L155" i="3"/>
  <c r="L154" i="3" s="1"/>
  <c r="M155" i="3"/>
  <c r="M154" i="3" s="1"/>
  <c r="K158" i="3"/>
  <c r="K157" i="3" s="1"/>
  <c r="K156" i="3" s="1"/>
  <c r="L158" i="3"/>
  <c r="L157" i="3" s="1"/>
  <c r="L156" i="3" s="1"/>
  <c r="M158" i="3"/>
  <c r="M157" i="3" s="1"/>
  <c r="M156" i="3" s="1"/>
  <c r="K163" i="3"/>
  <c r="K162" i="3" s="1"/>
  <c r="K161" i="3" s="1"/>
  <c r="K166" i="3"/>
  <c r="K165" i="3" s="1"/>
  <c r="K164" i="3" s="1"/>
  <c r="M166" i="3"/>
  <c r="M165" i="3" s="1"/>
  <c r="M164" i="3" s="1"/>
  <c r="K170" i="3"/>
  <c r="K169" i="3" s="1"/>
  <c r="K168" i="3" s="1"/>
  <c r="M170" i="3"/>
  <c r="M169" i="3" s="1"/>
  <c r="M168" i="3" s="1"/>
  <c r="K173" i="3"/>
  <c r="K172" i="3" s="1"/>
  <c r="K171" i="3" s="1"/>
  <c r="M173" i="3"/>
  <c r="M172" i="3" s="1"/>
  <c r="M171" i="3" s="1"/>
  <c r="K176" i="3"/>
  <c r="K175" i="3" s="1"/>
  <c r="K174" i="3" s="1"/>
  <c r="M176" i="3"/>
  <c r="M175" i="3" s="1"/>
  <c r="M174" i="3" s="1"/>
  <c r="K179" i="3"/>
  <c r="K178" i="3" s="1"/>
  <c r="K177" i="3" s="1"/>
  <c r="L179" i="3"/>
  <c r="L178" i="3" s="1"/>
  <c r="L177" i="3" s="1"/>
  <c r="M179" i="3"/>
  <c r="M178" i="3" s="1"/>
  <c r="M177" i="3" s="1"/>
  <c r="K182" i="3"/>
  <c r="K181" i="3" s="1"/>
  <c r="K180" i="3" s="1"/>
  <c r="L182" i="3"/>
  <c r="L181" i="3" s="1"/>
  <c r="L180" i="3" s="1"/>
  <c r="M182" i="3"/>
  <c r="M181" i="3" s="1"/>
  <c r="M180" i="3" s="1"/>
  <c r="L191" i="3"/>
  <c r="L190" i="3" s="1"/>
  <c r="L189" i="3" s="1"/>
  <c r="M191" i="3"/>
  <c r="M190" i="3" s="1"/>
  <c r="M189" i="3" s="1"/>
  <c r="K194" i="3"/>
  <c r="K193" i="3" s="1"/>
  <c r="K192" i="3" s="1"/>
  <c r="M194" i="3"/>
  <c r="M193" i="3" s="1"/>
  <c r="M192" i="3" s="1"/>
  <c r="K197" i="3"/>
  <c r="K196" i="3" s="1"/>
  <c r="K195" i="3" s="1"/>
  <c r="M197" i="3"/>
  <c r="M196" i="3" s="1"/>
  <c r="M195" i="3" s="1"/>
  <c r="K200" i="3"/>
  <c r="K199" i="3" s="1"/>
  <c r="K198" i="3" s="1"/>
  <c r="M200" i="3"/>
  <c r="M199" i="3" s="1"/>
  <c r="M198" i="3" s="1"/>
  <c r="K203" i="3"/>
  <c r="K202" i="3" s="1"/>
  <c r="K201" i="3" s="1"/>
  <c r="M203" i="3"/>
  <c r="M202" i="3" s="1"/>
  <c r="M201" i="3" s="1"/>
  <c r="L206" i="3"/>
  <c r="L205" i="3" s="1"/>
  <c r="L204" i="3" s="1"/>
  <c r="M206" i="3"/>
  <c r="M205" i="3" s="1"/>
  <c r="M204" i="3" s="1"/>
  <c r="L210" i="3"/>
  <c r="L209" i="3" s="1"/>
  <c r="L208" i="3" s="1"/>
  <c r="M210" i="3"/>
  <c r="M209" i="3" s="1"/>
  <c r="M208" i="3" s="1"/>
  <c r="K213" i="3"/>
  <c r="K212" i="3" s="1"/>
  <c r="K211" i="3" s="1"/>
  <c r="M213" i="3"/>
  <c r="M212" i="3" s="1"/>
  <c r="M211" i="3" s="1"/>
  <c r="K216" i="3"/>
  <c r="K215" i="3" s="1"/>
  <c r="K214" i="3" s="1"/>
  <c r="M216" i="3"/>
  <c r="M215" i="3" s="1"/>
  <c r="M214" i="3" s="1"/>
  <c r="K219" i="3"/>
  <c r="K218" i="3" s="1"/>
  <c r="K217" i="3" s="1"/>
  <c r="M219" i="3"/>
  <c r="M218" i="3" s="1"/>
  <c r="M217" i="3" s="1"/>
  <c r="K222" i="3"/>
  <c r="K221" i="3" s="1"/>
  <c r="K220" i="3" s="1"/>
  <c r="M222" i="3"/>
  <c r="M221" i="3" s="1"/>
  <c r="M220" i="3" s="1"/>
  <c r="K225" i="3"/>
  <c r="K224" i="3" s="1"/>
  <c r="K223" i="3" s="1"/>
  <c r="L225" i="3"/>
  <c r="L224" i="3" s="1"/>
  <c r="L223" i="3" s="1"/>
  <c r="M225" i="3"/>
  <c r="M224" i="3" s="1"/>
  <c r="M223" i="3" s="1"/>
  <c r="L234" i="3"/>
  <c r="L233" i="3" s="1"/>
  <c r="L232" i="3" s="1"/>
  <c r="M234" i="3"/>
  <c r="M233" i="3" s="1"/>
  <c r="M232" i="3" s="1"/>
  <c r="K237" i="3"/>
  <c r="K236" i="3" s="1"/>
  <c r="K235" i="3" s="1"/>
  <c r="L237" i="3"/>
  <c r="L236" i="3" s="1"/>
  <c r="L235" i="3" s="1"/>
  <c r="M237" i="3"/>
  <c r="M236" i="3" s="1"/>
  <c r="M235" i="3" s="1"/>
  <c r="K244" i="3"/>
  <c r="K243" i="3" s="1"/>
  <c r="K242" i="3" s="1"/>
  <c r="M244" i="3"/>
  <c r="M243" i="3" s="1"/>
  <c r="M242" i="3" s="1"/>
  <c r="K247" i="3"/>
  <c r="K246" i="3" s="1"/>
  <c r="K245" i="3" s="1"/>
  <c r="M247" i="3"/>
  <c r="M246" i="3" s="1"/>
  <c r="M245" i="3" s="1"/>
  <c r="K250" i="3"/>
  <c r="K249" i="3" s="1"/>
  <c r="K248" i="3" s="1"/>
  <c r="L250" i="3"/>
  <c r="L249" i="3" s="1"/>
  <c r="L248" i="3" s="1"/>
  <c r="M250" i="3"/>
  <c r="M249" i="3" s="1"/>
  <c r="M248" i="3" s="1"/>
  <c r="K253" i="3"/>
  <c r="K252" i="3" s="1"/>
  <c r="K251" i="3" s="1"/>
  <c r="M253" i="3"/>
  <c r="M252" i="3" s="1"/>
  <c r="M251" i="3" s="1"/>
  <c r="L256" i="3"/>
  <c r="L255" i="3" s="1"/>
  <c r="L254" i="3" s="1"/>
  <c r="M256" i="3"/>
  <c r="M255" i="3" s="1"/>
  <c r="M254" i="3" s="1"/>
  <c r="K260" i="3"/>
  <c r="K259" i="3" s="1"/>
  <c r="M260" i="3"/>
  <c r="M259" i="3" s="1"/>
  <c r="K262" i="3"/>
  <c r="K261" i="3" s="1"/>
  <c r="M262" i="3"/>
  <c r="M261" i="3" s="1"/>
  <c r="K266" i="3"/>
  <c r="K265" i="3" s="1"/>
  <c r="K264" i="3" s="1"/>
  <c r="M266" i="3"/>
  <c r="M265" i="3" s="1"/>
  <c r="M264" i="3" s="1"/>
  <c r="K269" i="3"/>
  <c r="K268" i="3" s="1"/>
  <c r="M269" i="3"/>
  <c r="M268" i="3" s="1"/>
  <c r="K271" i="3"/>
  <c r="K270" i="3" s="1"/>
  <c r="M271" i="3"/>
  <c r="M270" i="3" s="1"/>
  <c r="K275" i="3"/>
  <c r="K274" i="3" s="1"/>
  <c r="M275" i="3"/>
  <c r="M274" i="3" s="1"/>
  <c r="L278" i="3"/>
  <c r="L277" i="3" s="1"/>
  <c r="L276" i="3" s="1"/>
  <c r="M278" i="3"/>
  <c r="M277" i="3" s="1"/>
  <c r="M276" i="3" s="1"/>
  <c r="L283" i="3"/>
  <c r="L282" i="3" s="1"/>
  <c r="L281" i="3" s="1"/>
  <c r="M283" i="3"/>
  <c r="M282" i="3" s="1"/>
  <c r="M281" i="3" s="1"/>
  <c r="K286" i="3"/>
  <c r="K285" i="3" s="1"/>
  <c r="L286" i="3"/>
  <c r="L285" i="3" s="1"/>
  <c r="M286" i="3"/>
  <c r="M285" i="3" s="1"/>
  <c r="K288" i="3"/>
  <c r="K287" i="3" s="1"/>
  <c r="M288" i="3"/>
  <c r="M287" i="3" s="1"/>
  <c r="K291" i="3"/>
  <c r="K290" i="3" s="1"/>
  <c r="K289" i="3" s="1"/>
  <c r="M291" i="3"/>
  <c r="M290" i="3" s="1"/>
  <c r="M289" i="3" s="1"/>
  <c r="K294" i="3"/>
  <c r="K293" i="3" s="1"/>
  <c r="M294" i="3"/>
  <c r="M293" i="3" s="1"/>
  <c r="K296" i="3"/>
  <c r="K295" i="3" s="1"/>
  <c r="M296" i="3"/>
  <c r="M295" i="3" s="1"/>
  <c r="K299" i="3"/>
  <c r="K298" i="3" s="1"/>
  <c r="K297" i="3" s="1"/>
  <c r="L299" i="3"/>
  <c r="L298" i="3" s="1"/>
  <c r="L297" i="3" s="1"/>
  <c r="M299" i="3"/>
  <c r="M298" i="3" s="1"/>
  <c r="M297" i="3" s="1"/>
  <c r="K302" i="3"/>
  <c r="K301" i="3" s="1"/>
  <c r="L302" i="3"/>
  <c r="L301" i="3" s="1"/>
  <c r="K304" i="3"/>
  <c r="K303" i="3" s="1"/>
  <c r="L304" i="3"/>
  <c r="L303" i="3" s="1"/>
  <c r="K307" i="3"/>
  <c r="K306" i="3" s="1"/>
  <c r="K305" i="3" s="1"/>
  <c r="M307" i="3"/>
  <c r="M306" i="3" s="1"/>
  <c r="M305" i="3" s="1"/>
  <c r="K310" i="3"/>
  <c r="K309" i="3" s="1"/>
  <c r="K308" i="3" s="1"/>
  <c r="L310" i="3"/>
  <c r="L309" i="3" s="1"/>
  <c r="L308" i="3" s="1"/>
  <c r="M310" i="3"/>
  <c r="M309" i="3" s="1"/>
  <c r="M308" i="3" s="1"/>
  <c r="K313" i="3"/>
  <c r="K312" i="3" s="1"/>
  <c r="K311" i="3" s="1"/>
  <c r="L313" i="3"/>
  <c r="L312" i="3" s="1"/>
  <c r="L311" i="3" s="1"/>
  <c r="M313" i="3"/>
  <c r="M312" i="3" s="1"/>
  <c r="M311" i="3" s="1"/>
  <c r="K316" i="3"/>
  <c r="K315" i="3" s="1"/>
  <c r="K314" i="3" s="1"/>
  <c r="L316" i="3"/>
  <c r="L315" i="3" s="1"/>
  <c r="L314" i="3" s="1"/>
  <c r="M316" i="3"/>
  <c r="M315" i="3" s="1"/>
  <c r="M314" i="3" s="1"/>
  <c r="K320" i="3"/>
  <c r="K319" i="3" s="1"/>
  <c r="K318" i="3" s="1"/>
  <c r="K317" i="3" s="1"/>
  <c r="M320" i="3"/>
  <c r="M319" i="3" s="1"/>
  <c r="M318" i="3" s="1"/>
  <c r="M317" i="3" s="1"/>
  <c r="K326" i="3"/>
  <c r="K325" i="3" s="1"/>
  <c r="K324" i="3" s="1"/>
  <c r="K323" i="3" s="1"/>
  <c r="M326" i="3"/>
  <c r="M325" i="3" s="1"/>
  <c r="M324" i="3" s="1"/>
  <c r="M323" i="3" s="1"/>
  <c r="K330" i="3"/>
  <c r="K329" i="3" s="1"/>
  <c r="K328" i="3" s="1"/>
  <c r="M330" i="3"/>
  <c r="M329" i="3" s="1"/>
  <c r="M328" i="3" s="1"/>
  <c r="L333" i="3"/>
  <c r="L332" i="3" s="1"/>
  <c r="L331" i="3" s="1"/>
  <c r="M333" i="3"/>
  <c r="M332" i="3" s="1"/>
  <c r="M331" i="3" s="1"/>
  <c r="K336" i="3"/>
  <c r="K335" i="3" s="1"/>
  <c r="K334" i="3" s="1"/>
  <c r="L336" i="3"/>
  <c r="L335" i="3" s="1"/>
  <c r="L334" i="3" s="1"/>
  <c r="M336" i="3"/>
  <c r="M335" i="3" s="1"/>
  <c r="M334" i="3" s="1"/>
  <c r="L343" i="3"/>
  <c r="L342" i="3" s="1"/>
  <c r="L341" i="3" s="1"/>
  <c r="M343" i="3"/>
  <c r="M342" i="3" s="1"/>
  <c r="M341" i="3" s="1"/>
  <c r="L346" i="3"/>
  <c r="L345" i="3" s="1"/>
  <c r="L344" i="3" s="1"/>
  <c r="M346" i="3"/>
  <c r="M345" i="3" s="1"/>
  <c r="M344" i="3" s="1"/>
  <c r="L349" i="3"/>
  <c r="M349" i="3"/>
  <c r="L350" i="3"/>
  <c r="M350" i="3"/>
  <c r="L353" i="3"/>
  <c r="L352" i="3" s="1"/>
  <c r="L351" i="3" s="1"/>
  <c r="M353" i="3"/>
  <c r="M352" i="3" s="1"/>
  <c r="M351" i="3" s="1"/>
  <c r="L357" i="3"/>
  <c r="L356" i="3" s="1"/>
  <c r="M357" i="3"/>
  <c r="M356" i="3" s="1"/>
  <c r="L359" i="3"/>
  <c r="L358" i="3" s="1"/>
  <c r="M359" i="3"/>
  <c r="M358" i="3" s="1"/>
  <c r="L364" i="3"/>
  <c r="L363" i="3" s="1"/>
  <c r="M364" i="3"/>
  <c r="M363" i="3" s="1"/>
  <c r="L367" i="3"/>
  <c r="L366" i="3" s="1"/>
  <c r="L365" i="3" s="1"/>
  <c r="M367" i="3"/>
  <c r="M366" i="3" s="1"/>
  <c r="M365" i="3" s="1"/>
  <c r="K372" i="3"/>
  <c r="K371" i="3" s="1"/>
  <c r="M372" i="3"/>
  <c r="M371" i="3" s="1"/>
  <c r="K374" i="3"/>
  <c r="K373" i="3" s="1"/>
  <c r="M374" i="3"/>
  <c r="M373" i="3" s="1"/>
  <c r="K377" i="3"/>
  <c r="K376" i="3" s="1"/>
  <c r="M377" i="3"/>
  <c r="M376" i="3" s="1"/>
  <c r="K379" i="3"/>
  <c r="K378" i="3" s="1"/>
  <c r="M379" i="3"/>
  <c r="M378" i="3" s="1"/>
  <c r="K382" i="3"/>
  <c r="M382" i="3"/>
  <c r="K385" i="3"/>
  <c r="L385" i="3"/>
  <c r="K387" i="3"/>
  <c r="L387" i="3"/>
  <c r="L392" i="3"/>
  <c r="M392" i="3"/>
  <c r="K396" i="3"/>
  <c r="M396" i="3"/>
  <c r="K76" i="1"/>
  <c r="K316" i="1"/>
  <c r="M240" i="1"/>
  <c r="M239" i="1" s="1"/>
  <c r="K296" i="1"/>
  <c r="K295" i="1" s="1"/>
  <c r="L296" i="1"/>
  <c r="L295" i="1" s="1"/>
  <c r="M296" i="1"/>
  <c r="M295" i="1" s="1"/>
  <c r="L362" i="1"/>
  <c r="L361" i="1" s="1"/>
  <c r="M362" i="1"/>
  <c r="M361" i="1" s="1"/>
  <c r="K372" i="1"/>
  <c r="M372" i="1"/>
  <c r="K375" i="1"/>
  <c r="K374" i="1" s="1"/>
  <c r="L375" i="1"/>
  <c r="L374" i="1" s="1"/>
  <c r="K414" i="1"/>
  <c r="K413" i="1" s="1"/>
  <c r="L414" i="1"/>
  <c r="L413" i="1" s="1"/>
  <c r="K309" i="1"/>
  <c r="K308" i="1" s="1"/>
  <c r="L309" i="1"/>
  <c r="L308" i="1" s="1"/>
  <c r="M309" i="1"/>
  <c r="M308" i="1" s="1"/>
  <c r="L276" i="1"/>
  <c r="K122" i="1"/>
  <c r="K22" i="2" s="1"/>
  <c r="K21" i="2" s="1"/>
  <c r="M30" i="1"/>
  <c r="K13" i="1"/>
  <c r="K12" i="1" s="1"/>
  <c r="M13" i="1"/>
  <c r="M12" i="1" s="1"/>
  <c r="L14" i="1"/>
  <c r="K16" i="1"/>
  <c r="M16" i="1"/>
  <c r="K18" i="1"/>
  <c r="M18" i="1"/>
  <c r="K20" i="1"/>
  <c r="M20" i="1"/>
  <c r="K23" i="1"/>
  <c r="K22" i="1" s="1"/>
  <c r="M23" i="1"/>
  <c r="M22" i="1" s="1"/>
  <c r="K26" i="1"/>
  <c r="K25" i="1" s="1"/>
  <c r="M26" i="1"/>
  <c r="M25" i="1" s="1"/>
  <c r="L17" i="1"/>
  <c r="L19" i="1"/>
  <c r="L21" i="1"/>
  <c r="L24" i="1"/>
  <c r="L35" i="2" s="1"/>
  <c r="L34" i="2" s="1"/>
  <c r="L33" i="2" s="1"/>
  <c r="L27" i="1"/>
  <c r="K29" i="1"/>
  <c r="K28" i="1" s="1"/>
  <c r="L29" i="1"/>
  <c r="L28" i="1" s="1"/>
  <c r="L33" i="1"/>
  <c r="L32" i="1" s="1"/>
  <c r="L31" i="1" s="1"/>
  <c r="M33" i="1"/>
  <c r="M32" i="1" s="1"/>
  <c r="M31" i="1" s="1"/>
  <c r="K34" i="1"/>
  <c r="K37" i="1"/>
  <c r="K36" i="1" s="1"/>
  <c r="M37" i="1"/>
  <c r="M36" i="1" s="1"/>
  <c r="M35" i="1" s="1"/>
  <c r="L38" i="1"/>
  <c r="L475" i="1" s="1"/>
  <c r="L456" i="1" s="1"/>
  <c r="L41" i="1"/>
  <c r="M41" i="1"/>
  <c r="K42" i="1"/>
  <c r="L43" i="1"/>
  <c r="M43" i="1"/>
  <c r="K44" i="1"/>
  <c r="L45" i="1"/>
  <c r="M45" i="1"/>
  <c r="K46" i="1"/>
  <c r="K48" i="1"/>
  <c r="K47" i="1" s="1"/>
  <c r="M48" i="1"/>
  <c r="M47" i="1" s="1"/>
  <c r="L49" i="1"/>
  <c r="L38" i="2" s="1"/>
  <c r="L37" i="2" s="1"/>
  <c r="L36" i="2" s="1"/>
  <c r="K51" i="1"/>
  <c r="L51" i="1"/>
  <c r="M51" i="1"/>
  <c r="K54" i="1"/>
  <c r="L54" i="1"/>
  <c r="M54" i="1"/>
  <c r="K57" i="1"/>
  <c r="K56" i="1" s="1"/>
  <c r="M57" i="1"/>
  <c r="M56" i="1" s="1"/>
  <c r="L58" i="1"/>
  <c r="K60" i="1"/>
  <c r="K59" i="1" s="1"/>
  <c r="M60" i="1"/>
  <c r="M59" i="1" s="1"/>
  <c r="L61" i="1"/>
  <c r="K63" i="1"/>
  <c r="K62" i="1" s="1"/>
  <c r="L63" i="1"/>
  <c r="L62" i="1" s="1"/>
  <c r="M63" i="1"/>
  <c r="M62" i="1" s="1"/>
  <c r="K66" i="1"/>
  <c r="K65" i="1" s="1"/>
  <c r="M66" i="1"/>
  <c r="M65" i="1" s="1"/>
  <c r="L67" i="1"/>
  <c r="L472" i="1" s="1"/>
  <c r="L453" i="1" s="1"/>
  <c r="K71" i="1"/>
  <c r="L71" i="1"/>
  <c r="M72" i="1"/>
  <c r="M462" i="1" s="1"/>
  <c r="M443" i="1" s="1"/>
  <c r="K73" i="1"/>
  <c r="L73" i="1"/>
  <c r="M74" i="1"/>
  <c r="L75" i="1"/>
  <c r="T75" i="1" s="1"/>
  <c r="AB75" i="1" s="1"/>
  <c r="M75" i="1"/>
  <c r="U75" i="1" s="1"/>
  <c r="AC75" i="1" s="1"/>
  <c r="AK75" i="1" s="1"/>
  <c r="K80" i="1"/>
  <c r="M80" i="1"/>
  <c r="U80" i="1" s="1"/>
  <c r="AC80" i="1" s="1"/>
  <c r="AK80" i="1" s="1"/>
  <c r="L81" i="1"/>
  <c r="K82" i="1"/>
  <c r="M82" i="1"/>
  <c r="U82" i="1" s="1"/>
  <c r="AC82" i="1" s="1"/>
  <c r="AK82" i="1" s="1"/>
  <c r="L83" i="1"/>
  <c r="K84" i="1"/>
  <c r="M84" i="1"/>
  <c r="U84" i="1" s="1"/>
  <c r="AC84" i="1" s="1"/>
  <c r="AK84" i="1" s="1"/>
  <c r="L85" i="1"/>
  <c r="L95" i="1"/>
  <c r="L94" i="1" s="1"/>
  <c r="M95" i="1"/>
  <c r="K96" i="1"/>
  <c r="K98" i="1"/>
  <c r="K97" i="1" s="1"/>
  <c r="M98" i="1"/>
  <c r="M97" i="1" s="1"/>
  <c r="L99" i="1"/>
  <c r="L471" i="1" s="1"/>
  <c r="L452" i="1" s="1"/>
  <c r="K102" i="1"/>
  <c r="K101" i="1" s="1"/>
  <c r="M102" i="1"/>
  <c r="L103" i="1"/>
  <c r="K105" i="1"/>
  <c r="K104" i="1" s="1"/>
  <c r="S104" i="1" s="1"/>
  <c r="AA104" i="1" s="1"/>
  <c r="AI104" i="1" s="1"/>
  <c r="M105" i="1"/>
  <c r="L106" i="1"/>
  <c r="K108" i="1"/>
  <c r="K107" i="1" s="1"/>
  <c r="M108" i="1"/>
  <c r="L109" i="1"/>
  <c r="K111" i="1"/>
  <c r="K110" i="1" s="1"/>
  <c r="S110" i="1" s="1"/>
  <c r="AA110" i="1" s="1"/>
  <c r="AI110" i="1" s="1"/>
  <c r="M111" i="1"/>
  <c r="L112" i="1"/>
  <c r="K115" i="1"/>
  <c r="K114" i="1" s="1"/>
  <c r="L116" i="1"/>
  <c r="L119" i="1"/>
  <c r="T119" i="1" s="1"/>
  <c r="AB119" i="1" s="1"/>
  <c r="AJ119" i="1" s="1"/>
  <c r="M119" i="1"/>
  <c r="U119" i="1" s="1"/>
  <c r="AC119" i="1" s="1"/>
  <c r="AK119" i="1" s="1"/>
  <c r="K120" i="1"/>
  <c r="L121" i="1"/>
  <c r="M121" i="1"/>
  <c r="U121" i="1" s="1"/>
  <c r="AC121" i="1" s="1"/>
  <c r="AK121" i="1" s="1"/>
  <c r="K124" i="1"/>
  <c r="K123" i="1" s="1"/>
  <c r="L124" i="1"/>
  <c r="L123" i="1" s="1"/>
  <c r="M124" i="1"/>
  <c r="K129" i="1"/>
  <c r="K128" i="1" s="1"/>
  <c r="L130" i="1"/>
  <c r="K132" i="1"/>
  <c r="K131" i="1" s="1"/>
  <c r="M132" i="1"/>
  <c r="L133" i="1"/>
  <c r="K136" i="1"/>
  <c r="K135" i="1" s="1"/>
  <c r="M136" i="1"/>
  <c r="L137" i="1"/>
  <c r="L466" i="1" s="1"/>
  <c r="L447" i="1" s="1"/>
  <c r="K139" i="1"/>
  <c r="K138" i="1" s="1"/>
  <c r="M139" i="1"/>
  <c r="L140" i="1"/>
  <c r="K142" i="1"/>
  <c r="K141" i="1" s="1"/>
  <c r="M142" i="1"/>
  <c r="L143" i="1"/>
  <c r="K145" i="1"/>
  <c r="K144" i="1" s="1"/>
  <c r="L145" i="1"/>
  <c r="L144" i="1" s="1"/>
  <c r="M145" i="1"/>
  <c r="L157" i="1"/>
  <c r="L156" i="1" s="1"/>
  <c r="M157" i="1"/>
  <c r="M156" i="1" s="1"/>
  <c r="K158" i="1"/>
  <c r="K470" i="1" s="1"/>
  <c r="K160" i="1"/>
  <c r="L160" i="1"/>
  <c r="M160" i="1"/>
  <c r="K162" i="1"/>
  <c r="M162" i="1"/>
  <c r="L163" i="1"/>
  <c r="K165" i="1"/>
  <c r="K164" i="1" s="1"/>
  <c r="M165" i="1"/>
  <c r="M164" i="1" s="1"/>
  <c r="L166" i="1"/>
  <c r="K168" i="1"/>
  <c r="M168" i="1"/>
  <c r="L169" i="1"/>
  <c r="L171" i="1"/>
  <c r="K170" i="1"/>
  <c r="M170" i="1"/>
  <c r="K173" i="1"/>
  <c r="K172" i="1" s="1"/>
  <c r="L173" i="1"/>
  <c r="L172" i="1" s="1"/>
  <c r="M173" i="1"/>
  <c r="M172" i="1" s="1"/>
  <c r="K176" i="1"/>
  <c r="L176" i="1"/>
  <c r="M177" i="1"/>
  <c r="K178" i="1"/>
  <c r="L178" i="1"/>
  <c r="M179" i="1"/>
  <c r="M470" i="1" s="1"/>
  <c r="M451" i="1" s="1"/>
  <c r="K181" i="1"/>
  <c r="K180" i="1" s="1"/>
  <c r="M181" i="1"/>
  <c r="M180" i="1" s="1"/>
  <c r="L182" i="1"/>
  <c r="K184" i="1"/>
  <c r="K183" i="1" s="1"/>
  <c r="L184" i="1"/>
  <c r="L183" i="1" s="1"/>
  <c r="M184" i="1"/>
  <c r="M183" i="1" s="1"/>
  <c r="K187" i="1"/>
  <c r="K186" i="1" s="1"/>
  <c r="L187" i="1"/>
  <c r="L186" i="1" s="1"/>
  <c r="M187" i="1"/>
  <c r="M186" i="1" s="1"/>
  <c r="K190" i="1"/>
  <c r="K189" i="1" s="1"/>
  <c r="L190" i="1"/>
  <c r="L189" i="1" s="1"/>
  <c r="M190" i="1"/>
  <c r="M189" i="1" s="1"/>
  <c r="K194" i="1"/>
  <c r="K193" i="1" s="1"/>
  <c r="M194" i="1"/>
  <c r="M193" i="1" s="1"/>
  <c r="M192" i="1" s="1"/>
  <c r="L195" i="1"/>
  <c r="K199" i="1"/>
  <c r="K198" i="1" s="1"/>
  <c r="K197" i="1" s="1"/>
  <c r="M199" i="1"/>
  <c r="M198" i="1" s="1"/>
  <c r="M197" i="1" s="1"/>
  <c r="L200" i="1"/>
  <c r="L465" i="1" s="1"/>
  <c r="L446" i="1" s="1"/>
  <c r="K203" i="1"/>
  <c r="K202" i="1" s="1"/>
  <c r="M203" i="1"/>
  <c r="M202" i="1" s="1"/>
  <c r="K206" i="1"/>
  <c r="K205" i="1" s="1"/>
  <c r="L206" i="1"/>
  <c r="L205" i="1" s="1"/>
  <c r="M206" i="1"/>
  <c r="M205" i="1" s="1"/>
  <c r="L213" i="1"/>
  <c r="L212" i="1" s="1"/>
  <c r="L208" i="1" s="1"/>
  <c r="M213" i="1"/>
  <c r="M212" i="1" s="1"/>
  <c r="M208" i="1" s="1"/>
  <c r="K214" i="1"/>
  <c r="K466" i="1" s="1"/>
  <c r="K447" i="1" s="1"/>
  <c r="L217" i="1"/>
  <c r="M217" i="1"/>
  <c r="L219" i="1"/>
  <c r="M219" i="1"/>
  <c r="K218" i="1"/>
  <c r="S218" i="1" s="1"/>
  <c r="AA218" i="1" s="1"/>
  <c r="K220" i="1"/>
  <c r="S220" i="1" s="1"/>
  <c r="AA220" i="1" s="1"/>
  <c r="K224" i="1"/>
  <c r="M224" i="1"/>
  <c r="L225" i="1"/>
  <c r="K226" i="1"/>
  <c r="M226" i="1"/>
  <c r="L227" i="1"/>
  <c r="K229" i="1"/>
  <c r="M229" i="1"/>
  <c r="L230" i="1"/>
  <c r="K231" i="1"/>
  <c r="M231" i="1"/>
  <c r="L232" i="1"/>
  <c r="K234" i="1"/>
  <c r="K233" i="1" s="1"/>
  <c r="M234" i="1"/>
  <c r="M233" i="1" s="1"/>
  <c r="L235" i="1"/>
  <c r="K237" i="1"/>
  <c r="L237" i="1"/>
  <c r="M238" i="1"/>
  <c r="M461" i="1" s="1"/>
  <c r="K239" i="1"/>
  <c r="L239" i="1"/>
  <c r="K245" i="1"/>
  <c r="K244" i="1" s="1"/>
  <c r="K243" i="1" s="1"/>
  <c r="K242" i="1" s="1"/>
  <c r="L245" i="1"/>
  <c r="L244" i="1" s="1"/>
  <c r="L243" i="1" s="1"/>
  <c r="L242" i="1" s="1"/>
  <c r="M245" i="1"/>
  <c r="M244" i="1" s="1"/>
  <c r="M243" i="1" s="1"/>
  <c r="M242" i="1" s="1"/>
  <c r="K251" i="1"/>
  <c r="L250" i="1"/>
  <c r="L249" i="1" s="1"/>
  <c r="M250" i="1"/>
  <c r="M249" i="1" s="1"/>
  <c r="K253" i="1"/>
  <c r="K252" i="1" s="1"/>
  <c r="M253" i="1"/>
  <c r="M252" i="1" s="1"/>
  <c r="L254" i="1"/>
  <c r="K262" i="1"/>
  <c r="K261" i="1" s="1"/>
  <c r="M262" i="1"/>
  <c r="M261" i="1" s="1"/>
  <c r="K259" i="1"/>
  <c r="K258" i="1" s="1"/>
  <c r="M259" i="1"/>
  <c r="M258" i="1" s="1"/>
  <c r="K256" i="1"/>
  <c r="K255" i="1" s="1"/>
  <c r="S255" i="1" s="1"/>
  <c r="AA255" i="1" s="1"/>
  <c r="M256" i="1"/>
  <c r="M255" i="1" s="1"/>
  <c r="U255" i="1" s="1"/>
  <c r="AC255" i="1" s="1"/>
  <c r="L257" i="1"/>
  <c r="L260" i="1"/>
  <c r="L263" i="1"/>
  <c r="L265" i="1"/>
  <c r="L264" i="1" s="1"/>
  <c r="M265" i="1"/>
  <c r="M264" i="1" s="1"/>
  <c r="K266" i="1"/>
  <c r="S266" i="1" s="1"/>
  <c r="AA266" i="1" s="1"/>
  <c r="L269" i="1"/>
  <c r="L268" i="1" s="1"/>
  <c r="M269" i="1"/>
  <c r="M268" i="1" s="1"/>
  <c r="K270" i="1"/>
  <c r="K272" i="1"/>
  <c r="K271" i="1" s="1"/>
  <c r="M272" i="1"/>
  <c r="M271" i="1" s="1"/>
  <c r="L273" i="1"/>
  <c r="K275" i="1"/>
  <c r="K274" i="1" s="1"/>
  <c r="L275" i="1"/>
  <c r="L274" i="1" s="1"/>
  <c r="M275" i="1"/>
  <c r="M274" i="1" s="1"/>
  <c r="K278" i="1"/>
  <c r="K277" i="1" s="1"/>
  <c r="M278" i="1"/>
  <c r="M277" i="1" s="1"/>
  <c r="L279" i="1"/>
  <c r="T279" i="1" s="1"/>
  <c r="AB279" i="1" s="1"/>
  <c r="K281" i="1"/>
  <c r="K280" i="1" s="1"/>
  <c r="M281" i="1"/>
  <c r="M280" i="1" s="1"/>
  <c r="L282" i="1"/>
  <c r="K284" i="1"/>
  <c r="K283" i="1" s="1"/>
  <c r="L284" i="1"/>
  <c r="L283" i="1" s="1"/>
  <c r="M284" i="1"/>
  <c r="M283" i="1" s="1"/>
  <c r="L293" i="1"/>
  <c r="L292" i="1" s="1"/>
  <c r="M293" i="1"/>
  <c r="M292" i="1" s="1"/>
  <c r="K294" i="1"/>
  <c r="S294" i="1" s="1"/>
  <c r="AA294" i="1" s="1"/>
  <c r="K303" i="1"/>
  <c r="K302" i="1" s="1"/>
  <c r="M303" i="1"/>
  <c r="M302" i="1" s="1"/>
  <c r="L304" i="1"/>
  <c r="K306" i="1"/>
  <c r="K305" i="1" s="1"/>
  <c r="M306" i="1"/>
  <c r="M305" i="1" s="1"/>
  <c r="L307" i="1"/>
  <c r="T307" i="1" s="1"/>
  <c r="AB307" i="1" s="1"/>
  <c r="L313" i="1"/>
  <c r="K312" i="1"/>
  <c r="K311" i="1" s="1"/>
  <c r="M312" i="1"/>
  <c r="M311" i="1" s="1"/>
  <c r="J312" i="1"/>
  <c r="K315" i="1"/>
  <c r="K314" i="1" s="1"/>
  <c r="L315" i="1"/>
  <c r="L314" i="1" s="1"/>
  <c r="M315" i="1"/>
  <c r="M314" i="1" s="1"/>
  <c r="K319" i="1"/>
  <c r="M319" i="1"/>
  <c r="K321" i="1"/>
  <c r="M321" i="1"/>
  <c r="L320" i="1"/>
  <c r="L480" i="1" s="1"/>
  <c r="L322" i="1"/>
  <c r="K325" i="1"/>
  <c r="K324" i="1" s="1"/>
  <c r="M325" i="1"/>
  <c r="M324" i="1" s="1"/>
  <c r="L326" i="1"/>
  <c r="K328" i="1"/>
  <c r="M328" i="1"/>
  <c r="K330" i="1"/>
  <c r="M330" i="1"/>
  <c r="K334" i="1"/>
  <c r="M334" i="1"/>
  <c r="L329" i="1"/>
  <c r="L331" i="1"/>
  <c r="L335" i="1"/>
  <c r="L492" i="1" s="1"/>
  <c r="L337" i="1"/>
  <c r="L336" i="1" s="1"/>
  <c r="M337" i="1"/>
  <c r="M336" i="1" s="1"/>
  <c r="K343" i="1"/>
  <c r="L342" i="1"/>
  <c r="L341" i="1" s="1"/>
  <c r="L340" i="1" s="1"/>
  <c r="M342" i="1"/>
  <c r="M341" i="1" s="1"/>
  <c r="M340" i="1" s="1"/>
  <c r="K338" i="1"/>
  <c r="L346" i="1"/>
  <c r="L345" i="1" s="1"/>
  <c r="M346" i="1"/>
  <c r="M345" i="1" s="1"/>
  <c r="K347" i="1"/>
  <c r="K350" i="1"/>
  <c r="L349" i="1"/>
  <c r="L348" i="1" s="1"/>
  <c r="M349" i="1"/>
  <c r="K351" i="1"/>
  <c r="L353" i="1"/>
  <c r="L352" i="1" s="1"/>
  <c r="M353" i="1"/>
  <c r="M352" i="1" s="1"/>
  <c r="K354" i="1"/>
  <c r="K358" i="1"/>
  <c r="K481" i="1" s="1"/>
  <c r="L359" i="1"/>
  <c r="M359" i="1"/>
  <c r="K360" i="1"/>
  <c r="K363" i="1"/>
  <c r="K368" i="1"/>
  <c r="M368" i="1"/>
  <c r="L369" i="1"/>
  <c r="L498" i="1" s="1"/>
  <c r="K370" i="1"/>
  <c r="M370" i="1"/>
  <c r="L371" i="1"/>
  <c r="L499" i="1" s="1"/>
  <c r="L373" i="1"/>
  <c r="L509" i="1" s="1"/>
  <c r="M376" i="1"/>
  <c r="M499" i="1" s="1"/>
  <c r="M496" i="1" s="1"/>
  <c r="K379" i="1"/>
  <c r="K378" i="1" s="1"/>
  <c r="M379" i="1"/>
  <c r="M378" i="1" s="1"/>
  <c r="M377" i="1" s="1"/>
  <c r="L384" i="1"/>
  <c r="L383" i="1" s="1"/>
  <c r="L382" i="1" s="1"/>
  <c r="M384" i="1"/>
  <c r="M383" i="1" s="1"/>
  <c r="M382" i="1" s="1"/>
  <c r="K388" i="1"/>
  <c r="K387" i="1" s="1"/>
  <c r="M388" i="1"/>
  <c r="M387" i="1" s="1"/>
  <c r="M386" i="1" s="1"/>
  <c r="L389" i="1"/>
  <c r="L503" i="1" s="1"/>
  <c r="L448" i="1" s="1"/>
  <c r="K385" i="1"/>
  <c r="K503" i="1" s="1"/>
  <c r="L380" i="1"/>
  <c r="L510" i="1" s="1"/>
  <c r="L455" i="1" s="1"/>
  <c r="L399" i="1"/>
  <c r="L515" i="1" s="1"/>
  <c r="L513" i="1" s="1"/>
  <c r="L401" i="1"/>
  <c r="L516" i="1" s="1"/>
  <c r="L409" i="1"/>
  <c r="L532" i="1" s="1"/>
  <c r="L412" i="1"/>
  <c r="L531" i="1" s="1"/>
  <c r="M415" i="1"/>
  <c r="M532" i="1" s="1"/>
  <c r="M529" i="1" s="1"/>
  <c r="K398" i="1"/>
  <c r="M398" i="1"/>
  <c r="K400" i="1"/>
  <c r="M400" i="1"/>
  <c r="K402" i="1"/>
  <c r="L402" i="1"/>
  <c r="M402" i="1"/>
  <c r="K408" i="1"/>
  <c r="K407" i="1" s="1"/>
  <c r="M408" i="1"/>
  <c r="M407" i="1" s="1"/>
  <c r="K411" i="1"/>
  <c r="K410" i="1" s="1"/>
  <c r="M411" i="1"/>
  <c r="M410" i="1" s="1"/>
  <c r="J105" i="1"/>
  <c r="BE95" i="2" l="1"/>
  <c r="BE94" i="2" s="1"/>
  <c r="BE93" i="2" s="1"/>
  <c r="BE463" i="1"/>
  <c r="L481" i="1"/>
  <c r="K462" i="1"/>
  <c r="K443" i="1" s="1"/>
  <c r="L461" i="1"/>
  <c r="L442" i="1" s="1"/>
  <c r="L462" i="1"/>
  <c r="L443" i="1" s="1"/>
  <c r="M442" i="1"/>
  <c r="L32" i="2"/>
  <c r="L31" i="2" s="1"/>
  <c r="L473" i="1"/>
  <c r="L454" i="1" s="1"/>
  <c r="M56" i="2"/>
  <c r="M55" i="2" s="1"/>
  <c r="M54" i="2" s="1"/>
  <c r="M10" i="2" s="1"/>
  <c r="M9" i="2" s="1"/>
  <c r="M463" i="1"/>
  <c r="M444" i="1" s="1"/>
  <c r="BD470" i="1"/>
  <c r="BD66" i="1"/>
  <c r="BD65" i="1" s="1"/>
  <c r="BD472" i="1"/>
  <c r="BD453" i="1" s="1"/>
  <c r="BD461" i="1"/>
  <c r="BE147" i="2"/>
  <c r="BE146" i="2" s="1"/>
  <c r="BE145" i="2" s="1"/>
  <c r="BE144" i="2" s="1"/>
  <c r="BE142" i="2" s="1"/>
  <c r="BD471" i="1"/>
  <c r="BD452" i="1" s="1"/>
  <c r="BC357" i="1"/>
  <c r="BC481" i="1"/>
  <c r="BC443" i="1" s="1"/>
  <c r="L469" i="1"/>
  <c r="L450" i="1" s="1"/>
  <c r="K463" i="1"/>
  <c r="L529" i="1"/>
  <c r="L496" i="1"/>
  <c r="K482" i="1"/>
  <c r="K483" i="1"/>
  <c r="K445" i="1" s="1"/>
  <c r="K484" i="1"/>
  <c r="K446" i="1" s="1"/>
  <c r="L482" i="1"/>
  <c r="L489" i="1"/>
  <c r="L470" i="1"/>
  <c r="K448" i="1"/>
  <c r="K496" i="1"/>
  <c r="K17" i="2"/>
  <c r="K16" i="2" s="1"/>
  <c r="K468" i="1"/>
  <c r="K449" i="1" s="1"/>
  <c r="BE30" i="2"/>
  <c r="BE29" i="2" s="1"/>
  <c r="BD463" i="1"/>
  <c r="BD473" i="1"/>
  <c r="BD121" i="2"/>
  <c r="BD120" i="2" s="1"/>
  <c r="BD119" i="2" s="1"/>
  <c r="BD118" i="2" s="1"/>
  <c r="BD117" i="2" s="1"/>
  <c r="BC463" i="1"/>
  <c r="BC460" i="1" s="1"/>
  <c r="BD37" i="1"/>
  <c r="BD36" i="1" s="1"/>
  <c r="BD35" i="1" s="1"/>
  <c r="BD475" i="1"/>
  <c r="BD456" i="1" s="1"/>
  <c r="BC468" i="1"/>
  <c r="BC449" i="1" s="1"/>
  <c r="BE141" i="2"/>
  <c r="BE140" i="2" s="1"/>
  <c r="BE139" i="2" s="1"/>
  <c r="BE138" i="2" s="1"/>
  <c r="BE137" i="2" s="1"/>
  <c r="BD469" i="1"/>
  <c r="BD450" i="1" s="1"/>
  <c r="BD465" i="1"/>
  <c r="BD446" i="1" s="1"/>
  <c r="BE442" i="1"/>
  <c r="BE460" i="1"/>
  <c r="BC489" i="1"/>
  <c r="BC451" i="1" s="1"/>
  <c r="BE253" i="2"/>
  <c r="BE252" i="2" s="1"/>
  <c r="BE251" i="2" s="1"/>
  <c r="BD489" i="1"/>
  <c r="BE326" i="2"/>
  <c r="BE325" i="2" s="1"/>
  <c r="BD480" i="1"/>
  <c r="BD321" i="1"/>
  <c r="BD482" i="1"/>
  <c r="BD481" i="1"/>
  <c r="BD443" i="1" s="1"/>
  <c r="BC484" i="1"/>
  <c r="BC446" i="1" s="1"/>
  <c r="BC359" i="1"/>
  <c r="BC482" i="1"/>
  <c r="BD372" i="1"/>
  <c r="BD509" i="1"/>
  <c r="BD496" i="1" s="1"/>
  <c r="BE375" i="1"/>
  <c r="BE374" i="1" s="1"/>
  <c r="BE499" i="1"/>
  <c r="BE496" i="1" s="1"/>
  <c r="BD356" i="2"/>
  <c r="BD355" i="2" s="1"/>
  <c r="BD354" i="2" s="1"/>
  <c r="BC503" i="1"/>
  <c r="BD408" i="1"/>
  <c r="BD407" i="1" s="1"/>
  <c r="BD532" i="1"/>
  <c r="K489" i="1"/>
  <c r="K451" i="1" s="1"/>
  <c r="L463" i="1"/>
  <c r="BE444" i="1"/>
  <c r="BE233" i="2"/>
  <c r="BE232" i="2" s="1"/>
  <c r="BE231" i="2" s="1"/>
  <c r="BE230" i="2" s="1"/>
  <c r="AA293" i="1"/>
  <c r="AA292" i="1" s="1"/>
  <c r="AI294" i="1"/>
  <c r="AB278" i="1"/>
  <c r="AB277" i="1" s="1"/>
  <c r="AJ279" i="1"/>
  <c r="AA265" i="1"/>
  <c r="AA264" i="1" s="1"/>
  <c r="AI266" i="1"/>
  <c r="AB306" i="1"/>
  <c r="AB305" i="1" s="1"/>
  <c r="AJ307" i="1"/>
  <c r="AA219" i="1"/>
  <c r="AI220" i="1"/>
  <c r="AA217" i="1"/>
  <c r="AI218" i="1"/>
  <c r="AC248" i="1"/>
  <c r="AC247" i="1" s="1"/>
  <c r="AK255" i="1"/>
  <c r="AK248" i="1" s="1"/>
  <c r="AK247" i="1" s="1"/>
  <c r="AK431" i="1" s="1"/>
  <c r="AI255" i="1"/>
  <c r="AI100" i="1"/>
  <c r="AB70" i="1"/>
  <c r="AB69" i="1" s="1"/>
  <c r="AB68" i="1" s="1"/>
  <c r="AB427" i="1" s="1"/>
  <c r="AJ75" i="1"/>
  <c r="AJ70" i="1" s="1"/>
  <c r="AJ69" i="1" s="1"/>
  <c r="AJ68" i="1" s="1"/>
  <c r="AJ427" i="1" s="1"/>
  <c r="AA100" i="1"/>
  <c r="M207" i="3"/>
  <c r="L30" i="2"/>
  <c r="L29" i="2" s="1"/>
  <c r="L25" i="3"/>
  <c r="M267" i="1"/>
  <c r="M267" i="3"/>
  <c r="M263" i="3" s="1"/>
  <c r="K267" i="3"/>
  <c r="BC134" i="1"/>
  <c r="BC126" i="1" s="1"/>
  <c r="BC430" i="1" s="1"/>
  <c r="AQ50" i="3"/>
  <c r="AQ49" i="3" s="1"/>
  <c r="AS49" i="3" s="1"/>
  <c r="AU49" i="3" s="1"/>
  <c r="BF209" i="2"/>
  <c r="K148" i="3"/>
  <c r="BE170" i="2"/>
  <c r="BD209" i="2"/>
  <c r="BC170" i="2"/>
  <c r="BC209" i="2"/>
  <c r="BF11" i="2"/>
  <c r="BD170" i="2"/>
  <c r="BE209" i="2"/>
  <c r="BF174" i="2"/>
  <c r="BF173" i="2" s="1"/>
  <c r="BF170" i="2" s="1"/>
  <c r="BD304" i="2"/>
  <c r="BD303" i="2" s="1"/>
  <c r="BE25" i="2"/>
  <c r="BE24" i="2" s="1"/>
  <c r="BE23" i="2" s="1"/>
  <c r="BE32" i="2"/>
  <c r="BE31" i="2" s="1"/>
  <c r="BE26" i="2" s="1"/>
  <c r="BD162" i="2"/>
  <c r="BD309" i="2"/>
  <c r="BD308" i="2" s="1"/>
  <c r="BD307" i="2" s="1"/>
  <c r="BD17" i="2"/>
  <c r="BD16" i="2" s="1"/>
  <c r="BD13" i="2"/>
  <c r="BD12" i="2" s="1"/>
  <c r="BE35" i="2"/>
  <c r="BE34" i="2" s="1"/>
  <c r="BE33" i="2" s="1"/>
  <c r="BD153" i="2"/>
  <c r="BD152" i="2" s="1"/>
  <c r="BD151" i="2" s="1"/>
  <c r="BD306" i="2"/>
  <c r="BD305" i="2" s="1"/>
  <c r="BF70" i="2"/>
  <c r="BF69" i="2" s="1"/>
  <c r="BC11" i="2"/>
  <c r="BF388" i="2"/>
  <c r="BC292" i="2"/>
  <c r="BC291" i="2" s="1"/>
  <c r="BC290" i="2" s="1"/>
  <c r="BF353" i="2"/>
  <c r="BF352" i="2" s="1"/>
  <c r="T27" i="1"/>
  <c r="L47" i="2"/>
  <c r="L46" i="2" s="1"/>
  <c r="L45" i="2" s="1"/>
  <c r="T17" i="1"/>
  <c r="AB17" i="1" s="1"/>
  <c r="L28" i="2"/>
  <c r="L27" i="2" s="1"/>
  <c r="K13" i="2"/>
  <c r="K12" i="2" s="1"/>
  <c r="S120" i="1"/>
  <c r="K20" i="2"/>
  <c r="K19" i="2" s="1"/>
  <c r="K18" i="2" s="1"/>
  <c r="S44" i="1"/>
  <c r="S74" i="3" s="1"/>
  <c r="S73" i="3" s="1"/>
  <c r="K15" i="2"/>
  <c r="K14" i="2" s="1"/>
  <c r="BD26" i="2"/>
  <c r="BE292" i="2"/>
  <c r="BE291" i="2" s="1"/>
  <c r="BE290" i="2" s="1"/>
  <c r="T58" i="1"/>
  <c r="L50" i="2"/>
  <c r="L49" i="2" s="1"/>
  <c r="L48" i="2" s="1"/>
  <c r="T14" i="1"/>
  <c r="L25" i="2"/>
  <c r="L24" i="2" s="1"/>
  <c r="L23" i="2" s="1"/>
  <c r="BC26" i="2"/>
  <c r="BD292" i="2"/>
  <c r="BD291" i="2" s="1"/>
  <c r="BD290" i="2" s="1"/>
  <c r="BE11" i="2"/>
  <c r="BE353" i="2"/>
  <c r="BE352" i="2" s="1"/>
  <c r="BD388" i="2"/>
  <c r="BF26" i="2"/>
  <c r="BF292" i="2"/>
  <c r="BF291" i="2" s="1"/>
  <c r="BF290" i="2" s="1"/>
  <c r="AV63" i="3"/>
  <c r="AX64" i="3"/>
  <c r="AZ64" i="3" s="1"/>
  <c r="AS379" i="2"/>
  <c r="AV50" i="3"/>
  <c r="AX51" i="3"/>
  <c r="AZ51" i="3" s="1"/>
  <c r="AV350" i="2"/>
  <c r="AX351" i="2"/>
  <c r="AZ351" i="2" s="1"/>
  <c r="AQ129" i="2"/>
  <c r="AS130" i="2"/>
  <c r="AU130" i="2" s="1"/>
  <c r="AQ399" i="3"/>
  <c r="AS400" i="3"/>
  <c r="AS399" i="3" s="1"/>
  <c r="AS398" i="3" s="1"/>
  <c r="AS397" i="3" s="1"/>
  <c r="AV138" i="3"/>
  <c r="AX139" i="3"/>
  <c r="AZ139" i="3" s="1"/>
  <c r="AV366" i="2"/>
  <c r="AX367" i="2"/>
  <c r="AZ367" i="2" s="1"/>
  <c r="AQ350" i="2"/>
  <c r="AS351" i="2"/>
  <c r="AU351" i="2" s="1"/>
  <c r="BE134" i="1"/>
  <c r="AQ138" i="3"/>
  <c r="AS139" i="3"/>
  <c r="AU139" i="3" s="1"/>
  <c r="AQ366" i="2"/>
  <c r="AS367" i="2"/>
  <c r="AU367" i="2" s="1"/>
  <c r="BC162" i="2"/>
  <c r="AQ63" i="3"/>
  <c r="AS64" i="3"/>
  <c r="AU64" i="3" s="1"/>
  <c r="AZ400" i="3"/>
  <c r="AZ399" i="3" s="1"/>
  <c r="AZ398" i="3" s="1"/>
  <c r="AZ397" i="3" s="1"/>
  <c r="AV129" i="2"/>
  <c r="AX130" i="2"/>
  <c r="AZ130" i="2" s="1"/>
  <c r="AZ379" i="2"/>
  <c r="AZ378" i="2" s="1"/>
  <c r="BB381" i="2"/>
  <c r="BB380" i="2" s="1"/>
  <c r="M167" i="1"/>
  <c r="K167" i="1"/>
  <c r="L14" i="3"/>
  <c r="L13" i="3" s="1"/>
  <c r="L10" i="3" s="1"/>
  <c r="L9" i="3" s="1"/>
  <c r="T401" i="1"/>
  <c r="T516" i="1" s="1"/>
  <c r="L385" i="2"/>
  <c r="L384" i="2" s="1"/>
  <c r="L396" i="3"/>
  <c r="L362" i="2"/>
  <c r="L361" i="2" s="1"/>
  <c r="L360" i="2" s="1"/>
  <c r="L353" i="2" s="1"/>
  <c r="L352" i="2" s="1"/>
  <c r="T389" i="1"/>
  <c r="T503" i="1" s="1"/>
  <c r="T448" i="1" s="1"/>
  <c r="L48" i="3"/>
  <c r="L47" i="3" s="1"/>
  <c r="L348" i="2"/>
  <c r="L347" i="2" s="1"/>
  <c r="T373" i="1"/>
  <c r="T509" i="1" s="1"/>
  <c r="T369" i="1"/>
  <c r="T498" i="1" s="1"/>
  <c r="L344" i="2"/>
  <c r="L343" i="2" s="1"/>
  <c r="S360" i="1"/>
  <c r="K306" i="2"/>
  <c r="K305" i="2" s="1"/>
  <c r="K353" i="3"/>
  <c r="K352" i="3" s="1"/>
  <c r="K351" i="3" s="1"/>
  <c r="S354" i="1"/>
  <c r="AA354" i="1" s="1"/>
  <c r="K321" i="2"/>
  <c r="K320" i="2" s="1"/>
  <c r="K319" i="2" s="1"/>
  <c r="K318" i="2" s="1"/>
  <c r="K317" i="2" s="1"/>
  <c r="T335" i="1"/>
  <c r="T492" i="1" s="1"/>
  <c r="L268" i="2"/>
  <c r="L267" i="2" s="1"/>
  <c r="T322" i="1"/>
  <c r="L328" i="2"/>
  <c r="L327" i="2" s="1"/>
  <c r="L289" i="2"/>
  <c r="L288" i="2" s="1"/>
  <c r="L287" i="2" s="1"/>
  <c r="T313" i="1"/>
  <c r="AB313" i="1" s="1"/>
  <c r="L259" i="2"/>
  <c r="L258" i="2" s="1"/>
  <c r="L257" i="2" s="1"/>
  <c r="T304" i="1"/>
  <c r="AB304" i="1" s="1"/>
  <c r="T219" i="3"/>
  <c r="T218" i="3" s="1"/>
  <c r="T217" i="3" s="1"/>
  <c r="T278" i="1"/>
  <c r="T277" i="1" s="1"/>
  <c r="S206" i="3"/>
  <c r="S205" i="3" s="1"/>
  <c r="S204" i="3" s="1"/>
  <c r="S265" i="1"/>
  <c r="S264" i="1" s="1"/>
  <c r="T260" i="1"/>
  <c r="AB260" i="1" s="1"/>
  <c r="L274" i="2"/>
  <c r="L273" i="2" s="1"/>
  <c r="L272" i="2" s="1"/>
  <c r="L194" i="3"/>
  <c r="L193" i="3" s="1"/>
  <c r="L192" i="3" s="1"/>
  <c r="T254" i="1"/>
  <c r="L253" i="2"/>
  <c r="L252" i="2" s="1"/>
  <c r="L251" i="2" s="1"/>
  <c r="U238" i="1"/>
  <c r="U461" i="1" s="1"/>
  <c r="M211" i="2"/>
  <c r="M210" i="2" s="1"/>
  <c r="T227" i="1"/>
  <c r="AB227" i="1" s="1"/>
  <c r="L200" i="2"/>
  <c r="L199" i="2" s="1"/>
  <c r="K227" i="2"/>
  <c r="K226" i="2" s="1"/>
  <c r="K225" i="2" s="1"/>
  <c r="K221" i="2" s="1"/>
  <c r="K220" i="2" s="1"/>
  <c r="K214" i="2" s="1"/>
  <c r="S214" i="1"/>
  <c r="S466" i="1" s="1"/>
  <c r="S447" i="1" s="1"/>
  <c r="L326" i="3"/>
  <c r="L325" i="3" s="1"/>
  <c r="L324" i="3" s="1"/>
  <c r="L323" i="3" s="1"/>
  <c r="T200" i="1"/>
  <c r="L219" i="2"/>
  <c r="L218" i="2" s="1"/>
  <c r="L217" i="2" s="1"/>
  <c r="L216" i="2" s="1"/>
  <c r="L215" i="2" s="1"/>
  <c r="L214" i="2" s="1"/>
  <c r="T163" i="1"/>
  <c r="AB163" i="1" s="1"/>
  <c r="L158" i="2"/>
  <c r="L157" i="2" s="1"/>
  <c r="L154" i="2" s="1"/>
  <c r="L176" i="3"/>
  <c r="L175" i="3" s="1"/>
  <c r="L174" i="3" s="1"/>
  <c r="T143" i="1"/>
  <c r="AB143" i="1" s="1"/>
  <c r="L104" i="2"/>
  <c r="L103" i="2" s="1"/>
  <c r="L102" i="2" s="1"/>
  <c r="L163" i="3"/>
  <c r="L162" i="3" s="1"/>
  <c r="L161" i="3" s="1"/>
  <c r="T130" i="1"/>
  <c r="AB130" i="1" s="1"/>
  <c r="L101" i="2"/>
  <c r="L100" i="2" s="1"/>
  <c r="L99" i="2" s="1"/>
  <c r="L145" i="3"/>
  <c r="L144" i="3" s="1"/>
  <c r="L143" i="3" s="1"/>
  <c r="T112" i="1"/>
  <c r="AB112" i="1" s="1"/>
  <c r="L136" i="2"/>
  <c r="L135" i="2" s="1"/>
  <c r="L134" i="2" s="1"/>
  <c r="L147" i="2"/>
  <c r="L146" i="2" s="1"/>
  <c r="L145" i="2" s="1"/>
  <c r="L144" i="2" s="1"/>
  <c r="T99" i="1"/>
  <c r="L61" i="2"/>
  <c r="L60" i="2" s="1"/>
  <c r="T81" i="1"/>
  <c r="U72" i="1"/>
  <c r="U462" i="1" s="1"/>
  <c r="U443" i="1" s="1"/>
  <c r="M81" i="2"/>
  <c r="M80" i="2" s="1"/>
  <c r="K76" i="3"/>
  <c r="K75" i="3" s="1"/>
  <c r="S46" i="1"/>
  <c r="K40" i="3"/>
  <c r="K39" i="3" s="1"/>
  <c r="K38" i="3" s="1"/>
  <c r="K37" i="3" s="1"/>
  <c r="K121" i="2"/>
  <c r="K120" i="2" s="1"/>
  <c r="K119" i="2" s="1"/>
  <c r="K118" i="2" s="1"/>
  <c r="K117" i="2" s="1"/>
  <c r="S34" i="1"/>
  <c r="T19" i="1"/>
  <c r="T13" i="1"/>
  <c r="T12" i="1" s="1"/>
  <c r="K155" i="3"/>
  <c r="K154" i="3" s="1"/>
  <c r="S122" i="1"/>
  <c r="M387" i="3"/>
  <c r="U240" i="1"/>
  <c r="AC240" i="1" s="1"/>
  <c r="M213" i="2"/>
  <c r="M212" i="2" s="1"/>
  <c r="U415" i="1"/>
  <c r="M397" i="2"/>
  <c r="M396" i="2" s="1"/>
  <c r="M395" i="2" s="1"/>
  <c r="M388" i="2" s="1"/>
  <c r="M363" i="2" s="1"/>
  <c r="L12" i="3"/>
  <c r="L11" i="3" s="1"/>
  <c r="T399" i="1"/>
  <c r="T515" i="1" s="1"/>
  <c r="T513" i="1" s="1"/>
  <c r="L383" i="2"/>
  <c r="L382" i="2" s="1"/>
  <c r="T371" i="1"/>
  <c r="T499" i="1" s="1"/>
  <c r="L346" i="2"/>
  <c r="L345" i="2" s="1"/>
  <c r="S343" i="1"/>
  <c r="AA343" i="1" s="1"/>
  <c r="K301" i="2"/>
  <c r="K300" i="2" s="1"/>
  <c r="K299" i="2" s="1"/>
  <c r="T331" i="1"/>
  <c r="AB331" i="1" s="1"/>
  <c r="L264" i="2"/>
  <c r="L263" i="2" s="1"/>
  <c r="L266" i="3"/>
  <c r="L265" i="3" s="1"/>
  <c r="L264" i="3" s="1"/>
  <c r="T326" i="1"/>
  <c r="L239" i="2"/>
  <c r="L238" i="2" s="1"/>
  <c r="L237" i="2" s="1"/>
  <c r="L236" i="2" s="1"/>
  <c r="L235" i="2" s="1"/>
  <c r="T320" i="1"/>
  <c r="T480" i="1" s="1"/>
  <c r="L326" i="2"/>
  <c r="L325" i="2" s="1"/>
  <c r="BI312" i="1"/>
  <c r="BF312" i="1"/>
  <c r="BG312" i="1"/>
  <c r="BH312" i="1"/>
  <c r="T247" i="3"/>
  <c r="T246" i="3" s="1"/>
  <c r="T245" i="3" s="1"/>
  <c r="T306" i="1"/>
  <c r="T305" i="1" s="1"/>
  <c r="L222" i="3"/>
  <c r="L221" i="3" s="1"/>
  <c r="L220" i="3" s="1"/>
  <c r="T282" i="1"/>
  <c r="AB282" i="1" s="1"/>
  <c r="K210" i="3"/>
  <c r="K209" i="3" s="1"/>
  <c r="K208" i="3" s="1"/>
  <c r="S270" i="1"/>
  <c r="AA270" i="1" s="1"/>
  <c r="K244" i="2"/>
  <c r="K243" i="2" s="1"/>
  <c r="K242" i="2" s="1"/>
  <c r="L197" i="3"/>
  <c r="L196" i="3" s="1"/>
  <c r="L195" i="3" s="1"/>
  <c r="T257" i="1"/>
  <c r="AB257" i="1" s="1"/>
  <c r="L271" i="2"/>
  <c r="L270" i="2" s="1"/>
  <c r="L269" i="2" s="1"/>
  <c r="K247" i="2"/>
  <c r="K246" i="2" s="1"/>
  <c r="K245" i="2" s="1"/>
  <c r="S251" i="1"/>
  <c r="L229" i="1"/>
  <c r="T230" i="1"/>
  <c r="AB230" i="1" s="1"/>
  <c r="L203" i="2"/>
  <c r="L202" i="2" s="1"/>
  <c r="U177" i="1"/>
  <c r="AC177" i="1" s="1"/>
  <c r="M172" i="2"/>
  <c r="M171" i="2" s="1"/>
  <c r="L296" i="3"/>
  <c r="L295" i="3" s="1"/>
  <c r="T171" i="1"/>
  <c r="AB171" i="1" s="1"/>
  <c r="L166" i="2"/>
  <c r="L165" i="2" s="1"/>
  <c r="T166" i="1"/>
  <c r="AB166" i="1" s="1"/>
  <c r="L161" i="2"/>
  <c r="L160" i="2" s="1"/>
  <c r="L159" i="2" s="1"/>
  <c r="T133" i="1"/>
  <c r="AB133" i="1" s="1"/>
  <c r="L107" i="2"/>
  <c r="L106" i="2" s="1"/>
  <c r="L105" i="2" s="1"/>
  <c r="L136" i="3"/>
  <c r="L135" i="3" s="1"/>
  <c r="L134" i="3" s="1"/>
  <c r="L127" i="2"/>
  <c r="L126" i="2" s="1"/>
  <c r="L125" i="2" s="1"/>
  <c r="T103" i="1"/>
  <c r="AB103" i="1" s="1"/>
  <c r="AJ103" i="1" s="1"/>
  <c r="L116" i="3"/>
  <c r="L115" i="3" s="1"/>
  <c r="L63" i="2"/>
  <c r="L62" i="2" s="1"/>
  <c r="T83" i="1"/>
  <c r="AB83" i="1" s="1"/>
  <c r="M107" i="3"/>
  <c r="M106" i="3" s="1"/>
  <c r="M83" i="2"/>
  <c r="M82" i="2" s="1"/>
  <c r="U74" i="1"/>
  <c r="AC74" i="1" s="1"/>
  <c r="AK74" i="1" s="1"/>
  <c r="AL74" i="1" s="1"/>
  <c r="T61" i="1"/>
  <c r="L73" i="2"/>
  <c r="L72" i="2" s="1"/>
  <c r="L71" i="2" s="1"/>
  <c r="L70" i="2" s="1"/>
  <c r="L69" i="2" s="1"/>
  <c r="L79" i="3"/>
  <c r="L78" i="3" s="1"/>
  <c r="L77" i="3" s="1"/>
  <c r="T49" i="1"/>
  <c r="AB49" i="1" s="1"/>
  <c r="AJ49" i="1" s="1"/>
  <c r="AL49" i="1" s="1"/>
  <c r="L37" i="1"/>
  <c r="L36" i="1" s="1"/>
  <c r="L35" i="1" s="1"/>
  <c r="T38" i="1"/>
  <c r="T475" i="1" s="1"/>
  <c r="T456" i="1" s="1"/>
  <c r="L367" i="2"/>
  <c r="L366" i="2" s="1"/>
  <c r="L365" i="2" s="1"/>
  <c r="T26" i="1"/>
  <c r="T25" i="1" s="1"/>
  <c r="T33" i="3"/>
  <c r="T32" i="3" s="1"/>
  <c r="T31" i="3" s="1"/>
  <c r="L216" i="3"/>
  <c r="L215" i="3" s="1"/>
  <c r="L214" i="3" s="1"/>
  <c r="T276" i="1"/>
  <c r="AB276" i="1" s="1"/>
  <c r="K256" i="3"/>
  <c r="K255" i="3" s="1"/>
  <c r="K254" i="3" s="1"/>
  <c r="K241" i="3" s="1"/>
  <c r="S316" i="1"/>
  <c r="AA316" i="1" s="1"/>
  <c r="K294" i="2"/>
  <c r="K293" i="2" s="1"/>
  <c r="T204" i="1"/>
  <c r="T233" i="2" s="1"/>
  <c r="L232" i="2"/>
  <c r="L231" i="2" s="1"/>
  <c r="L230" i="2" s="1"/>
  <c r="L57" i="3"/>
  <c r="L56" i="3" s="1"/>
  <c r="L55" i="3" s="1"/>
  <c r="L394" i="2"/>
  <c r="L393" i="2" s="1"/>
  <c r="L392" i="2" s="1"/>
  <c r="T412" i="1"/>
  <c r="T531" i="1" s="1"/>
  <c r="L377" i="2"/>
  <c r="L376" i="2" s="1"/>
  <c r="L375" i="2" s="1"/>
  <c r="L374" i="2" s="1"/>
  <c r="T380" i="1"/>
  <c r="T510" i="1" s="1"/>
  <c r="T455" i="1" s="1"/>
  <c r="K349" i="3"/>
  <c r="S350" i="1"/>
  <c r="S483" i="1" s="1"/>
  <c r="S445" i="1" s="1"/>
  <c r="K312" i="2"/>
  <c r="S338" i="1"/>
  <c r="K296" i="2"/>
  <c r="K295" i="2" s="1"/>
  <c r="T329" i="1"/>
  <c r="AB329" i="1" s="1"/>
  <c r="L262" i="2"/>
  <c r="L261" i="2" s="1"/>
  <c r="L213" i="3"/>
  <c r="L212" i="3" s="1"/>
  <c r="L211" i="3" s="1"/>
  <c r="T273" i="1"/>
  <c r="AB273" i="1" s="1"/>
  <c r="L256" i="2"/>
  <c r="L255" i="2" s="1"/>
  <c r="L254" i="2" s="1"/>
  <c r="L379" i="3"/>
  <c r="L378" i="3" s="1"/>
  <c r="T232" i="1"/>
  <c r="AB232" i="1" s="1"/>
  <c r="L205" i="2"/>
  <c r="L204" i="2" s="1"/>
  <c r="S359" i="3"/>
  <c r="S358" i="3" s="1"/>
  <c r="S219" i="1"/>
  <c r="M304" i="3"/>
  <c r="M303" i="3" s="1"/>
  <c r="U179" i="1"/>
  <c r="M174" i="2"/>
  <c r="M173" i="2" s="1"/>
  <c r="T169" i="1"/>
  <c r="AB169" i="1" s="1"/>
  <c r="L164" i="2"/>
  <c r="L163" i="2" s="1"/>
  <c r="L162" i="2" s="1"/>
  <c r="K283" i="3"/>
  <c r="K282" i="3" s="1"/>
  <c r="K281" i="3" s="1"/>
  <c r="S158" i="1"/>
  <c r="S470" i="1" s="1"/>
  <c r="K153" i="2"/>
  <c r="K152" i="2" s="1"/>
  <c r="K151" i="2" s="1"/>
  <c r="K150" i="2" s="1"/>
  <c r="L170" i="3"/>
  <c r="L169" i="3" s="1"/>
  <c r="L168" i="3" s="1"/>
  <c r="T137" i="1"/>
  <c r="T466" i="1" s="1"/>
  <c r="T447" i="1" s="1"/>
  <c r="L95" i="2"/>
  <c r="L94" i="2" s="1"/>
  <c r="L93" i="2" s="1"/>
  <c r="L149" i="3"/>
  <c r="L148" i="3" s="1"/>
  <c r="L147" i="3" s="1"/>
  <c r="L146" i="3" s="1"/>
  <c r="T116" i="1"/>
  <c r="T469" i="1" s="1"/>
  <c r="T450" i="1" s="1"/>
  <c r="L141" i="2"/>
  <c r="L140" i="2" s="1"/>
  <c r="L139" i="2" s="1"/>
  <c r="L138" i="2" s="1"/>
  <c r="L137" i="2" s="1"/>
  <c r="T106" i="1"/>
  <c r="AB106" i="1" s="1"/>
  <c r="L130" i="2"/>
  <c r="L129" i="2" s="1"/>
  <c r="L128" i="2" s="1"/>
  <c r="L118" i="3"/>
  <c r="L117" i="3" s="1"/>
  <c r="L65" i="2"/>
  <c r="L64" i="2" s="1"/>
  <c r="T85" i="1"/>
  <c r="AB85" i="1" s="1"/>
  <c r="K72" i="3"/>
  <c r="K71" i="3" s="1"/>
  <c r="S42" i="1"/>
  <c r="L30" i="3"/>
  <c r="L29" i="3" s="1"/>
  <c r="L28" i="3" s="1"/>
  <c r="T24" i="1"/>
  <c r="K85" i="2"/>
  <c r="K84" i="2" s="1"/>
  <c r="K79" i="2" s="1"/>
  <c r="K78" i="2" s="1"/>
  <c r="K77" i="2" s="1"/>
  <c r="S76" i="1"/>
  <c r="AA76" i="1" s="1"/>
  <c r="T409" i="1"/>
  <c r="T532" i="1" s="1"/>
  <c r="L391" i="2"/>
  <c r="L390" i="2" s="1"/>
  <c r="L389" i="2" s="1"/>
  <c r="K384" i="1"/>
  <c r="K383" i="1" s="1"/>
  <c r="K382" i="1" s="1"/>
  <c r="S385" i="1"/>
  <c r="S503" i="1" s="1"/>
  <c r="K356" i="2"/>
  <c r="K355" i="2" s="1"/>
  <c r="K354" i="2" s="1"/>
  <c r="K353" i="2" s="1"/>
  <c r="K352" i="2" s="1"/>
  <c r="K339" i="2" s="1"/>
  <c r="M351" i="2"/>
  <c r="M350" i="2" s="1"/>
  <c r="M349" i="2" s="1"/>
  <c r="M341" i="2" s="1"/>
  <c r="M340" i="2" s="1"/>
  <c r="M339" i="2" s="1"/>
  <c r="U376" i="1"/>
  <c r="U499" i="1" s="1"/>
  <c r="U496" i="1" s="1"/>
  <c r="K367" i="3"/>
  <c r="K366" i="3" s="1"/>
  <c r="K365" i="3" s="1"/>
  <c r="S363" i="1"/>
  <c r="AA363" i="1" s="1"/>
  <c r="K309" i="2"/>
  <c r="K308" i="2" s="1"/>
  <c r="K307" i="2" s="1"/>
  <c r="S358" i="1"/>
  <c r="S481" i="1" s="1"/>
  <c r="K304" i="2"/>
  <c r="K303" i="2" s="1"/>
  <c r="K302" i="2" s="1"/>
  <c r="K350" i="3"/>
  <c r="S351" i="1"/>
  <c r="AA351" i="1" s="1"/>
  <c r="K313" i="2"/>
  <c r="S347" i="1"/>
  <c r="AA347" i="1" s="1"/>
  <c r="K250" i="2"/>
  <c r="K249" i="2" s="1"/>
  <c r="K248" i="2" s="1"/>
  <c r="S234" i="3"/>
  <c r="S233" i="3" s="1"/>
  <c r="S232" i="3" s="1"/>
  <c r="S293" i="1"/>
  <c r="S292" i="1" s="1"/>
  <c r="T263" i="1"/>
  <c r="AB263" i="1" s="1"/>
  <c r="L277" i="2"/>
  <c r="L276" i="2" s="1"/>
  <c r="L275" i="2" s="1"/>
  <c r="L382" i="3"/>
  <c r="T235" i="1"/>
  <c r="AB235" i="1" s="1"/>
  <c r="L208" i="2"/>
  <c r="L207" i="2" s="1"/>
  <c r="L206" i="2" s="1"/>
  <c r="L372" i="3"/>
  <c r="L371" i="3" s="1"/>
  <c r="T225" i="1"/>
  <c r="AB225" i="1" s="1"/>
  <c r="L198" i="2"/>
  <c r="L197" i="2" s="1"/>
  <c r="S357" i="3"/>
  <c r="S356" i="3" s="1"/>
  <c r="S217" i="1"/>
  <c r="L320" i="3"/>
  <c r="L319" i="3" s="1"/>
  <c r="L318" i="3" s="1"/>
  <c r="L317" i="3" s="1"/>
  <c r="T195" i="1"/>
  <c r="AB195" i="1" s="1"/>
  <c r="L192" i="2"/>
  <c r="L191" i="2" s="1"/>
  <c r="L190" i="2" s="1"/>
  <c r="L189" i="2" s="1"/>
  <c r="T182" i="1"/>
  <c r="AB182" i="1" s="1"/>
  <c r="L177" i="2"/>
  <c r="L176" i="2" s="1"/>
  <c r="L175" i="2" s="1"/>
  <c r="T140" i="1"/>
  <c r="AB140" i="1" s="1"/>
  <c r="L98" i="2"/>
  <c r="L97" i="2" s="1"/>
  <c r="L96" i="2" s="1"/>
  <c r="S153" i="3"/>
  <c r="S152" i="3" s="1"/>
  <c r="S119" i="1"/>
  <c r="L142" i="3"/>
  <c r="L141" i="3" s="1"/>
  <c r="L140" i="3" s="1"/>
  <c r="L133" i="2"/>
  <c r="L132" i="2" s="1"/>
  <c r="L131" i="2" s="1"/>
  <c r="T109" i="1"/>
  <c r="AB109" i="1" s="1"/>
  <c r="AJ109" i="1" s="1"/>
  <c r="K129" i="3"/>
  <c r="K128" i="3" s="1"/>
  <c r="K127" i="3" s="1"/>
  <c r="S96" i="1"/>
  <c r="AA96" i="1" s="1"/>
  <c r="K90" i="2"/>
  <c r="K89" i="2" s="1"/>
  <c r="K88" i="2" s="1"/>
  <c r="K87" i="2" s="1"/>
  <c r="K86" i="2" s="1"/>
  <c r="T67" i="1"/>
  <c r="T472" i="1" s="1"/>
  <c r="T453" i="1" s="1"/>
  <c r="L373" i="2"/>
  <c r="L372" i="2" s="1"/>
  <c r="L371" i="2" s="1"/>
  <c r="S43" i="1"/>
  <c r="L27" i="3"/>
  <c r="L26" i="3" s="1"/>
  <c r="T21" i="1"/>
  <c r="U30" i="1"/>
  <c r="J398" i="3"/>
  <c r="M138" i="1"/>
  <c r="U138" i="1" s="1"/>
  <c r="AC138" i="1" s="1"/>
  <c r="AK138" i="1" s="1"/>
  <c r="U139" i="1"/>
  <c r="AC139" i="1" s="1"/>
  <c r="AK139" i="1" s="1"/>
  <c r="M107" i="1"/>
  <c r="U107" i="1" s="1"/>
  <c r="AC107" i="1" s="1"/>
  <c r="AK107" i="1" s="1"/>
  <c r="U108" i="1"/>
  <c r="AC108" i="1" s="1"/>
  <c r="AK108" i="1" s="1"/>
  <c r="S100" i="1"/>
  <c r="M94" i="1"/>
  <c r="U94" i="1" s="1"/>
  <c r="AC94" i="1" s="1"/>
  <c r="AK94" i="1" s="1"/>
  <c r="U95" i="1"/>
  <c r="AC95" i="1" s="1"/>
  <c r="AK95" i="1" s="1"/>
  <c r="T70" i="1"/>
  <c r="T69" i="1" s="1"/>
  <c r="T68" i="1" s="1"/>
  <c r="T427" i="1" s="1"/>
  <c r="L53" i="1"/>
  <c r="K50" i="1"/>
  <c r="S50" i="1" s="1"/>
  <c r="AA50" i="1" s="1"/>
  <c r="S51" i="1"/>
  <c r="AA51" i="1" s="1"/>
  <c r="AI51" i="1" s="1"/>
  <c r="M144" i="1"/>
  <c r="U144" i="1" s="1"/>
  <c r="AC144" i="1" s="1"/>
  <c r="AK144" i="1" s="1"/>
  <c r="AL144" i="1" s="1"/>
  <c r="U145" i="1"/>
  <c r="AC145" i="1" s="1"/>
  <c r="AK145" i="1" s="1"/>
  <c r="AL145" i="1" s="1"/>
  <c r="M141" i="1"/>
  <c r="U141" i="1" s="1"/>
  <c r="AC141" i="1" s="1"/>
  <c r="AK141" i="1" s="1"/>
  <c r="U142" i="1"/>
  <c r="AC142" i="1" s="1"/>
  <c r="AK142" i="1" s="1"/>
  <c r="M110" i="1"/>
  <c r="U110" i="1" s="1"/>
  <c r="AC110" i="1" s="1"/>
  <c r="AK110" i="1" s="1"/>
  <c r="U111" i="1"/>
  <c r="AC111" i="1" s="1"/>
  <c r="AK111" i="1" s="1"/>
  <c r="U98" i="1"/>
  <c r="AC98" i="1" s="1"/>
  <c r="K53" i="1"/>
  <c r="U248" i="1"/>
  <c r="U247" i="1" s="1"/>
  <c r="U431" i="1" s="1"/>
  <c r="M131" i="1"/>
  <c r="U131" i="1" s="1"/>
  <c r="AC131" i="1" s="1"/>
  <c r="AK131" i="1" s="1"/>
  <c r="U132" i="1"/>
  <c r="AC132" i="1" s="1"/>
  <c r="AK132" i="1" s="1"/>
  <c r="M123" i="1"/>
  <c r="U123" i="1" s="1"/>
  <c r="AC123" i="1" s="1"/>
  <c r="AK123" i="1" s="1"/>
  <c r="AL123" i="1" s="1"/>
  <c r="U124" i="1"/>
  <c r="AC124" i="1" s="1"/>
  <c r="AK124" i="1" s="1"/>
  <c r="AL124" i="1" s="1"/>
  <c r="M101" i="1"/>
  <c r="U101" i="1" s="1"/>
  <c r="AC101" i="1" s="1"/>
  <c r="AK101" i="1" s="1"/>
  <c r="U102" i="1"/>
  <c r="AC102" i="1" s="1"/>
  <c r="AK102" i="1" s="1"/>
  <c r="M50" i="1"/>
  <c r="U50" i="1" s="1"/>
  <c r="AC50" i="1" s="1"/>
  <c r="U51" i="1"/>
  <c r="AC51" i="1" s="1"/>
  <c r="AK51" i="1" s="1"/>
  <c r="M135" i="1"/>
  <c r="U135" i="1" s="1"/>
  <c r="AC135" i="1" s="1"/>
  <c r="AK135" i="1" s="1"/>
  <c r="U136" i="1"/>
  <c r="AC136" i="1" s="1"/>
  <c r="AK136" i="1" s="1"/>
  <c r="M104" i="1"/>
  <c r="U104" i="1" s="1"/>
  <c r="AC104" i="1" s="1"/>
  <c r="AK104" i="1" s="1"/>
  <c r="U105" i="1"/>
  <c r="AC105" i="1" s="1"/>
  <c r="AK105" i="1" s="1"/>
  <c r="M53" i="1"/>
  <c r="L50" i="1"/>
  <c r="T50" i="1" s="1"/>
  <c r="AB50" i="1" s="1"/>
  <c r="AJ50" i="1" s="1"/>
  <c r="T51" i="1"/>
  <c r="AB51" i="1" s="1"/>
  <c r="AJ51" i="1" s="1"/>
  <c r="BD92" i="2"/>
  <c r="BF357" i="1"/>
  <c r="BG357" i="1"/>
  <c r="J104" i="1"/>
  <c r="R104" i="1" s="1"/>
  <c r="Z104" i="1" s="1"/>
  <c r="AH104" i="1" s="1"/>
  <c r="BF105" i="1"/>
  <c r="BG105" i="1"/>
  <c r="BH105" i="1"/>
  <c r="BI105" i="1"/>
  <c r="BH357" i="1"/>
  <c r="BI357" i="1"/>
  <c r="J50" i="3"/>
  <c r="J138" i="3"/>
  <c r="J63" i="3"/>
  <c r="BB311" i="2"/>
  <c r="BB310" i="2" s="1"/>
  <c r="BB364" i="2"/>
  <c r="J366" i="2"/>
  <c r="BG367" i="2"/>
  <c r="BI367" i="2"/>
  <c r="BH367" i="2"/>
  <c r="BJ367" i="2"/>
  <c r="BB92" i="2"/>
  <c r="J350" i="2"/>
  <c r="BG351" i="2"/>
  <c r="BI351" i="2"/>
  <c r="BH351" i="2"/>
  <c r="BJ351" i="2"/>
  <c r="J129" i="2"/>
  <c r="BJ130" i="2"/>
  <c r="BG130" i="2"/>
  <c r="BI130" i="2"/>
  <c r="BH130" i="2"/>
  <c r="BF92" i="2"/>
  <c r="BF91" i="2" s="1"/>
  <c r="M167" i="3"/>
  <c r="K134" i="1"/>
  <c r="K167" i="3"/>
  <c r="BC92" i="2"/>
  <c r="BC91" i="2" s="1"/>
  <c r="BF196" i="2"/>
  <c r="K201" i="1"/>
  <c r="BF311" i="2"/>
  <c r="BF310" i="2" s="1"/>
  <c r="BE389" i="2"/>
  <c r="BE388" i="2" s="1"/>
  <c r="BC389" i="2"/>
  <c r="BC388" i="2" s="1"/>
  <c r="BB162" i="2"/>
  <c r="BC70" i="2"/>
  <c r="BC69" i="2" s="1"/>
  <c r="BF221" i="2"/>
  <c r="BF220" i="2" s="1"/>
  <c r="BF214" i="2" s="1"/>
  <c r="BF201" i="2"/>
  <c r="BE267" i="1"/>
  <c r="BC201" i="2"/>
  <c r="BB388" i="2"/>
  <c r="BD196" i="2"/>
  <c r="BE221" i="2"/>
  <c r="BE220" i="2" s="1"/>
  <c r="K228" i="1"/>
  <c r="K175" i="1"/>
  <c r="M327" i="3"/>
  <c r="BB302" i="2"/>
  <c r="BB18" i="2"/>
  <c r="BB201" i="2"/>
  <c r="BF59" i="2"/>
  <c r="BF58" i="2" s="1"/>
  <c r="BF57" i="2" s="1"/>
  <c r="BB196" i="2"/>
  <c r="BB209" i="2"/>
  <c r="BB260" i="2"/>
  <c r="BB241" i="2" s="1"/>
  <c r="BB240" i="2" s="1"/>
  <c r="BB324" i="2"/>
  <c r="BB323" i="2" s="1"/>
  <c r="BB322" i="2" s="1"/>
  <c r="BF18" i="2"/>
  <c r="BB11" i="2"/>
  <c r="BB59" i="2"/>
  <c r="BB58" i="2" s="1"/>
  <c r="BB57" i="2" s="1"/>
  <c r="BB70" i="2"/>
  <c r="BB69" i="2" s="1"/>
  <c r="BB79" i="2"/>
  <c r="BB78" i="2" s="1"/>
  <c r="BB77" i="2" s="1"/>
  <c r="BB91" i="2"/>
  <c r="BB292" i="2"/>
  <c r="BB291" i="2" s="1"/>
  <c r="BB290" i="2" s="1"/>
  <c r="BB26" i="2"/>
  <c r="BB143" i="2"/>
  <c r="BB142" i="2"/>
  <c r="BB154" i="2"/>
  <c r="BB170" i="2"/>
  <c r="BB221" i="2"/>
  <c r="BB220" i="2" s="1"/>
  <c r="BB214" i="2" s="1"/>
  <c r="BB342" i="2"/>
  <c r="BB341" i="2" s="1"/>
  <c r="BB340" i="2" s="1"/>
  <c r="BB353" i="2"/>
  <c r="BB352" i="2" s="1"/>
  <c r="BB188" i="2"/>
  <c r="BB187" i="2"/>
  <c r="BB229" i="2"/>
  <c r="BB228" i="2"/>
  <c r="BB124" i="2"/>
  <c r="BB123" i="2"/>
  <c r="BB122" i="2" s="1"/>
  <c r="BE187" i="2"/>
  <c r="BC196" i="2"/>
  <c r="BE201" i="2"/>
  <c r="BC221" i="2"/>
  <c r="BC220" i="2" s="1"/>
  <c r="BC214" i="2" s="1"/>
  <c r="BD221" i="2"/>
  <c r="BD220" i="2" s="1"/>
  <c r="BD214" i="2" s="1"/>
  <c r="BE311" i="2"/>
  <c r="BE310" i="2" s="1"/>
  <c r="BD201" i="2"/>
  <c r="BF381" i="2"/>
  <c r="BF380" i="2" s="1"/>
  <c r="BF187" i="2"/>
  <c r="BC329" i="2"/>
  <c r="BD329" i="2"/>
  <c r="BF329" i="2"/>
  <c r="BC188" i="2"/>
  <c r="BC187" i="2"/>
  <c r="BD188" i="2"/>
  <c r="BD187" i="2"/>
  <c r="BD342" i="2"/>
  <c r="BD341" i="2" s="1"/>
  <c r="BD340" i="2" s="1"/>
  <c r="BE201" i="1"/>
  <c r="BD150" i="2"/>
  <c r="BD148" i="2" s="1"/>
  <c r="BB356" i="1"/>
  <c r="BE329" i="2"/>
  <c r="BE150" i="2"/>
  <c r="BE149" i="2" s="1"/>
  <c r="BE196" i="2"/>
  <c r="BF342" i="2"/>
  <c r="BF341" i="2" s="1"/>
  <c r="BF340" i="2" s="1"/>
  <c r="BF339" i="2" s="1"/>
  <c r="K236" i="1"/>
  <c r="M228" i="1"/>
  <c r="M201" i="1"/>
  <c r="BC353" i="2"/>
  <c r="BC352" i="2" s="1"/>
  <c r="M375" i="3"/>
  <c r="BD70" i="2"/>
  <c r="BD69" i="2" s="1"/>
  <c r="BC381" i="2"/>
  <c r="BC380" i="2" s="1"/>
  <c r="BC79" i="2"/>
  <c r="BC78" i="2" s="1"/>
  <c r="BC77" i="2" s="1"/>
  <c r="BD91" i="2"/>
  <c r="BC59" i="2"/>
  <c r="BC58" i="2" s="1"/>
  <c r="BC57" i="2" s="1"/>
  <c r="BE159" i="1"/>
  <c r="M367" i="1"/>
  <c r="BD59" i="2"/>
  <c r="BD58" i="2" s="1"/>
  <c r="BD57" i="2" s="1"/>
  <c r="BB314" i="1"/>
  <c r="BC123" i="2"/>
  <c r="BC122" i="2" s="1"/>
  <c r="BC124" i="2"/>
  <c r="BD143" i="2"/>
  <c r="BD142" i="2"/>
  <c r="BE79" i="2"/>
  <c r="BE78" i="2" s="1"/>
  <c r="BE77" i="2" s="1"/>
  <c r="BD123" i="2"/>
  <c r="BD122" i="2" s="1"/>
  <c r="BD124" i="2"/>
  <c r="BC143" i="2"/>
  <c r="BC142" i="2"/>
  <c r="BF162" i="2"/>
  <c r="BF260" i="2"/>
  <c r="BF241" i="2" s="1"/>
  <c r="BF240" i="2" s="1"/>
  <c r="BC201" i="1"/>
  <c r="BB243" i="1"/>
  <c r="BD79" i="2"/>
  <c r="BD78" i="2" s="1"/>
  <c r="BD77" i="2" s="1"/>
  <c r="L100" i="3"/>
  <c r="L99" i="3" s="1"/>
  <c r="L98" i="3" s="1"/>
  <c r="L88" i="3"/>
  <c r="L87" i="3" s="1"/>
  <c r="L86" i="3" s="1"/>
  <c r="L20" i="3"/>
  <c r="L19" i="3" s="1"/>
  <c r="L18" i="3" s="1"/>
  <c r="K109" i="3"/>
  <c r="K108" i="3" s="1"/>
  <c r="K75" i="1"/>
  <c r="S75" i="1" s="1"/>
  <c r="AA75" i="1" s="1"/>
  <c r="BF143" i="2"/>
  <c r="BF142" i="2"/>
  <c r="M302" i="3"/>
  <c r="M301" i="3" s="1"/>
  <c r="L173" i="3"/>
  <c r="L172" i="3" s="1"/>
  <c r="L171" i="3" s="1"/>
  <c r="L132" i="3"/>
  <c r="L131" i="3" s="1"/>
  <c r="L130" i="3" s="1"/>
  <c r="L126" i="3" s="1"/>
  <c r="L114" i="3"/>
  <c r="L113" i="3" s="1"/>
  <c r="BE143" i="2"/>
  <c r="BE124" i="2"/>
  <c r="BE123" i="2"/>
  <c r="BE122" i="2" s="1"/>
  <c r="BF79" i="2"/>
  <c r="BF78" i="2" s="1"/>
  <c r="BF77" i="2" s="1"/>
  <c r="BF124" i="2"/>
  <c r="BF123" i="2"/>
  <c r="BF122" i="2" s="1"/>
  <c r="BB186" i="1"/>
  <c r="M348" i="3"/>
  <c r="M347" i="3" s="1"/>
  <c r="M337" i="3" s="1"/>
  <c r="BE264" i="2"/>
  <c r="BE263" i="2" s="1"/>
  <c r="BF324" i="2"/>
  <c r="BF323" i="2" s="1"/>
  <c r="BF322" i="2" s="1"/>
  <c r="BE61" i="2"/>
  <c r="BE60" i="2" s="1"/>
  <c r="BE59" i="2" s="1"/>
  <c r="BE58" i="2" s="1"/>
  <c r="BE57" i="2" s="1"/>
  <c r="BE73" i="2"/>
  <c r="BE72" i="2" s="1"/>
  <c r="BE71" i="2" s="1"/>
  <c r="BE70" i="2" s="1"/>
  <c r="BE69" i="2" s="1"/>
  <c r="BE101" i="2"/>
  <c r="BE100" i="2" s="1"/>
  <c r="BE99" i="2" s="1"/>
  <c r="BE92" i="2" s="1"/>
  <c r="BE219" i="2"/>
  <c r="BE218" i="2" s="1"/>
  <c r="BE217" i="2" s="1"/>
  <c r="BE216" i="2" s="1"/>
  <c r="BE215" i="2" s="1"/>
  <c r="BE304" i="2"/>
  <c r="BE303" i="2" s="1"/>
  <c r="BE302" i="2" s="1"/>
  <c r="BC342" i="2"/>
  <c r="BC341" i="2" s="1"/>
  <c r="BC340" i="2" s="1"/>
  <c r="BB110" i="1"/>
  <c r="BB348" i="1"/>
  <c r="BB413" i="1"/>
  <c r="BB172" i="1"/>
  <c r="K159" i="1"/>
  <c r="BE239" i="2"/>
  <c r="BE238" i="2" s="1"/>
  <c r="BE237" i="2" s="1"/>
  <c r="BE236" i="2" s="1"/>
  <c r="BE235" i="2" s="1"/>
  <c r="BC311" i="2"/>
  <c r="BC310" i="2" s="1"/>
  <c r="BD313" i="2"/>
  <c r="BB12" i="1"/>
  <c r="BD364" i="2"/>
  <c r="BB249" i="1"/>
  <c r="BB336" i="1"/>
  <c r="BD324" i="2"/>
  <c r="BD323" i="2" s="1"/>
  <c r="BD322" i="2" s="1"/>
  <c r="BB352" i="1"/>
  <c r="BD111" i="1"/>
  <c r="BD110" i="1" s="1"/>
  <c r="BB131" i="1"/>
  <c r="BC324" i="2"/>
  <c r="BC323" i="2" s="1"/>
  <c r="BC322" i="2" s="1"/>
  <c r="K79" i="1"/>
  <c r="K78" i="1" s="1"/>
  <c r="BB36" i="1"/>
  <c r="BB274" i="1"/>
  <c r="BD344" i="1"/>
  <c r="BE397" i="1"/>
  <c r="BE396" i="1" s="1"/>
  <c r="BE395" i="1" s="1"/>
  <c r="BE394" i="1" s="1"/>
  <c r="BE512" i="1" s="1"/>
  <c r="BD400" i="1"/>
  <c r="BD381" i="2"/>
  <c r="BD380" i="2" s="1"/>
  <c r="BD363" i="2" s="1"/>
  <c r="BB32" i="1"/>
  <c r="BE40" i="1"/>
  <c r="BE39" i="1" s="1"/>
  <c r="BD353" i="2"/>
  <c r="BD352" i="2" s="1"/>
  <c r="L272" i="1"/>
  <c r="L271" i="1" s="1"/>
  <c r="BD260" i="2"/>
  <c r="BD241" i="2" s="1"/>
  <c r="BD240" i="2" s="1"/>
  <c r="BC302" i="2"/>
  <c r="BC364" i="2"/>
  <c r="BD80" i="1"/>
  <c r="BB159" i="1"/>
  <c r="BB305" i="1"/>
  <c r="BB341" i="1"/>
  <c r="M223" i="1"/>
  <c r="BC260" i="2"/>
  <c r="BC241" i="2" s="1"/>
  <c r="BC240" i="2" s="1"/>
  <c r="BF364" i="2"/>
  <c r="BC45" i="1"/>
  <c r="BB47" i="1"/>
  <c r="BD70" i="1"/>
  <c r="BD69" i="1" s="1"/>
  <c r="BD68" i="1" s="1"/>
  <c r="BD427" i="1" s="1"/>
  <c r="BB101" i="1"/>
  <c r="BB292" i="1"/>
  <c r="BB361" i="1"/>
  <c r="BD370" i="1"/>
  <c r="M327" i="1"/>
  <c r="M323" i="1" s="1"/>
  <c r="L281" i="1"/>
  <c r="L280" i="1" s="1"/>
  <c r="L253" i="1"/>
  <c r="L252" i="1" s="1"/>
  <c r="L199" i="1"/>
  <c r="L198" i="1" s="1"/>
  <c r="M178" i="1"/>
  <c r="M176" i="1"/>
  <c r="L57" i="1"/>
  <c r="L56" i="1" s="1"/>
  <c r="BB28" i="1"/>
  <c r="BD117" i="1"/>
  <c r="BB141" i="1"/>
  <c r="BB198" i="1"/>
  <c r="BB261" i="1"/>
  <c r="BC293" i="1"/>
  <c r="BC292" i="1" s="1"/>
  <c r="BB302" i="1"/>
  <c r="BE301" i="1"/>
  <c r="BB327" i="1"/>
  <c r="BE327" i="1"/>
  <c r="BE323" i="1" s="1"/>
  <c r="BD330" i="1"/>
  <c r="BC337" i="1"/>
  <c r="BC336" i="1" s="1"/>
  <c r="BE344" i="1"/>
  <c r="M397" i="1"/>
  <c r="M396" i="1" s="1"/>
  <c r="M395" i="1" s="1"/>
  <c r="M394" i="1" s="1"/>
  <c r="M512" i="1" s="1"/>
  <c r="M318" i="1"/>
  <c r="M317" i="1" s="1"/>
  <c r="L84" i="1"/>
  <c r="L82" i="1"/>
  <c r="L80" i="1"/>
  <c r="M40" i="1"/>
  <c r="BE15" i="1"/>
  <c r="BB59" i="1"/>
  <c r="BE93" i="1"/>
  <c r="BB135" i="1"/>
  <c r="BB280" i="1"/>
  <c r="BB383" i="1"/>
  <c r="BB382" i="1" s="1"/>
  <c r="L139" i="1"/>
  <c r="L138" i="1" s="1"/>
  <c r="K95" i="1"/>
  <c r="K94" i="1" s="1"/>
  <c r="BE18" i="2"/>
  <c r="BC236" i="1"/>
  <c r="BE248" i="1"/>
  <c r="K353" i="1"/>
  <c r="K352" i="1" s="1"/>
  <c r="L231" i="1"/>
  <c r="K392" i="3"/>
  <c r="BE328" i="2"/>
  <c r="BE327" i="2" s="1"/>
  <c r="BE324" i="2" s="1"/>
  <c r="BE323" i="2" s="1"/>
  <c r="BE322" i="2" s="1"/>
  <c r="BB22" i="1"/>
  <c r="BC33" i="1"/>
  <c r="BC32" i="1" s="1"/>
  <c r="BC31" i="1" s="1"/>
  <c r="BB65" i="1"/>
  <c r="BC100" i="1"/>
  <c r="BE367" i="1"/>
  <c r="BE366" i="1" s="1"/>
  <c r="BE365" i="1" s="1"/>
  <c r="BC406" i="1"/>
  <c r="BC405" i="1" s="1"/>
  <c r="BC404" i="1" s="1"/>
  <c r="BC229" i="2"/>
  <c r="BC228" i="2"/>
  <c r="L388" i="1"/>
  <c r="L387" i="1" s="1"/>
  <c r="L386" i="1" s="1"/>
  <c r="L319" i="1"/>
  <c r="L260" i="3"/>
  <c r="L259" i="3" s="1"/>
  <c r="L303" i="1"/>
  <c r="L302" i="1" s="1"/>
  <c r="L244" i="3"/>
  <c r="L243" i="3" s="1"/>
  <c r="L242" i="3" s="1"/>
  <c r="L411" i="1"/>
  <c r="L410" i="1" s="1"/>
  <c r="L400" i="1"/>
  <c r="L408" i="1"/>
  <c r="L407" i="1" s="1"/>
  <c r="L54" i="3"/>
  <c r="L53" i="3" s="1"/>
  <c r="L52" i="3" s="1"/>
  <c r="L370" i="1"/>
  <c r="L46" i="3"/>
  <c r="L45" i="3" s="1"/>
  <c r="K359" i="1"/>
  <c r="K364" i="3"/>
  <c r="K363" i="3" s="1"/>
  <c r="L334" i="1"/>
  <c r="L275" i="3"/>
  <c r="L274" i="3" s="1"/>
  <c r="K327" i="1"/>
  <c r="L325" i="1"/>
  <c r="L324" i="1" s="1"/>
  <c r="K265" i="1"/>
  <c r="K264" i="1" s="1"/>
  <c r="K206" i="3"/>
  <c r="K205" i="3" s="1"/>
  <c r="K204" i="3" s="1"/>
  <c r="L262" i="1"/>
  <c r="L261" i="1" s="1"/>
  <c r="L203" i="3"/>
  <c r="L202" i="3" s="1"/>
  <c r="L201" i="3" s="1"/>
  <c r="L256" i="1"/>
  <c r="L255" i="1" s="1"/>
  <c r="T255" i="1" s="1"/>
  <c r="AB255" i="1" s="1"/>
  <c r="AJ255" i="1" s="1"/>
  <c r="K219" i="1"/>
  <c r="K359" i="3"/>
  <c r="K358" i="3" s="1"/>
  <c r="L165" i="1"/>
  <c r="L164" i="1" s="1"/>
  <c r="L291" i="3"/>
  <c r="L290" i="3" s="1"/>
  <c r="L289" i="3" s="1"/>
  <c r="L162" i="1"/>
  <c r="L159" i="1" s="1"/>
  <c r="L288" i="3"/>
  <c r="L287" i="3" s="1"/>
  <c r="L284" i="3" s="1"/>
  <c r="L132" i="1"/>
  <c r="L131" i="1" s="1"/>
  <c r="L166" i="3"/>
  <c r="L165" i="3" s="1"/>
  <c r="L164" i="3" s="1"/>
  <c r="L129" i="1"/>
  <c r="L128" i="1" s="1"/>
  <c r="K119" i="1"/>
  <c r="K153" i="3"/>
  <c r="K152" i="3" s="1"/>
  <c r="L115" i="1"/>
  <c r="L114" i="1" s="1"/>
  <c r="L113" i="1" s="1"/>
  <c r="L105" i="1"/>
  <c r="L104" i="1" s="1"/>
  <c r="T104" i="1" s="1"/>
  <c r="AB104" i="1" s="1"/>
  <c r="AJ104" i="1" s="1"/>
  <c r="L139" i="3"/>
  <c r="L138" i="3" s="1"/>
  <c r="L137" i="3" s="1"/>
  <c r="M71" i="1"/>
  <c r="M105" i="3"/>
  <c r="M104" i="3" s="1"/>
  <c r="M103" i="3" s="1"/>
  <c r="M102" i="3" s="1"/>
  <c r="M101" i="3" s="1"/>
  <c r="L24" i="3"/>
  <c r="BC11" i="1"/>
  <c r="M414" i="1"/>
  <c r="M413" i="1" s="1"/>
  <c r="M60" i="3"/>
  <c r="M59" i="3" s="1"/>
  <c r="M58" i="3" s="1"/>
  <c r="K342" i="1"/>
  <c r="K341" i="1" s="1"/>
  <c r="K340" i="1" s="1"/>
  <c r="K333" i="3"/>
  <c r="K332" i="3" s="1"/>
  <c r="K331" i="3" s="1"/>
  <c r="K327" i="3" s="1"/>
  <c r="L330" i="1"/>
  <c r="L271" i="3"/>
  <c r="L270" i="3" s="1"/>
  <c r="K293" i="1"/>
  <c r="K292" i="1" s="1"/>
  <c r="K234" i="3"/>
  <c r="K233" i="3" s="1"/>
  <c r="K232" i="3" s="1"/>
  <c r="L278" i="1"/>
  <c r="L277" i="1" s="1"/>
  <c r="L219" i="3"/>
  <c r="L218" i="3" s="1"/>
  <c r="L217" i="3" s="1"/>
  <c r="L259" i="1"/>
  <c r="L258" i="1" s="1"/>
  <c r="L200" i="3"/>
  <c r="L199" i="3" s="1"/>
  <c r="L198" i="3" s="1"/>
  <c r="L377" i="3"/>
  <c r="L376" i="3" s="1"/>
  <c r="L226" i="1"/>
  <c r="L374" i="3"/>
  <c r="L373" i="3" s="1"/>
  <c r="K217" i="1"/>
  <c r="K357" i="3"/>
  <c r="K356" i="3" s="1"/>
  <c r="L216" i="1"/>
  <c r="L215" i="1" s="1"/>
  <c r="L203" i="1"/>
  <c r="L202" i="1" s="1"/>
  <c r="L201" i="1" s="1"/>
  <c r="L330" i="3"/>
  <c r="L329" i="3" s="1"/>
  <c r="L328" i="3" s="1"/>
  <c r="L327" i="3" s="1"/>
  <c r="L168" i="1"/>
  <c r="L294" i="3"/>
  <c r="L293" i="3" s="1"/>
  <c r="L111" i="1"/>
  <c r="L110" i="1" s="1"/>
  <c r="T110" i="1" s="1"/>
  <c r="AB110" i="1" s="1"/>
  <c r="AJ110" i="1" s="1"/>
  <c r="L108" i="1"/>
  <c r="L107" i="1" s="1"/>
  <c r="L102" i="1"/>
  <c r="L101" i="1" s="1"/>
  <c r="L98" i="1"/>
  <c r="L97" i="1" s="1"/>
  <c r="L93" i="1" s="1"/>
  <c r="L66" i="1"/>
  <c r="L65" i="1" s="1"/>
  <c r="L48" i="1"/>
  <c r="L47" i="1" s="1"/>
  <c r="L40" i="1"/>
  <c r="L26" i="1"/>
  <c r="L25" i="1" s="1"/>
  <c r="L33" i="3"/>
  <c r="L32" i="3" s="1"/>
  <c r="L31" i="3" s="1"/>
  <c r="L16" i="1"/>
  <c r="L23" i="3"/>
  <c r="L22" i="3" s="1"/>
  <c r="L23" i="1"/>
  <c r="L22" i="1" s="1"/>
  <c r="L20" i="1"/>
  <c r="L13" i="1"/>
  <c r="L12" i="1" s="1"/>
  <c r="BE381" i="1"/>
  <c r="BE435" i="1" s="1"/>
  <c r="M375" i="1"/>
  <c r="M374" i="1" s="1"/>
  <c r="M51" i="3"/>
  <c r="M50" i="3" s="1"/>
  <c r="M49" i="3" s="1"/>
  <c r="K346" i="1"/>
  <c r="K345" i="1" s="1"/>
  <c r="K346" i="3"/>
  <c r="K345" i="3" s="1"/>
  <c r="K344" i="3" s="1"/>
  <c r="K337" i="1"/>
  <c r="K336" i="1" s="1"/>
  <c r="K278" i="3"/>
  <c r="K277" i="3" s="1"/>
  <c r="K276" i="3" s="1"/>
  <c r="L328" i="1"/>
  <c r="L269" i="3"/>
  <c r="L268" i="3" s="1"/>
  <c r="L321" i="1"/>
  <c r="L262" i="3"/>
  <c r="L261" i="3" s="1"/>
  <c r="L312" i="1"/>
  <c r="L253" i="3"/>
  <c r="L252" i="3" s="1"/>
  <c r="L251" i="3" s="1"/>
  <c r="K223" i="1"/>
  <c r="K213" i="1"/>
  <c r="K212" i="1" s="1"/>
  <c r="K208" i="1" s="1"/>
  <c r="K343" i="3"/>
  <c r="K342" i="3" s="1"/>
  <c r="K341" i="3" s="1"/>
  <c r="L181" i="1"/>
  <c r="L180" i="1" s="1"/>
  <c r="L307" i="3"/>
  <c r="L306" i="3" s="1"/>
  <c r="L305" i="3" s="1"/>
  <c r="L64" i="3"/>
  <c r="L63" i="3" s="1"/>
  <c r="L62" i="3" s="1"/>
  <c r="L61" i="3" s="1"/>
  <c r="K15" i="1"/>
  <c r="K11" i="1" s="1"/>
  <c r="L372" i="1"/>
  <c r="K362" i="1"/>
  <c r="K361" i="1" s="1"/>
  <c r="L398" i="1"/>
  <c r="L379" i="1"/>
  <c r="L378" i="1" s="1"/>
  <c r="L377" i="1" s="1"/>
  <c r="L68" i="3"/>
  <c r="L67" i="3" s="1"/>
  <c r="L66" i="3" s="1"/>
  <c r="L65" i="3" s="1"/>
  <c r="L368" i="1"/>
  <c r="L44" i="3"/>
  <c r="L43" i="3" s="1"/>
  <c r="K357" i="1"/>
  <c r="BE358" i="1"/>
  <c r="BE481" i="1" s="1"/>
  <c r="BE479" i="1" s="1"/>
  <c r="K362" i="3"/>
  <c r="K361" i="3" s="1"/>
  <c r="L306" i="1"/>
  <c r="L305" i="1" s="1"/>
  <c r="L247" i="3"/>
  <c r="L246" i="3" s="1"/>
  <c r="L245" i="3" s="1"/>
  <c r="K250" i="1"/>
  <c r="K191" i="3"/>
  <c r="K190" i="3" s="1"/>
  <c r="K189" i="3" s="1"/>
  <c r="L175" i="1"/>
  <c r="L60" i="1"/>
  <c r="L59" i="1" s="1"/>
  <c r="L91" i="3"/>
  <c r="L90" i="3" s="1"/>
  <c r="L89" i="3" s="1"/>
  <c r="K43" i="1"/>
  <c r="K74" i="3"/>
  <c r="K73" i="3" s="1"/>
  <c r="M29" i="1"/>
  <c r="M28" i="1" s="1"/>
  <c r="M36" i="3"/>
  <c r="M35" i="3" s="1"/>
  <c r="M34" i="3" s="1"/>
  <c r="M385" i="3"/>
  <c r="M384" i="3" s="1"/>
  <c r="K133" i="3"/>
  <c r="BE373" i="2"/>
  <c r="BE372" i="2" s="1"/>
  <c r="BE371" i="2" s="1"/>
  <c r="BE364" i="2" s="1"/>
  <c r="BD13" i="1"/>
  <c r="BD12" i="1" s="1"/>
  <c r="BD20" i="1"/>
  <c r="BB25" i="1"/>
  <c r="BB56" i="1"/>
  <c r="BB97" i="1"/>
  <c r="BB107" i="1"/>
  <c r="BD115" i="1"/>
  <c r="BD114" i="1" s="1"/>
  <c r="BD113" i="1" s="1"/>
  <c r="BB128" i="1"/>
  <c r="BB127" i="1" s="1"/>
  <c r="BD129" i="1"/>
  <c r="BD128" i="1" s="1"/>
  <c r="BD139" i="1"/>
  <c r="BD138" i="1" s="1"/>
  <c r="BB156" i="1"/>
  <c r="BD165" i="1"/>
  <c r="BD164" i="1" s="1"/>
  <c r="BB180" i="1"/>
  <c r="BD194" i="1"/>
  <c r="BD193" i="1" s="1"/>
  <c r="BD192" i="1" s="1"/>
  <c r="BD203" i="1"/>
  <c r="BD202" i="1" s="1"/>
  <c r="BD201" i="1" s="1"/>
  <c r="BB233" i="1"/>
  <c r="BD259" i="1"/>
  <c r="BD258" i="1" s="1"/>
  <c r="BB264" i="1"/>
  <c r="BB268" i="1"/>
  <c r="BD272" i="1"/>
  <c r="BD271" i="1" s="1"/>
  <c r="BD278" i="1"/>
  <c r="BD277" i="1" s="1"/>
  <c r="BD303" i="1"/>
  <c r="BD302" i="1" s="1"/>
  <c r="BB311" i="1"/>
  <c r="BD328" i="1"/>
  <c r="BC342" i="1"/>
  <c r="BC341" i="1" s="1"/>
  <c r="BC340" i="1" s="1"/>
  <c r="BC346" i="1"/>
  <c r="BC345" i="1" s="1"/>
  <c r="BD357" i="1"/>
  <c r="BD356" i="1" s="1"/>
  <c r="BD355" i="1" s="1"/>
  <c r="BB378" i="1"/>
  <c r="BD16" i="1"/>
  <c r="BD23" i="1"/>
  <c r="BD22" i="1" s="1"/>
  <c r="BD40" i="1"/>
  <c r="BE73" i="1"/>
  <c r="BC75" i="1"/>
  <c r="BC70" i="1" s="1"/>
  <c r="BC69" i="1" s="1"/>
  <c r="BC68" i="1" s="1"/>
  <c r="BC427" i="1" s="1"/>
  <c r="BD82" i="1"/>
  <c r="BD84" i="1"/>
  <c r="BD102" i="1"/>
  <c r="BD101" i="1" s="1"/>
  <c r="BE118" i="1"/>
  <c r="BE117" i="1" s="1"/>
  <c r="BD132" i="1"/>
  <c r="BD131" i="1" s="1"/>
  <c r="BD162" i="1"/>
  <c r="BD159" i="1" s="1"/>
  <c r="BC223" i="1"/>
  <c r="BC228" i="1"/>
  <c r="BD256" i="1"/>
  <c r="BD255" i="1" s="1"/>
  <c r="BC315" i="1"/>
  <c r="BC314" i="1" s="1"/>
  <c r="BC301" i="1" s="1"/>
  <c r="BD368" i="1"/>
  <c r="BB374" i="1"/>
  <c r="M133" i="3"/>
  <c r="BD26" i="1"/>
  <c r="BD25" i="1" s="1"/>
  <c r="BD57" i="1"/>
  <c r="BD56" i="1" s="1"/>
  <c r="BD98" i="1"/>
  <c r="BD97" i="1" s="1"/>
  <c r="BD93" i="1" s="1"/>
  <c r="BD108" i="1"/>
  <c r="BD107" i="1" s="1"/>
  <c r="BC119" i="1"/>
  <c r="BC121" i="1"/>
  <c r="BE129" i="1"/>
  <c r="BE128" i="1" s="1"/>
  <c r="BE127" i="1" s="1"/>
  <c r="BB138" i="1"/>
  <c r="BB164" i="1"/>
  <c r="BD168" i="1"/>
  <c r="BD170" i="1"/>
  <c r="BD175" i="1"/>
  <c r="BD181" i="1"/>
  <c r="BD180" i="1" s="1"/>
  <c r="BB193" i="1"/>
  <c r="BB202" i="1"/>
  <c r="BE216" i="1"/>
  <c r="BE215" i="1" s="1"/>
  <c r="BE223" i="1"/>
  <c r="BE228" i="1"/>
  <c r="BD234" i="1"/>
  <c r="BD233" i="1" s="1"/>
  <c r="BD236" i="1"/>
  <c r="BC250" i="1"/>
  <c r="BC249" i="1" s="1"/>
  <c r="BB258" i="1"/>
  <c r="BC265" i="1"/>
  <c r="BC264" i="1" s="1"/>
  <c r="BC269" i="1"/>
  <c r="BC268" i="1" s="1"/>
  <c r="BC267" i="1" s="1"/>
  <c r="BB277" i="1"/>
  <c r="BD312" i="1"/>
  <c r="BD311" i="1" s="1"/>
  <c r="BB324" i="1"/>
  <c r="BB323" i="1" s="1"/>
  <c r="BB345" i="1"/>
  <c r="BB344" i="1" s="1"/>
  <c r="BC362" i="1"/>
  <c r="BC361" i="1" s="1"/>
  <c r="BC43" i="1"/>
  <c r="BD48" i="1"/>
  <c r="BD47" i="1" s="1"/>
  <c r="BC79" i="1"/>
  <c r="BC78" i="1" s="1"/>
  <c r="BC77" i="1" s="1"/>
  <c r="BC428" i="1" s="1"/>
  <c r="BC95" i="1"/>
  <c r="BC94" i="1" s="1"/>
  <c r="BC93" i="1" s="1"/>
  <c r="BE100" i="1"/>
  <c r="BD142" i="1"/>
  <c r="BD141" i="1" s="1"/>
  <c r="BE176" i="1"/>
  <c r="BD199" i="1"/>
  <c r="BD198" i="1" s="1"/>
  <c r="BD197" i="1" s="1"/>
  <c r="BC217" i="1"/>
  <c r="BC219" i="1"/>
  <c r="BD224" i="1"/>
  <c r="BD226" i="1"/>
  <c r="BD229" i="1"/>
  <c r="BD231" i="1"/>
  <c r="BE239" i="1"/>
  <c r="BD253" i="1"/>
  <c r="BD252" i="1" s="1"/>
  <c r="BD262" i="1"/>
  <c r="BD261" i="1" s="1"/>
  <c r="BD275" i="1"/>
  <c r="BD274" i="1" s="1"/>
  <c r="BD281" i="1"/>
  <c r="BD280" i="1" s="1"/>
  <c r="BD306" i="1"/>
  <c r="BD305" i="1" s="1"/>
  <c r="BC323" i="1"/>
  <c r="BC353" i="1"/>
  <c r="BC352" i="1" s="1"/>
  <c r="BC367" i="1"/>
  <c r="BC366" i="1" s="1"/>
  <c r="BC365" i="1" s="1"/>
  <c r="BB15" i="1"/>
  <c r="BC41" i="1"/>
  <c r="BB40" i="1"/>
  <c r="BB70" i="1"/>
  <c r="BB69" i="1" s="1"/>
  <c r="BB68" i="1" s="1"/>
  <c r="BB427" i="1" s="1"/>
  <c r="BB79" i="1"/>
  <c r="BB78" i="1" s="1"/>
  <c r="BB77" i="1" s="1"/>
  <c r="BB428" i="1" s="1"/>
  <c r="BB94" i="1"/>
  <c r="BB104" i="1"/>
  <c r="BB113" i="1"/>
  <c r="BC18" i="2"/>
  <c r="BC10" i="2" s="1"/>
  <c r="BB118" i="1"/>
  <c r="BB117" i="1" s="1"/>
  <c r="BD22" i="2"/>
  <c r="BD21" i="2" s="1"/>
  <c r="BD18" i="2" s="1"/>
  <c r="BD136" i="1"/>
  <c r="BD135" i="1" s="1"/>
  <c r="BB167" i="1"/>
  <c r="BB175" i="1"/>
  <c r="BB216" i="1"/>
  <c r="BB223" i="1"/>
  <c r="BB228" i="1"/>
  <c r="BE237" i="1"/>
  <c r="BB236" i="1"/>
  <c r="BB252" i="1"/>
  <c r="BE274" i="2"/>
  <c r="BE273" i="2" s="1"/>
  <c r="BE272" i="2" s="1"/>
  <c r="BB317" i="1"/>
  <c r="BD319" i="1"/>
  <c r="BE268" i="2"/>
  <c r="BE267" i="2" s="1"/>
  <c r="BD334" i="1"/>
  <c r="BD312" i="2"/>
  <c r="BC349" i="1"/>
  <c r="BC348" i="1" s="1"/>
  <c r="BC356" i="1"/>
  <c r="BB355" i="1"/>
  <c r="BE344" i="2"/>
  <c r="BE343" i="2" s="1"/>
  <c r="BE342" i="2" s="1"/>
  <c r="BE341" i="2" s="1"/>
  <c r="BE340" i="2" s="1"/>
  <c r="BB367" i="1"/>
  <c r="BD379" i="1"/>
  <c r="BD378" i="1" s="1"/>
  <c r="BD377" i="1" s="1"/>
  <c r="BC384" i="1"/>
  <c r="BC383" i="1" s="1"/>
  <c r="BC382" i="1" s="1"/>
  <c r="BC381" i="1" s="1"/>
  <c r="BC435" i="1" s="1"/>
  <c r="BB386" i="1"/>
  <c r="BE383" i="2"/>
  <c r="BE382" i="2" s="1"/>
  <c r="BE381" i="2" s="1"/>
  <c r="BE380" i="2" s="1"/>
  <c r="BB397" i="1"/>
  <c r="BB396" i="1" s="1"/>
  <c r="BB395" i="1" s="1"/>
  <c r="BE71" i="1"/>
  <c r="BE115" i="1"/>
  <c r="BE114" i="1" s="1"/>
  <c r="BE113" i="1" s="1"/>
  <c r="BC157" i="1"/>
  <c r="BC156" i="1" s="1"/>
  <c r="BC155" i="1" s="1"/>
  <c r="BC154" i="1" s="1"/>
  <c r="BC432" i="1" s="1"/>
  <c r="BE178" i="1"/>
  <c r="BD18" i="1"/>
  <c r="BD60" i="1"/>
  <c r="BD59" i="1" s="1"/>
  <c r="BE29" i="1"/>
  <c r="BE28" i="1" s="1"/>
  <c r="BC213" i="1"/>
  <c r="BC212" i="1" s="1"/>
  <c r="BC208" i="1" s="1"/>
  <c r="BD325" i="1"/>
  <c r="BD324" i="1" s="1"/>
  <c r="BE414" i="1"/>
  <c r="BE413" i="1" s="1"/>
  <c r="BD388" i="1"/>
  <c r="BD387" i="1" s="1"/>
  <c r="BD386" i="1" s="1"/>
  <c r="BD381" i="1" s="1"/>
  <c r="BD435" i="1" s="1"/>
  <c r="BD411" i="1"/>
  <c r="BD398" i="1"/>
  <c r="BD397" i="1" s="1"/>
  <c r="BD396" i="1" s="1"/>
  <c r="BD395" i="1" s="1"/>
  <c r="BD394" i="1" s="1"/>
  <c r="BD512" i="1" s="1"/>
  <c r="BE357" i="1"/>
  <c r="BE356" i="1" s="1"/>
  <c r="BE355" i="1" s="1"/>
  <c r="BE339" i="1" s="1"/>
  <c r="K126" i="3"/>
  <c r="L103" i="3"/>
  <c r="L102" i="3" s="1"/>
  <c r="L101" i="3" s="1"/>
  <c r="L151" i="3"/>
  <c r="L150" i="3" s="1"/>
  <c r="M112" i="3"/>
  <c r="M111" i="3" s="1"/>
  <c r="M126" i="3"/>
  <c r="L70" i="3"/>
  <c r="M151" i="3"/>
  <c r="M150" i="3" s="1"/>
  <c r="L355" i="3"/>
  <c r="K370" i="3"/>
  <c r="K112" i="3"/>
  <c r="K111" i="3" s="1"/>
  <c r="M355" i="3"/>
  <c r="L348" i="3"/>
  <c r="L347" i="3" s="1"/>
  <c r="L337" i="3" s="1"/>
  <c r="L300" i="3"/>
  <c r="K284" i="3"/>
  <c r="M258" i="3"/>
  <c r="M257" i="3" s="1"/>
  <c r="K300" i="3"/>
  <c r="M284" i="3"/>
  <c r="K292" i="3"/>
  <c r="K103" i="3"/>
  <c r="K102" i="3" s="1"/>
  <c r="K101" i="3" s="1"/>
  <c r="M292" i="3"/>
  <c r="K258" i="3"/>
  <c r="K257" i="3" s="1"/>
  <c r="M188" i="3"/>
  <c r="K160" i="3"/>
  <c r="M370" i="3"/>
  <c r="M241" i="3"/>
  <c r="K42" i="3"/>
  <c r="L21" i="3"/>
  <c r="K21" i="3"/>
  <c r="K17" i="3" s="1"/>
  <c r="M10" i="3"/>
  <c r="M9" i="3" s="1"/>
  <c r="M42" i="3"/>
  <c r="M21" i="3"/>
  <c r="M70" i="3"/>
  <c r="M69" i="3" s="1"/>
  <c r="K10" i="3"/>
  <c r="K9" i="3" s="1"/>
  <c r="K375" i="3"/>
  <c r="K269" i="1"/>
  <c r="K268" i="1" s="1"/>
  <c r="K267" i="1" s="1"/>
  <c r="L194" i="1"/>
  <c r="L193" i="1" s="1"/>
  <c r="L192" i="1" s="1"/>
  <c r="K127" i="1"/>
  <c r="M93" i="1"/>
  <c r="U93" i="1" s="1"/>
  <c r="AC93" i="1" s="1"/>
  <c r="AK93" i="1" s="1"/>
  <c r="K397" i="1"/>
  <c r="K396" i="1" s="1"/>
  <c r="L381" i="1"/>
  <c r="L435" i="1" s="1"/>
  <c r="L344" i="1"/>
  <c r="M248" i="1"/>
  <c r="L234" i="1"/>
  <c r="L233" i="1" s="1"/>
  <c r="L136" i="1"/>
  <c r="L135" i="1" s="1"/>
  <c r="L118" i="1"/>
  <c r="M73" i="1"/>
  <c r="M70" i="1" s="1"/>
  <c r="M69" i="1" s="1"/>
  <c r="M68" i="1" s="1"/>
  <c r="M427" i="1" s="1"/>
  <c r="K45" i="1"/>
  <c r="L18" i="1"/>
  <c r="K157" i="1"/>
  <c r="K156" i="1" s="1"/>
  <c r="K155" i="1" s="1"/>
  <c r="M79" i="1"/>
  <c r="U79" i="1" s="1"/>
  <c r="AC79" i="1" s="1"/>
  <c r="AK79" i="1" s="1"/>
  <c r="AK78" i="1" s="1"/>
  <c r="K121" i="1"/>
  <c r="K118" i="1" s="1"/>
  <c r="K117" i="1" s="1"/>
  <c r="M406" i="1"/>
  <c r="M405" i="1" s="1"/>
  <c r="M404" i="1" s="1"/>
  <c r="M528" i="1" s="1"/>
  <c r="L142" i="1"/>
  <c r="L141" i="1" s="1"/>
  <c r="K41" i="1"/>
  <c r="K33" i="1"/>
  <c r="K32" i="1" s="1"/>
  <c r="K31" i="1" s="1"/>
  <c r="L224" i="1"/>
  <c r="L223" i="1" s="1"/>
  <c r="L170" i="1"/>
  <c r="K367" i="1"/>
  <c r="K366" i="1" s="1"/>
  <c r="M237" i="1"/>
  <c r="M236" i="1" s="1"/>
  <c r="M222" i="1" s="1"/>
  <c r="M221" i="1" s="1"/>
  <c r="M434" i="1" s="1"/>
  <c r="M216" i="1"/>
  <c r="M215" i="1" s="1"/>
  <c r="M118" i="1"/>
  <c r="K349" i="1"/>
  <c r="K348" i="1" s="1"/>
  <c r="K344" i="1" s="1"/>
  <c r="L248" i="1"/>
  <c r="M159" i="1"/>
  <c r="M381" i="1"/>
  <c r="M435" i="1" s="1"/>
  <c r="K318" i="1"/>
  <c r="K317" i="1" s="1"/>
  <c r="M15" i="1"/>
  <c r="L70" i="1"/>
  <c r="L69" i="1" s="1"/>
  <c r="L68" i="1" s="1"/>
  <c r="L427" i="1" s="1"/>
  <c r="K70" i="1"/>
  <c r="K69" i="1" s="1"/>
  <c r="L236" i="1"/>
  <c r="L406" i="1"/>
  <c r="L405" i="1" s="1"/>
  <c r="L404" i="1" s="1"/>
  <c r="M301" i="1"/>
  <c r="K35" i="1"/>
  <c r="K77" i="1"/>
  <c r="K428" i="1" s="1"/>
  <c r="K93" i="1"/>
  <c r="K100" i="1"/>
  <c r="K113" i="1"/>
  <c r="K192" i="1"/>
  <c r="L197" i="1"/>
  <c r="K249" i="1"/>
  <c r="K301" i="1"/>
  <c r="L311" i="1"/>
  <c r="M348" i="1"/>
  <c r="M344" i="1" s="1"/>
  <c r="K356" i="1"/>
  <c r="K377" i="1"/>
  <c r="K386" i="1"/>
  <c r="K406" i="1"/>
  <c r="J37" i="1"/>
  <c r="J36" i="1" s="1"/>
  <c r="J35" i="1" s="1"/>
  <c r="J132" i="1"/>
  <c r="AV396" i="3"/>
  <c r="AV392" i="3"/>
  <c r="AV387" i="3"/>
  <c r="AV385" i="3"/>
  <c r="AV382" i="3"/>
  <c r="AV379" i="3"/>
  <c r="AV377" i="3"/>
  <c r="AV374" i="3"/>
  <c r="AV372" i="3"/>
  <c r="AV367" i="3"/>
  <c r="AV364" i="3"/>
  <c r="AV362" i="3"/>
  <c r="AV359" i="3"/>
  <c r="AV357" i="3"/>
  <c r="AV353" i="3"/>
  <c r="AV350" i="3"/>
  <c r="AX350" i="3" s="1"/>
  <c r="AZ350" i="3" s="1"/>
  <c r="AV349" i="3"/>
  <c r="AX349" i="3" s="1"/>
  <c r="AZ349" i="3" s="1"/>
  <c r="AV346" i="3"/>
  <c r="AV343" i="3"/>
  <c r="AV336" i="3"/>
  <c r="AV333" i="3"/>
  <c r="AV330" i="3"/>
  <c r="AV326" i="3"/>
  <c r="AV320" i="3"/>
  <c r="AV316" i="3"/>
  <c r="AV313" i="3"/>
  <c r="AV310" i="3"/>
  <c r="AV307" i="3"/>
  <c r="AV304" i="3"/>
  <c r="AV302" i="3"/>
  <c r="AV299" i="3"/>
  <c r="AV296" i="3"/>
  <c r="AV294" i="3"/>
  <c r="AV291" i="3"/>
  <c r="AV288" i="3"/>
  <c r="AV286" i="3"/>
  <c r="AV283" i="3"/>
  <c r="AV278" i="3"/>
  <c r="AV275" i="3"/>
  <c r="AV271" i="3"/>
  <c r="AV269" i="3"/>
  <c r="AV266" i="3"/>
  <c r="AV262" i="3"/>
  <c r="AV260" i="3"/>
  <c r="AV256" i="3"/>
  <c r="AV253" i="3"/>
  <c r="AV250" i="3"/>
  <c r="AV247" i="3"/>
  <c r="AV244" i="3"/>
  <c r="AV237" i="3"/>
  <c r="AV234" i="3"/>
  <c r="AV225" i="3"/>
  <c r="AV222" i="3"/>
  <c r="AV219" i="3"/>
  <c r="AV216" i="3"/>
  <c r="AV213" i="3"/>
  <c r="AV210" i="3"/>
  <c r="AV206" i="3"/>
  <c r="AV203" i="3"/>
  <c r="AV200" i="3"/>
  <c r="AV197" i="3"/>
  <c r="AV194" i="3"/>
  <c r="AV191" i="3"/>
  <c r="AV176" i="3"/>
  <c r="AV173" i="3"/>
  <c r="AV170" i="3"/>
  <c r="AV166" i="3"/>
  <c r="AV163" i="3"/>
  <c r="AV158" i="3"/>
  <c r="AV155" i="3"/>
  <c r="AV153" i="3"/>
  <c r="AV149" i="3"/>
  <c r="AV145" i="3"/>
  <c r="AV142" i="3"/>
  <c r="AV136" i="3"/>
  <c r="AV132" i="3"/>
  <c r="AV129" i="3"/>
  <c r="AV118" i="3"/>
  <c r="AV116" i="3"/>
  <c r="AV114" i="3"/>
  <c r="AV109" i="3"/>
  <c r="AV107" i="3"/>
  <c r="AV105" i="3"/>
  <c r="AV100" i="3"/>
  <c r="AV97" i="3"/>
  <c r="AV94" i="3"/>
  <c r="AV91" i="3"/>
  <c r="AV88" i="3"/>
  <c r="AV85" i="3"/>
  <c r="AV82" i="3"/>
  <c r="AV79" i="3"/>
  <c r="AV76" i="3"/>
  <c r="AV74" i="3"/>
  <c r="AV72" i="3"/>
  <c r="AV60" i="3"/>
  <c r="AV57" i="3"/>
  <c r="AV54" i="3"/>
  <c r="AV48" i="3"/>
  <c r="AV46" i="3"/>
  <c r="AV44" i="3"/>
  <c r="AV40" i="3"/>
  <c r="AV36" i="3"/>
  <c r="AV33" i="3"/>
  <c r="AV30" i="3"/>
  <c r="AV27" i="3"/>
  <c r="AV25" i="3"/>
  <c r="AV23" i="3"/>
  <c r="AV20" i="3"/>
  <c r="AV16" i="3"/>
  <c r="AV14" i="3"/>
  <c r="AV12" i="3"/>
  <c r="AQ396" i="3"/>
  <c r="AQ392" i="3"/>
  <c r="AQ387" i="3"/>
  <c r="AQ385" i="3"/>
  <c r="AQ382" i="3"/>
  <c r="AQ379" i="3"/>
  <c r="AQ377" i="3"/>
  <c r="AQ374" i="3"/>
  <c r="AQ372" i="3"/>
  <c r="AQ367" i="3"/>
  <c r="AQ364" i="3"/>
  <c r="AQ362" i="3"/>
  <c r="AQ359" i="3"/>
  <c r="AQ357" i="3"/>
  <c r="AQ353" i="3"/>
  <c r="AQ350" i="3"/>
  <c r="AS350" i="3" s="1"/>
  <c r="AU350" i="3" s="1"/>
  <c r="AQ349" i="3"/>
  <c r="AS349" i="3" s="1"/>
  <c r="AU349" i="3" s="1"/>
  <c r="AQ346" i="3"/>
  <c r="AQ343" i="3"/>
  <c r="AQ336" i="3"/>
  <c r="AQ333" i="3"/>
  <c r="AQ330" i="3"/>
  <c r="AQ326" i="3"/>
  <c r="AQ320" i="3"/>
  <c r="AQ316" i="3"/>
  <c r="AQ313" i="3"/>
  <c r="AQ310" i="3"/>
  <c r="AQ307" i="3"/>
  <c r="AQ304" i="3"/>
  <c r="AQ302" i="3"/>
  <c r="AQ299" i="3"/>
  <c r="AQ296" i="3"/>
  <c r="AQ294" i="3"/>
  <c r="AQ291" i="3"/>
  <c r="AQ288" i="3"/>
  <c r="AQ286" i="3"/>
  <c r="AQ283" i="3"/>
  <c r="AQ278" i="3"/>
  <c r="AQ275" i="3"/>
  <c r="AQ271" i="3"/>
  <c r="AQ269" i="3"/>
  <c r="AQ266" i="3"/>
  <c r="AQ262" i="3"/>
  <c r="AQ260" i="3"/>
  <c r="AQ256" i="3"/>
  <c r="AQ253" i="3"/>
  <c r="AQ250" i="3"/>
  <c r="AQ247" i="3"/>
  <c r="AQ244" i="3"/>
  <c r="AQ237" i="3"/>
  <c r="AQ234" i="3"/>
  <c r="AQ225" i="3"/>
  <c r="AQ222" i="3"/>
  <c r="AQ219" i="3"/>
  <c r="AQ216" i="3"/>
  <c r="AQ213" i="3"/>
  <c r="AQ210" i="3"/>
  <c r="AQ206" i="3"/>
  <c r="AQ203" i="3"/>
  <c r="AQ200" i="3"/>
  <c r="AQ197" i="3"/>
  <c r="AQ194" i="3"/>
  <c r="AQ191" i="3"/>
  <c r="AQ182" i="3"/>
  <c r="AQ179" i="3"/>
  <c r="AQ176" i="3"/>
  <c r="AQ173" i="3"/>
  <c r="AQ170" i="3"/>
  <c r="AQ166" i="3"/>
  <c r="AQ163" i="3"/>
  <c r="AQ158" i="3"/>
  <c r="AQ155" i="3"/>
  <c r="AQ153" i="3"/>
  <c r="AQ149" i="3"/>
  <c r="AQ145" i="3"/>
  <c r="AQ142" i="3"/>
  <c r="AQ136" i="3"/>
  <c r="AQ132" i="3"/>
  <c r="AQ129" i="3"/>
  <c r="AQ118" i="3"/>
  <c r="AQ116" i="3"/>
  <c r="AQ114" i="3"/>
  <c r="AQ109" i="3"/>
  <c r="AQ107" i="3"/>
  <c r="AQ105" i="3"/>
  <c r="AQ100" i="3"/>
  <c r="AQ97" i="3"/>
  <c r="AQ94" i="3"/>
  <c r="AQ91" i="3"/>
  <c r="AQ88" i="3"/>
  <c r="AQ85" i="3"/>
  <c r="AQ82" i="3"/>
  <c r="AQ79" i="3"/>
  <c r="AQ76" i="3"/>
  <c r="AQ74" i="3"/>
  <c r="AQ72" i="3"/>
  <c r="AQ68" i="3"/>
  <c r="AQ60" i="3"/>
  <c r="AQ57" i="3"/>
  <c r="AQ54" i="3"/>
  <c r="AQ48" i="3"/>
  <c r="AQ46" i="3"/>
  <c r="AQ44" i="3"/>
  <c r="AQ40" i="3"/>
  <c r="AQ36" i="3"/>
  <c r="AQ33" i="3"/>
  <c r="AQ30" i="3"/>
  <c r="AQ27" i="3"/>
  <c r="AQ25" i="3"/>
  <c r="AQ23" i="3"/>
  <c r="AQ20" i="3"/>
  <c r="AQ16" i="3"/>
  <c r="AQ14" i="3"/>
  <c r="AQ12" i="3"/>
  <c r="M395" i="3"/>
  <c r="M394" i="3" s="1"/>
  <c r="M393" i="3" s="1"/>
  <c r="K395" i="3"/>
  <c r="K394" i="3" s="1"/>
  <c r="K393" i="3" s="1"/>
  <c r="J396" i="3"/>
  <c r="M391" i="3"/>
  <c r="M390" i="3" s="1"/>
  <c r="M389" i="3" s="1"/>
  <c r="L391" i="3"/>
  <c r="L390" i="3" s="1"/>
  <c r="L389" i="3" s="1"/>
  <c r="J392" i="3"/>
  <c r="L386" i="3"/>
  <c r="K386" i="3"/>
  <c r="J387" i="3"/>
  <c r="L384" i="3"/>
  <c r="K384" i="3"/>
  <c r="J385" i="3"/>
  <c r="M381" i="3"/>
  <c r="M380" i="3" s="1"/>
  <c r="K381" i="3"/>
  <c r="K380" i="3" s="1"/>
  <c r="J382" i="3"/>
  <c r="J379" i="3"/>
  <c r="J377" i="3"/>
  <c r="J374" i="3"/>
  <c r="J372" i="3"/>
  <c r="J367" i="3"/>
  <c r="J364" i="3"/>
  <c r="J362" i="3"/>
  <c r="J359" i="3"/>
  <c r="J357" i="3"/>
  <c r="J353" i="3"/>
  <c r="J350" i="3"/>
  <c r="J349" i="3"/>
  <c r="J346" i="3"/>
  <c r="J343" i="3"/>
  <c r="J336" i="3"/>
  <c r="J333" i="3"/>
  <c r="J330" i="3"/>
  <c r="J326" i="3"/>
  <c r="J320" i="3"/>
  <c r="J316" i="3"/>
  <c r="J313" i="3"/>
  <c r="J310" i="3"/>
  <c r="J307" i="3"/>
  <c r="J304" i="3"/>
  <c r="J302" i="3"/>
  <c r="J299" i="3"/>
  <c r="J296" i="3"/>
  <c r="J294" i="3"/>
  <c r="J291" i="3"/>
  <c r="J288" i="3"/>
  <c r="J286" i="3"/>
  <c r="J283" i="3"/>
  <c r="J278" i="3"/>
  <c r="J275" i="3"/>
  <c r="J271" i="3"/>
  <c r="J269" i="3"/>
  <c r="J266" i="3"/>
  <c r="J262" i="3"/>
  <c r="J260" i="3"/>
  <c r="J256" i="3"/>
  <c r="J253" i="3"/>
  <c r="J250" i="3"/>
  <c r="J247" i="3"/>
  <c r="J244" i="3"/>
  <c r="J237" i="3"/>
  <c r="J234" i="3"/>
  <c r="J225" i="3"/>
  <c r="J222" i="3"/>
  <c r="J219" i="3"/>
  <c r="J216" i="3"/>
  <c r="J213" i="3"/>
  <c r="J210" i="3"/>
  <c r="J206" i="3"/>
  <c r="J203" i="3"/>
  <c r="J200" i="3"/>
  <c r="J197" i="3"/>
  <c r="J194" i="3"/>
  <c r="J191" i="3"/>
  <c r="J182" i="3"/>
  <c r="J176" i="3"/>
  <c r="J170" i="3"/>
  <c r="J166" i="3"/>
  <c r="J163" i="3"/>
  <c r="J158" i="3"/>
  <c r="J155" i="3"/>
  <c r="J153" i="3"/>
  <c r="J149" i="3"/>
  <c r="J145" i="3"/>
  <c r="J142" i="3"/>
  <c r="J136" i="3"/>
  <c r="J132" i="3"/>
  <c r="J129" i="3"/>
  <c r="J118" i="3"/>
  <c r="J116" i="3"/>
  <c r="J114" i="3"/>
  <c r="J109" i="3"/>
  <c r="J107" i="3"/>
  <c r="J105" i="3"/>
  <c r="J100" i="3"/>
  <c r="J97" i="3"/>
  <c r="J94" i="3"/>
  <c r="J91" i="3"/>
  <c r="J88" i="3"/>
  <c r="J82" i="3"/>
  <c r="J79" i="3"/>
  <c r="J76" i="3"/>
  <c r="J74" i="3"/>
  <c r="J72" i="3"/>
  <c r="J60" i="3"/>
  <c r="J57" i="3"/>
  <c r="J54" i="3"/>
  <c r="J48" i="3"/>
  <c r="J46" i="3"/>
  <c r="J44" i="3"/>
  <c r="J40" i="3"/>
  <c r="J36" i="3"/>
  <c r="J33" i="3"/>
  <c r="J30" i="3"/>
  <c r="J27" i="3"/>
  <c r="J25" i="3"/>
  <c r="J23" i="3"/>
  <c r="J20" i="3"/>
  <c r="J16" i="3"/>
  <c r="J14" i="3"/>
  <c r="J12" i="3"/>
  <c r="AV397" i="2"/>
  <c r="AV394" i="2"/>
  <c r="AV391" i="2"/>
  <c r="AV387" i="2"/>
  <c r="AV385" i="2"/>
  <c r="AV383" i="2"/>
  <c r="AV373" i="2"/>
  <c r="AV370" i="2"/>
  <c r="AV362" i="2"/>
  <c r="AV356" i="2"/>
  <c r="AV348" i="2"/>
  <c r="AV346" i="2"/>
  <c r="AV344" i="2"/>
  <c r="AV333" i="2"/>
  <c r="AV328" i="2"/>
  <c r="AV326" i="2"/>
  <c r="AV321" i="2"/>
  <c r="AV316" i="2"/>
  <c r="AV313" i="2"/>
  <c r="AX313" i="2" s="1"/>
  <c r="AZ313" i="2" s="1"/>
  <c r="AV312" i="2"/>
  <c r="AX312" i="2" s="1"/>
  <c r="AZ312" i="2" s="1"/>
  <c r="AV309" i="2"/>
  <c r="AV306" i="2"/>
  <c r="AV304" i="2"/>
  <c r="AV301" i="2"/>
  <c r="AV296" i="2"/>
  <c r="AV294" i="2"/>
  <c r="AV289" i="2"/>
  <c r="AV280" i="2"/>
  <c r="AV277" i="2"/>
  <c r="AV274" i="2"/>
  <c r="AV271" i="2"/>
  <c r="AV268" i="2"/>
  <c r="AV264" i="2"/>
  <c r="AV262" i="2"/>
  <c r="AV259" i="2"/>
  <c r="AV256" i="2"/>
  <c r="AV253" i="2"/>
  <c r="AV250" i="2"/>
  <c r="AV247" i="2"/>
  <c r="AV244" i="2"/>
  <c r="AV239" i="2"/>
  <c r="AV227" i="2"/>
  <c r="AV223" i="2"/>
  <c r="AV219" i="2"/>
  <c r="AV213" i="2"/>
  <c r="AV211" i="2"/>
  <c r="AV208" i="2"/>
  <c r="AV205" i="2"/>
  <c r="AV203" i="2"/>
  <c r="AV200" i="2"/>
  <c r="AV198" i="2"/>
  <c r="AV192" i="2"/>
  <c r="AV186" i="2"/>
  <c r="AV183" i="2"/>
  <c r="AV180" i="2"/>
  <c r="AV177" i="2"/>
  <c r="AV174" i="2"/>
  <c r="AV172" i="2"/>
  <c r="AV169" i="2"/>
  <c r="AV166" i="2"/>
  <c r="AV164" i="2"/>
  <c r="AV161" i="2"/>
  <c r="AV158" i="2"/>
  <c r="AV156" i="2"/>
  <c r="AV153" i="2"/>
  <c r="AV147" i="2"/>
  <c r="AV141" i="2"/>
  <c r="AV136" i="2"/>
  <c r="AV133" i="2"/>
  <c r="AV127" i="2"/>
  <c r="AV121" i="2"/>
  <c r="AV107" i="2"/>
  <c r="AV104" i="2"/>
  <c r="AV101" i="2"/>
  <c r="AV98" i="2"/>
  <c r="AV95" i="2"/>
  <c r="AV90" i="2"/>
  <c r="AV85" i="2"/>
  <c r="AV83" i="2"/>
  <c r="AV81" i="2"/>
  <c r="AV76" i="2"/>
  <c r="AV73" i="2"/>
  <c r="AV65" i="2"/>
  <c r="AV63" i="2"/>
  <c r="AV61" i="2"/>
  <c r="AV56" i="2"/>
  <c r="AV50" i="2"/>
  <c r="AV47" i="2"/>
  <c r="AV44" i="2"/>
  <c r="AV41" i="2"/>
  <c r="AV38" i="2"/>
  <c r="AV35" i="2"/>
  <c r="AV32" i="2"/>
  <c r="AV30" i="2"/>
  <c r="AV28" i="2"/>
  <c r="AV25" i="2"/>
  <c r="AV22" i="2"/>
  <c r="AV20" i="2"/>
  <c r="AV17" i="2"/>
  <c r="AV15" i="2"/>
  <c r="AV13" i="2"/>
  <c r="AQ397" i="2"/>
  <c r="AQ394" i="2"/>
  <c r="AQ391" i="2"/>
  <c r="AQ387" i="2"/>
  <c r="AQ385" i="2"/>
  <c r="AQ383" i="2"/>
  <c r="AQ373" i="2"/>
  <c r="AQ370" i="2"/>
  <c r="AQ362" i="2"/>
  <c r="AQ356" i="2"/>
  <c r="AQ348" i="2"/>
  <c r="AQ346" i="2"/>
  <c r="AQ344" i="2"/>
  <c r="AQ333" i="2"/>
  <c r="AQ328" i="2"/>
  <c r="AQ326" i="2"/>
  <c r="AQ321" i="2"/>
  <c r="AQ316" i="2"/>
  <c r="AQ313" i="2"/>
  <c r="AS313" i="2" s="1"/>
  <c r="AU313" i="2" s="1"/>
  <c r="AQ312" i="2"/>
  <c r="AS312" i="2" s="1"/>
  <c r="AU312" i="2" s="1"/>
  <c r="AQ309" i="2"/>
  <c r="AQ306" i="2"/>
  <c r="AQ304" i="2"/>
  <c r="AQ301" i="2"/>
  <c r="AQ296" i="2"/>
  <c r="AQ294" i="2"/>
  <c r="AQ289" i="2"/>
  <c r="AQ280" i="2"/>
  <c r="AQ277" i="2"/>
  <c r="AQ274" i="2"/>
  <c r="AQ271" i="2"/>
  <c r="AQ268" i="2"/>
  <c r="AQ264" i="2"/>
  <c r="AQ262" i="2"/>
  <c r="AQ259" i="2"/>
  <c r="AQ256" i="2"/>
  <c r="AQ253" i="2"/>
  <c r="AQ250" i="2"/>
  <c r="AQ247" i="2"/>
  <c r="AQ244" i="2"/>
  <c r="AQ239" i="2"/>
  <c r="AQ227" i="2"/>
  <c r="AQ223" i="2"/>
  <c r="AQ219" i="2"/>
  <c r="AQ213" i="2"/>
  <c r="AQ211" i="2"/>
  <c r="AQ208" i="2"/>
  <c r="AQ205" i="2"/>
  <c r="AQ203" i="2"/>
  <c r="AQ200" i="2"/>
  <c r="AQ198" i="2"/>
  <c r="AQ192" i="2"/>
  <c r="AQ186" i="2"/>
  <c r="AQ183" i="2"/>
  <c r="AQ180" i="2"/>
  <c r="AQ177" i="2"/>
  <c r="AQ174" i="2"/>
  <c r="AQ172" i="2"/>
  <c r="AQ169" i="2"/>
  <c r="AQ166" i="2"/>
  <c r="AQ164" i="2"/>
  <c r="AQ161" i="2"/>
  <c r="AQ158" i="2"/>
  <c r="AQ156" i="2"/>
  <c r="AQ153" i="2"/>
  <c r="AQ147" i="2"/>
  <c r="AQ141" i="2"/>
  <c r="AQ136" i="2"/>
  <c r="AQ133" i="2"/>
  <c r="AQ127" i="2"/>
  <c r="AQ121" i="2"/>
  <c r="AQ113" i="2"/>
  <c r="AQ110" i="2"/>
  <c r="AQ107" i="2"/>
  <c r="AQ104" i="2"/>
  <c r="AQ101" i="2"/>
  <c r="AQ98" i="2"/>
  <c r="AQ95" i="2"/>
  <c r="AQ90" i="2"/>
  <c r="AQ85" i="2"/>
  <c r="AQ83" i="2"/>
  <c r="AQ81" i="2"/>
  <c r="AQ76" i="2"/>
  <c r="AQ73" i="2"/>
  <c r="AQ65" i="2"/>
  <c r="AQ63" i="2"/>
  <c r="AQ61" i="2"/>
  <c r="AQ56" i="2"/>
  <c r="AQ50" i="2"/>
  <c r="AQ47" i="2"/>
  <c r="AQ44" i="2"/>
  <c r="AQ41" i="2"/>
  <c r="AQ38" i="2"/>
  <c r="AQ35" i="2"/>
  <c r="AQ32" i="2"/>
  <c r="AQ30" i="2"/>
  <c r="AQ28" i="2"/>
  <c r="AQ25" i="2"/>
  <c r="AQ22" i="2"/>
  <c r="AQ20" i="2"/>
  <c r="AQ17" i="2"/>
  <c r="AQ15" i="2"/>
  <c r="AQ13" i="2"/>
  <c r="J414" i="1"/>
  <c r="J411" i="1"/>
  <c r="J408" i="1"/>
  <c r="J402" i="1"/>
  <c r="J400" i="1"/>
  <c r="J398" i="1"/>
  <c r="J388" i="1"/>
  <c r="J384" i="1"/>
  <c r="J375" i="1"/>
  <c r="J372" i="1"/>
  <c r="J370" i="1"/>
  <c r="J368" i="1"/>
  <c r="J362" i="1"/>
  <c r="J359" i="1"/>
  <c r="J353" i="1"/>
  <c r="J349" i="1"/>
  <c r="J346" i="1"/>
  <c r="J342" i="1"/>
  <c r="J337" i="1"/>
  <c r="J334" i="1"/>
  <c r="J330" i="1"/>
  <c r="J328" i="1"/>
  <c r="J325" i="1"/>
  <c r="J321" i="1"/>
  <c r="J319" i="1"/>
  <c r="J315" i="1"/>
  <c r="J311" i="1"/>
  <c r="J309" i="1"/>
  <c r="J306" i="1"/>
  <c r="J303" i="1"/>
  <c r="J296" i="1"/>
  <c r="J293" i="1"/>
  <c r="J284" i="1"/>
  <c r="J281" i="1"/>
  <c r="J278" i="1"/>
  <c r="J275" i="1"/>
  <c r="J272" i="1"/>
  <c r="J269" i="1"/>
  <c r="J265" i="1"/>
  <c r="J262" i="1"/>
  <c r="J259" i="1"/>
  <c r="J256" i="1"/>
  <c r="J253" i="1"/>
  <c r="J250" i="1"/>
  <c r="J245" i="1"/>
  <c r="J239" i="1"/>
  <c r="J237" i="1"/>
  <c r="J234" i="1"/>
  <c r="J231" i="1"/>
  <c r="J229" i="1"/>
  <c r="J226" i="1"/>
  <c r="J224" i="1"/>
  <c r="J219" i="1"/>
  <c r="J217" i="1"/>
  <c r="J213" i="1"/>
  <c r="J206" i="1"/>
  <c r="J203" i="1"/>
  <c r="J199" i="1"/>
  <c r="J194" i="1"/>
  <c r="J190" i="1"/>
  <c r="J187" i="1"/>
  <c r="J184" i="1"/>
  <c r="J181" i="1"/>
  <c r="J178" i="1"/>
  <c r="J176" i="1"/>
  <c r="J173" i="1"/>
  <c r="J170" i="1"/>
  <c r="J168" i="1"/>
  <c r="J165" i="1"/>
  <c r="J162" i="1"/>
  <c r="J160" i="1"/>
  <c r="J157" i="1"/>
  <c r="J142" i="1"/>
  <c r="J136" i="1"/>
  <c r="J131" i="1"/>
  <c r="J129" i="1"/>
  <c r="J124" i="1"/>
  <c r="J121" i="1"/>
  <c r="J119" i="1"/>
  <c r="J115" i="1"/>
  <c r="J111" i="1"/>
  <c r="J108" i="1"/>
  <c r="J102" i="1"/>
  <c r="J98" i="1"/>
  <c r="J95" i="1"/>
  <c r="J84" i="1"/>
  <c r="J82" i="1"/>
  <c r="J80" i="1"/>
  <c r="J75" i="1"/>
  <c r="R75" i="1" s="1"/>
  <c r="Z75" i="1" s="1"/>
  <c r="J73" i="1"/>
  <c r="J71" i="1"/>
  <c r="J66" i="1"/>
  <c r="J63" i="1"/>
  <c r="J60" i="1"/>
  <c r="J57" i="1"/>
  <c r="J51" i="1"/>
  <c r="R51" i="1" s="1"/>
  <c r="Z51" i="1" s="1"/>
  <c r="AH51" i="1" s="1"/>
  <c r="AL51" i="1" s="1"/>
  <c r="J48" i="1"/>
  <c r="J45" i="1"/>
  <c r="J43" i="1"/>
  <c r="J41" i="1"/>
  <c r="J33" i="1"/>
  <c r="J29" i="1"/>
  <c r="J26" i="1"/>
  <c r="J23" i="1"/>
  <c r="J20" i="1"/>
  <c r="J18" i="1"/>
  <c r="J16" i="1"/>
  <c r="J13" i="1"/>
  <c r="J397" i="2"/>
  <c r="J394" i="2"/>
  <c r="J391" i="2"/>
  <c r="J387" i="2"/>
  <c r="J385" i="2"/>
  <c r="J383" i="2"/>
  <c r="J373" i="2"/>
  <c r="J370" i="2"/>
  <c r="J362" i="2"/>
  <c r="J356" i="2"/>
  <c r="J348" i="2"/>
  <c r="J346" i="2"/>
  <c r="J344" i="2"/>
  <c r="J333" i="2"/>
  <c r="J328" i="2"/>
  <c r="J326" i="2"/>
  <c r="J321" i="2"/>
  <c r="J316" i="2"/>
  <c r="J313" i="2"/>
  <c r="J312" i="2"/>
  <c r="J309" i="2"/>
  <c r="J306" i="2"/>
  <c r="J304" i="2"/>
  <c r="J301" i="2"/>
  <c r="J296" i="2"/>
  <c r="J294" i="2"/>
  <c r="J289" i="2"/>
  <c r="J280" i="2"/>
  <c r="J277" i="2"/>
  <c r="J274" i="2"/>
  <c r="J271" i="2"/>
  <c r="J268" i="2"/>
  <c r="J264" i="2"/>
  <c r="J262" i="2"/>
  <c r="J259" i="2"/>
  <c r="J256" i="2"/>
  <c r="J253" i="2"/>
  <c r="J250" i="2"/>
  <c r="J247" i="2"/>
  <c r="J244" i="2"/>
  <c r="J239" i="2"/>
  <c r="J227" i="2"/>
  <c r="J223" i="2"/>
  <c r="J219" i="2"/>
  <c r="J213" i="2"/>
  <c r="J211" i="2"/>
  <c r="J208" i="2"/>
  <c r="J205" i="2"/>
  <c r="J203" i="2"/>
  <c r="J200" i="2"/>
  <c r="J198" i="2"/>
  <c r="J192" i="2"/>
  <c r="J186" i="2"/>
  <c r="J183" i="2"/>
  <c r="J180" i="2"/>
  <c r="J177" i="2"/>
  <c r="J174" i="2"/>
  <c r="J172" i="2"/>
  <c r="J169" i="2"/>
  <c r="J166" i="2"/>
  <c r="J164" i="2"/>
  <c r="J161" i="2"/>
  <c r="J158" i="2"/>
  <c r="J156" i="2"/>
  <c r="J153" i="2"/>
  <c r="J147" i="2"/>
  <c r="J141" i="2"/>
  <c r="J136" i="2"/>
  <c r="J133" i="2"/>
  <c r="J127" i="2"/>
  <c r="J121" i="2"/>
  <c r="J113" i="2"/>
  <c r="J107" i="2"/>
  <c r="J104" i="2"/>
  <c r="J101" i="2"/>
  <c r="J98" i="2"/>
  <c r="J95" i="2"/>
  <c r="J90" i="2"/>
  <c r="J85" i="2"/>
  <c r="J83" i="2"/>
  <c r="J81" i="2"/>
  <c r="J76" i="2"/>
  <c r="J73" i="2"/>
  <c r="J65" i="2"/>
  <c r="J63" i="2"/>
  <c r="J61" i="2"/>
  <c r="J56" i="2"/>
  <c r="J50" i="2"/>
  <c r="J47" i="2"/>
  <c r="J41" i="2"/>
  <c r="J38" i="2"/>
  <c r="J35" i="2"/>
  <c r="J32" i="2"/>
  <c r="J30" i="2"/>
  <c r="J28" i="2"/>
  <c r="J25" i="2"/>
  <c r="J22" i="2"/>
  <c r="J20" i="2"/>
  <c r="J17" i="2"/>
  <c r="J15" i="2"/>
  <c r="J13" i="2"/>
  <c r="AS50" i="3" l="1"/>
  <c r="AU50" i="3" s="1"/>
  <c r="L112" i="3"/>
  <c r="L111" i="3" s="1"/>
  <c r="BF10" i="2"/>
  <c r="L370" i="3"/>
  <c r="L375" i="3"/>
  <c r="L228" i="1"/>
  <c r="L451" i="1"/>
  <c r="BD318" i="1"/>
  <c r="BD317" i="1" s="1"/>
  <c r="K444" i="1"/>
  <c r="K440" i="1" s="1"/>
  <c r="BD367" i="1"/>
  <c r="BD366" i="1" s="1"/>
  <c r="M366" i="1"/>
  <c r="M365" i="1" s="1"/>
  <c r="T529" i="1"/>
  <c r="T462" i="1"/>
  <c r="AU378" i="2"/>
  <c r="AU374" i="2" s="1"/>
  <c r="AS378" i="2"/>
  <c r="AS374" i="2" s="1"/>
  <c r="K460" i="1"/>
  <c r="L479" i="1"/>
  <c r="AC30" i="1"/>
  <c r="AC463" i="1" s="1"/>
  <c r="U463" i="1"/>
  <c r="AC179" i="1"/>
  <c r="AC470" i="1" s="1"/>
  <c r="AC451" i="1" s="1"/>
  <c r="U470" i="1"/>
  <c r="U451" i="1" s="1"/>
  <c r="AB61" i="1"/>
  <c r="AB470" i="1" s="1"/>
  <c r="T470" i="1"/>
  <c r="AA251" i="1"/>
  <c r="AA489" i="1" s="1"/>
  <c r="S489" i="1"/>
  <c r="S451" i="1" s="1"/>
  <c r="AA34" i="1"/>
  <c r="S463" i="1"/>
  <c r="U442" i="1"/>
  <c r="AB254" i="1"/>
  <c r="T489" i="1"/>
  <c r="AA360" i="1"/>
  <c r="AA482" i="1" s="1"/>
  <c r="S482" i="1"/>
  <c r="T20" i="3"/>
  <c r="T19" i="3" s="1"/>
  <c r="T18" i="3" s="1"/>
  <c r="T496" i="1"/>
  <c r="L444" i="1"/>
  <c r="BE443" i="1"/>
  <c r="BE440" i="1" s="1"/>
  <c r="L528" i="1"/>
  <c r="M440" i="1"/>
  <c r="AB21" i="1"/>
  <c r="T473" i="1"/>
  <c r="T454" i="1" s="1"/>
  <c r="S448" i="1"/>
  <c r="S496" i="1"/>
  <c r="AA42" i="1"/>
  <c r="S462" i="1"/>
  <c r="AA338" i="1"/>
  <c r="AA484" i="1" s="1"/>
  <c r="AA446" i="1" s="1"/>
  <c r="S484" i="1"/>
  <c r="S446" i="1" s="1"/>
  <c r="AB326" i="1"/>
  <c r="AB481" i="1" s="1"/>
  <c r="T481" i="1"/>
  <c r="AC415" i="1"/>
  <c r="AC532" i="1" s="1"/>
  <c r="AC529" i="1" s="1"/>
  <c r="U532" i="1"/>
  <c r="U529" i="1" s="1"/>
  <c r="AA46" i="1"/>
  <c r="AA468" i="1" s="1"/>
  <c r="AA449" i="1" s="1"/>
  <c r="S468" i="1"/>
  <c r="S449" i="1" s="1"/>
  <c r="AB81" i="1"/>
  <c r="AB461" i="1" s="1"/>
  <c r="T461" i="1"/>
  <c r="AB99" i="1"/>
  <c r="AB471" i="1" s="1"/>
  <c r="AB452" i="1" s="1"/>
  <c r="T471" i="1"/>
  <c r="T452" i="1" s="1"/>
  <c r="AB200" i="1"/>
  <c r="T465" i="1"/>
  <c r="T446" i="1" s="1"/>
  <c r="AB322" i="1"/>
  <c r="AB482" i="1" s="1"/>
  <c r="T482" i="1"/>
  <c r="AC241" i="1"/>
  <c r="AC478" i="1" s="1"/>
  <c r="AC431" i="1"/>
  <c r="BC448" i="1"/>
  <c r="BC496" i="1"/>
  <c r="BD442" i="1"/>
  <c r="BD460" i="1"/>
  <c r="T463" i="1"/>
  <c r="T443" i="1"/>
  <c r="BD479" i="1"/>
  <c r="BC444" i="1"/>
  <c r="BC440" i="1" s="1"/>
  <c r="BD454" i="1"/>
  <c r="BD444" i="1"/>
  <c r="K479" i="1"/>
  <c r="BC479" i="1"/>
  <c r="BD451" i="1"/>
  <c r="L460" i="1"/>
  <c r="M460" i="1"/>
  <c r="BE229" i="2"/>
  <c r="BE228" i="2"/>
  <c r="AJ127" i="2"/>
  <c r="AJ126" i="2" s="1"/>
  <c r="AJ125" i="2" s="1"/>
  <c r="AJ136" i="3"/>
  <c r="AJ135" i="3" s="1"/>
  <c r="AJ134" i="3" s="1"/>
  <c r="AL103" i="1"/>
  <c r="AI219" i="1"/>
  <c r="AI359" i="3"/>
  <c r="AI358" i="3" s="1"/>
  <c r="AL220" i="1"/>
  <c r="AI265" i="1"/>
  <c r="AI206" i="3"/>
  <c r="AI205" i="3" s="1"/>
  <c r="AI204" i="3" s="1"/>
  <c r="AL266" i="1"/>
  <c r="AI293" i="1"/>
  <c r="AI234" i="3"/>
  <c r="AI233" i="3" s="1"/>
  <c r="AI232" i="3" s="1"/>
  <c r="AL294" i="1"/>
  <c r="AJ133" i="2"/>
  <c r="AJ132" i="2" s="1"/>
  <c r="AJ131" i="2" s="1"/>
  <c r="AJ142" i="3"/>
  <c r="AJ141" i="3" s="1"/>
  <c r="AJ140" i="3" s="1"/>
  <c r="AL109" i="1"/>
  <c r="AI217" i="1"/>
  <c r="AL217" i="1" s="1"/>
  <c r="AI357" i="3"/>
  <c r="AI356" i="3" s="1"/>
  <c r="AI355" i="3" s="1"/>
  <c r="AL218" i="1"/>
  <c r="AJ306" i="1"/>
  <c r="AJ247" i="3"/>
  <c r="AJ246" i="3" s="1"/>
  <c r="AJ245" i="3" s="1"/>
  <c r="AL307" i="1"/>
  <c r="AJ278" i="1"/>
  <c r="AJ219" i="3"/>
  <c r="AJ218" i="3" s="1"/>
  <c r="AJ217" i="3" s="1"/>
  <c r="AL279" i="1"/>
  <c r="AL104" i="1"/>
  <c r="AA216" i="1"/>
  <c r="AA215" i="1" s="1"/>
  <c r="AJ38" i="2"/>
  <c r="AJ37" i="2" s="1"/>
  <c r="AJ36" i="2" s="1"/>
  <c r="AJ79" i="3"/>
  <c r="AJ78" i="3" s="1"/>
  <c r="AJ77" i="3" s="1"/>
  <c r="AK83" i="2"/>
  <c r="AK82" i="2" s="1"/>
  <c r="AK107" i="3"/>
  <c r="AK106" i="3" s="1"/>
  <c r="AK30" i="1"/>
  <c r="AC29" i="1"/>
  <c r="AC28" i="1" s="1"/>
  <c r="AC11" i="1" s="1"/>
  <c r="AB67" i="1"/>
  <c r="AJ225" i="1"/>
  <c r="AB224" i="1"/>
  <c r="AB231" i="1"/>
  <c r="AJ232" i="1"/>
  <c r="AA337" i="1"/>
  <c r="AA336" i="1" s="1"/>
  <c r="AA323" i="1" s="1"/>
  <c r="AI338" i="1"/>
  <c r="AB380" i="1"/>
  <c r="AB510" i="1" s="1"/>
  <c r="AB455" i="1" s="1"/>
  <c r="AC176" i="1"/>
  <c r="AK177" i="1"/>
  <c r="AA250" i="1"/>
  <c r="AA249" i="1" s="1"/>
  <c r="AA248" i="1" s="1"/>
  <c r="AI251" i="1"/>
  <c r="AB281" i="1"/>
  <c r="AB280" i="1" s="1"/>
  <c r="AJ282" i="1"/>
  <c r="AA342" i="1"/>
  <c r="AA341" i="1" s="1"/>
  <c r="AA340" i="1" s="1"/>
  <c r="AI343" i="1"/>
  <c r="AC414" i="1"/>
  <c r="AK415" i="1"/>
  <c r="AK532" i="1" s="1"/>
  <c r="AK529" i="1" s="1"/>
  <c r="S22" i="2"/>
  <c r="S21" i="2" s="1"/>
  <c r="AA122" i="1"/>
  <c r="AB111" i="1"/>
  <c r="AJ112" i="1"/>
  <c r="AB259" i="1"/>
  <c r="AB258" i="1" s="1"/>
  <c r="AJ260" i="1"/>
  <c r="AB335" i="1"/>
  <c r="AB492" i="1" s="1"/>
  <c r="AB373" i="1"/>
  <c r="AB509" i="1" s="1"/>
  <c r="T47" i="2"/>
  <c r="T46" i="2" s="1"/>
  <c r="T45" i="2" s="1"/>
  <c r="AB27" i="1"/>
  <c r="AJ182" i="1"/>
  <c r="AB181" i="1"/>
  <c r="AB180" i="1" s="1"/>
  <c r="AA362" i="1"/>
  <c r="AA361" i="1" s="1"/>
  <c r="AI363" i="1"/>
  <c r="T35" i="2"/>
  <c r="T34" i="2" s="1"/>
  <c r="T33" i="2" s="1"/>
  <c r="AB24" i="1"/>
  <c r="AB84" i="1"/>
  <c r="AJ85" i="1"/>
  <c r="AL85" i="1" s="1"/>
  <c r="AB105" i="1"/>
  <c r="AJ106" i="1"/>
  <c r="AB168" i="1"/>
  <c r="AJ169" i="1"/>
  <c r="AA315" i="1"/>
  <c r="AA314" i="1" s="1"/>
  <c r="AA301" i="1" s="1"/>
  <c r="AI316" i="1"/>
  <c r="AB38" i="1"/>
  <c r="AB475" i="1" s="1"/>
  <c r="AB456" i="1" s="1"/>
  <c r="AJ133" i="1"/>
  <c r="AB132" i="1"/>
  <c r="AB131" i="1" s="1"/>
  <c r="AB170" i="1"/>
  <c r="AJ171" i="1"/>
  <c r="AB320" i="1"/>
  <c r="AB480" i="1" s="1"/>
  <c r="AB399" i="1"/>
  <c r="AB515" i="1" s="1"/>
  <c r="T25" i="3"/>
  <c r="AB19" i="1"/>
  <c r="AJ99" i="1"/>
  <c r="AJ471" i="1" s="1"/>
  <c r="AJ452" i="1" s="1"/>
  <c r="AB98" i="1"/>
  <c r="AB97" i="1" s="1"/>
  <c r="AB93" i="1" s="1"/>
  <c r="AJ163" i="1"/>
  <c r="AB162" i="1"/>
  <c r="AB159" i="1" s="1"/>
  <c r="AB226" i="1"/>
  <c r="AJ227" i="1"/>
  <c r="AB303" i="1"/>
  <c r="AB302" i="1" s="1"/>
  <c r="AJ304" i="1"/>
  <c r="AA359" i="1"/>
  <c r="AI360" i="1"/>
  <c r="AI482" i="1" s="1"/>
  <c r="T50" i="2"/>
  <c r="T49" i="2" s="1"/>
  <c r="T48" i="2" s="1"/>
  <c r="AB58" i="1"/>
  <c r="S15" i="2"/>
  <c r="S14" i="2" s="1"/>
  <c r="AA44" i="1"/>
  <c r="AB20" i="1"/>
  <c r="AJ21" i="1"/>
  <c r="AA95" i="1"/>
  <c r="AA94" i="1" s="1"/>
  <c r="AA93" i="1" s="1"/>
  <c r="AI96" i="1"/>
  <c r="AB262" i="1"/>
  <c r="AB261" i="1" s="1"/>
  <c r="AJ263" i="1"/>
  <c r="AI347" i="1"/>
  <c r="AA346" i="1"/>
  <c r="AA345" i="1" s="1"/>
  <c r="AB409" i="1"/>
  <c r="AB532" i="1" s="1"/>
  <c r="AA158" i="1"/>
  <c r="AA470" i="1" s="1"/>
  <c r="AA451" i="1" s="1"/>
  <c r="AJ329" i="1"/>
  <c r="AB328" i="1"/>
  <c r="AB412" i="1"/>
  <c r="AB531" i="1" s="1"/>
  <c r="AB529" i="1" s="1"/>
  <c r="AB204" i="1"/>
  <c r="AB233" i="2" s="1"/>
  <c r="AB60" i="1"/>
  <c r="AB59" i="1" s="1"/>
  <c r="AJ61" i="1"/>
  <c r="AB82" i="1"/>
  <c r="AJ83" i="1"/>
  <c r="AB229" i="1"/>
  <c r="AJ230" i="1"/>
  <c r="AA269" i="1"/>
  <c r="AA268" i="1" s="1"/>
  <c r="AA267" i="1" s="1"/>
  <c r="AI270" i="1"/>
  <c r="AJ331" i="1"/>
  <c r="AB330" i="1"/>
  <c r="AB371" i="1"/>
  <c r="AB499" i="1" s="1"/>
  <c r="AC239" i="1"/>
  <c r="AK240" i="1"/>
  <c r="AC72" i="1"/>
  <c r="AC462" i="1" s="1"/>
  <c r="AC443" i="1" s="1"/>
  <c r="AJ143" i="1"/>
  <c r="AB142" i="1"/>
  <c r="AB141" i="1" s="1"/>
  <c r="AA214" i="1"/>
  <c r="AA466" i="1" s="1"/>
  <c r="AA447" i="1" s="1"/>
  <c r="AJ322" i="1"/>
  <c r="AA353" i="1"/>
  <c r="AA352" i="1" s="1"/>
  <c r="AI354" i="1"/>
  <c r="AB16" i="1"/>
  <c r="AJ17" i="1"/>
  <c r="AB139" i="1"/>
  <c r="AB138" i="1" s="1"/>
  <c r="AJ140" i="1"/>
  <c r="AJ195" i="1"/>
  <c r="AB194" i="1"/>
  <c r="AB193" i="1" s="1"/>
  <c r="AB192" i="1" s="1"/>
  <c r="AB234" i="1"/>
  <c r="AB233" i="1" s="1"/>
  <c r="AJ235" i="1"/>
  <c r="AA358" i="1"/>
  <c r="AA481" i="1" s="1"/>
  <c r="AC376" i="1"/>
  <c r="AC499" i="1" s="1"/>
  <c r="AC496" i="1" s="1"/>
  <c r="AA385" i="1"/>
  <c r="AA503" i="1" s="1"/>
  <c r="AA41" i="1"/>
  <c r="AI42" i="1"/>
  <c r="AB116" i="1"/>
  <c r="AB469" i="1" s="1"/>
  <c r="AB450" i="1" s="1"/>
  <c r="AB137" i="1"/>
  <c r="AB466" i="1" s="1"/>
  <c r="AB447" i="1" s="1"/>
  <c r="AC178" i="1"/>
  <c r="AC175" i="1" s="1"/>
  <c r="AC155" i="1" s="1"/>
  <c r="AC154" i="1" s="1"/>
  <c r="AK179" i="1"/>
  <c r="AK470" i="1" s="1"/>
  <c r="AK451" i="1" s="1"/>
  <c r="AB272" i="1"/>
  <c r="AB271" i="1" s="1"/>
  <c r="AJ273" i="1"/>
  <c r="AB275" i="1"/>
  <c r="AB274" i="1" s="1"/>
  <c r="AJ276" i="1"/>
  <c r="AB165" i="1"/>
  <c r="AB164" i="1" s="1"/>
  <c r="AJ166" i="1"/>
  <c r="AB256" i="1"/>
  <c r="AJ257" i="1"/>
  <c r="AB325" i="1"/>
  <c r="AB324" i="1" s="1"/>
  <c r="AA33" i="1"/>
  <c r="AA32" i="1" s="1"/>
  <c r="AA31" i="1" s="1"/>
  <c r="AI34" i="1"/>
  <c r="AA45" i="1"/>
  <c r="AI46" i="1"/>
  <c r="AJ81" i="1"/>
  <c r="AJ461" i="1" s="1"/>
  <c r="AB80" i="1"/>
  <c r="AB79" i="1" s="1"/>
  <c r="AB78" i="1" s="1"/>
  <c r="AB77" i="1" s="1"/>
  <c r="AB428" i="1" s="1"/>
  <c r="AB129" i="1"/>
  <c r="AB128" i="1" s="1"/>
  <c r="AB127" i="1" s="1"/>
  <c r="AJ130" i="1"/>
  <c r="AJ200" i="1"/>
  <c r="AB199" i="1"/>
  <c r="AB198" i="1" s="1"/>
  <c r="AB197" i="1" s="1"/>
  <c r="AC238" i="1"/>
  <c r="AC461" i="1" s="1"/>
  <c r="AB312" i="1"/>
  <c r="AB311" i="1" s="1"/>
  <c r="AJ313" i="1"/>
  <c r="AB369" i="1"/>
  <c r="AB498" i="1" s="1"/>
  <c r="AB401" i="1"/>
  <c r="AB516" i="1" s="1"/>
  <c r="T25" i="2"/>
  <c r="T24" i="2" s="1"/>
  <c r="T23" i="2" s="1"/>
  <c r="AB14" i="1"/>
  <c r="AB462" i="1" s="1"/>
  <c r="S20" i="2"/>
  <c r="S19" i="2" s="1"/>
  <c r="AA120" i="1"/>
  <c r="K355" i="3"/>
  <c r="BB39" i="1"/>
  <c r="L26" i="2"/>
  <c r="L10" i="2" s="1"/>
  <c r="L9" i="2" s="1"/>
  <c r="AC39" i="1"/>
  <c r="AC10" i="1" s="1"/>
  <c r="AK50" i="1"/>
  <c r="AK39" i="1" s="1"/>
  <c r="AJ102" i="1"/>
  <c r="Z70" i="1"/>
  <c r="Z69" i="1" s="1"/>
  <c r="Z68" i="1" s="1"/>
  <c r="Z427" i="1" s="1"/>
  <c r="AH75" i="1"/>
  <c r="AC97" i="1"/>
  <c r="AK98" i="1"/>
  <c r="AK97" i="1" s="1"/>
  <c r="AI50" i="1"/>
  <c r="AA350" i="1"/>
  <c r="AA483" i="1" s="1"/>
  <c r="AA445" i="1" s="1"/>
  <c r="AA70" i="1"/>
  <c r="AA69" i="1" s="1"/>
  <c r="AA68" i="1" s="1"/>
  <c r="AA427" i="1" s="1"/>
  <c r="AI75" i="1"/>
  <c r="AI70" i="1" s="1"/>
  <c r="AI69" i="1" s="1"/>
  <c r="AI68" i="1" s="1"/>
  <c r="AI427" i="1" s="1"/>
  <c r="AI76" i="1"/>
  <c r="AL76" i="1" s="1"/>
  <c r="AJ48" i="1"/>
  <c r="AK73" i="1"/>
  <c r="AL73" i="1" s="1"/>
  <c r="AB389" i="1"/>
  <c r="AB503" i="1" s="1"/>
  <c r="AB448" i="1" s="1"/>
  <c r="AK241" i="1"/>
  <c r="AK478" i="1" s="1"/>
  <c r="AJ108" i="1"/>
  <c r="AI351" i="1"/>
  <c r="BD302" i="2"/>
  <c r="AB48" i="1"/>
  <c r="AB47" i="1" s="1"/>
  <c r="AC73" i="1"/>
  <c r="AB108" i="1"/>
  <c r="AB107" i="1" s="1"/>
  <c r="AB102" i="1"/>
  <c r="AB101" i="1" s="1"/>
  <c r="AB253" i="1"/>
  <c r="AB252" i="1" s="1"/>
  <c r="AB248" i="1" s="1"/>
  <c r="L207" i="3"/>
  <c r="K241" i="2"/>
  <c r="K207" i="3"/>
  <c r="L150" i="2"/>
  <c r="L201" i="2"/>
  <c r="AB50" i="2"/>
  <c r="AB49" i="2" s="1"/>
  <c r="AB48" i="2" s="1"/>
  <c r="K70" i="3"/>
  <c r="K69" i="3" s="1"/>
  <c r="M300" i="3"/>
  <c r="M280" i="3" s="1"/>
  <c r="M279" i="3" s="1"/>
  <c r="K348" i="3"/>
  <c r="K347" i="3" s="1"/>
  <c r="L292" i="3"/>
  <c r="L280" i="3" s="1"/>
  <c r="L279" i="3" s="1"/>
  <c r="K151" i="3"/>
  <c r="K150" i="3" s="1"/>
  <c r="BC150" i="2"/>
  <c r="BC148" i="2" s="1"/>
  <c r="BE364" i="1"/>
  <c r="BE495" i="1" s="1"/>
  <c r="BE11" i="1"/>
  <c r="K222" i="1"/>
  <c r="K221" i="1" s="1"/>
  <c r="K434" i="1" s="1"/>
  <c r="L160" i="3"/>
  <c r="M39" i="1"/>
  <c r="L267" i="1"/>
  <c r="L167" i="3"/>
  <c r="L159" i="3" s="1"/>
  <c r="BB363" i="2"/>
  <c r="L267" i="3"/>
  <c r="L260" i="2"/>
  <c r="L241" i="2" s="1"/>
  <c r="L240" i="2" s="1"/>
  <c r="M100" i="1"/>
  <c r="U100" i="1" s="1"/>
  <c r="AC100" i="1" s="1"/>
  <c r="AK100" i="1" s="1"/>
  <c r="BE339" i="2"/>
  <c r="K216" i="1"/>
  <c r="K215" i="1" s="1"/>
  <c r="L133" i="3"/>
  <c r="U97" i="1"/>
  <c r="M134" i="1"/>
  <c r="U134" i="1" s="1"/>
  <c r="AC134" i="1" s="1"/>
  <c r="AK134" i="1" s="1"/>
  <c r="T57" i="1"/>
  <c r="T56" i="1" s="1"/>
  <c r="T88" i="3"/>
  <c r="T87" i="3" s="1"/>
  <c r="T86" i="3" s="1"/>
  <c r="S216" i="1"/>
  <c r="S215" i="1" s="1"/>
  <c r="L324" i="2"/>
  <c r="L323" i="2" s="1"/>
  <c r="L322" i="2" s="1"/>
  <c r="S13" i="2"/>
  <c r="S12" i="2" s="1"/>
  <c r="T32" i="2"/>
  <c r="T31" i="2" s="1"/>
  <c r="T30" i="2"/>
  <c r="T29" i="2" s="1"/>
  <c r="U241" i="1"/>
  <c r="U478" i="1" s="1"/>
  <c r="U56" i="2"/>
  <c r="U55" i="2" s="1"/>
  <c r="U54" i="2" s="1"/>
  <c r="U10" i="2" s="1"/>
  <c r="U9" i="2" s="1"/>
  <c r="AB28" i="2"/>
  <c r="AB27" i="2" s="1"/>
  <c r="S17" i="2"/>
  <c r="S16" i="2" s="1"/>
  <c r="T28" i="2"/>
  <c r="T27" i="2" s="1"/>
  <c r="K147" i="3"/>
  <c r="K280" i="3"/>
  <c r="K279" i="3" s="1"/>
  <c r="BD11" i="2"/>
  <c r="BD10" i="2" s="1"/>
  <c r="BD9" i="2" s="1"/>
  <c r="BB267" i="1"/>
  <c r="T23" i="3"/>
  <c r="T22" i="3" s="1"/>
  <c r="T16" i="1"/>
  <c r="T38" i="2"/>
  <c r="T37" i="2" s="1"/>
  <c r="T36" i="2" s="1"/>
  <c r="BE10" i="2"/>
  <c r="BF150" i="2"/>
  <c r="BF148" i="2" s="1"/>
  <c r="AQ222" i="2"/>
  <c r="AS222" i="2" s="1"/>
  <c r="AU222" i="2" s="1"/>
  <c r="AS223" i="2"/>
  <c r="AU223" i="2" s="1"/>
  <c r="AV222" i="2"/>
  <c r="AX222" i="2" s="1"/>
  <c r="AZ222" i="2" s="1"/>
  <c r="AX223" i="2"/>
  <c r="AZ223" i="2" s="1"/>
  <c r="S355" i="3"/>
  <c r="K11" i="2"/>
  <c r="K10" i="2" s="1"/>
  <c r="K9" i="2" s="1"/>
  <c r="AQ12" i="2"/>
  <c r="AS12" i="2" s="1"/>
  <c r="AU12" i="2" s="1"/>
  <c r="AS13" i="2"/>
  <c r="AU13" i="2" s="1"/>
  <c r="AQ21" i="2"/>
  <c r="AS21" i="2" s="1"/>
  <c r="AU21" i="2" s="1"/>
  <c r="AS22" i="2"/>
  <c r="AU22" i="2" s="1"/>
  <c r="AQ31" i="2"/>
  <c r="AS31" i="2" s="1"/>
  <c r="AU31" i="2" s="1"/>
  <c r="AS32" i="2"/>
  <c r="AU32" i="2" s="1"/>
  <c r="AQ43" i="2"/>
  <c r="AS44" i="2"/>
  <c r="AU44" i="2" s="1"/>
  <c r="AQ60" i="2"/>
  <c r="AS60" i="2" s="1"/>
  <c r="AU60" i="2" s="1"/>
  <c r="AS61" i="2"/>
  <c r="AU61" i="2" s="1"/>
  <c r="AQ75" i="2"/>
  <c r="AS76" i="2"/>
  <c r="AU76" i="2" s="1"/>
  <c r="AQ89" i="2"/>
  <c r="AS90" i="2"/>
  <c r="AU90" i="2" s="1"/>
  <c r="AQ103" i="2"/>
  <c r="AS104" i="2"/>
  <c r="AU104" i="2" s="1"/>
  <c r="AQ120" i="2"/>
  <c r="AS121" i="2"/>
  <c r="AU121" i="2" s="1"/>
  <c r="AQ140" i="2"/>
  <c r="AS141" i="2"/>
  <c r="AU141" i="2" s="1"/>
  <c r="AQ157" i="2"/>
  <c r="AS157" i="2" s="1"/>
  <c r="AU157" i="2" s="1"/>
  <c r="AS158" i="2"/>
  <c r="AU158" i="2" s="1"/>
  <c r="AQ168" i="2"/>
  <c r="AS169" i="2"/>
  <c r="AU169" i="2" s="1"/>
  <c r="AQ179" i="2"/>
  <c r="AS180" i="2"/>
  <c r="AU180" i="2" s="1"/>
  <c r="AQ197" i="2"/>
  <c r="AS197" i="2" s="1"/>
  <c r="AU197" i="2" s="1"/>
  <c r="AS198" i="2"/>
  <c r="AU198" i="2" s="1"/>
  <c r="AQ207" i="2"/>
  <c r="AS208" i="2"/>
  <c r="AU208" i="2" s="1"/>
  <c r="AQ243" i="2"/>
  <c r="AS244" i="2"/>
  <c r="AU244" i="2" s="1"/>
  <c r="AQ255" i="2"/>
  <c r="AS256" i="2"/>
  <c r="AU256" i="2" s="1"/>
  <c r="AQ267" i="2"/>
  <c r="AS267" i="2" s="1"/>
  <c r="AU267" i="2" s="1"/>
  <c r="AS268" i="2"/>
  <c r="AU268" i="2" s="1"/>
  <c r="AQ279" i="2"/>
  <c r="AS280" i="2"/>
  <c r="AU280" i="2" s="1"/>
  <c r="AQ300" i="2"/>
  <c r="AS301" i="2"/>
  <c r="AU301" i="2" s="1"/>
  <c r="AQ325" i="2"/>
  <c r="AS325" i="2" s="1"/>
  <c r="AU325" i="2" s="1"/>
  <c r="AS326" i="2"/>
  <c r="AU326" i="2" s="1"/>
  <c r="AQ345" i="2"/>
  <c r="AS345" i="2" s="1"/>
  <c r="AU345" i="2" s="1"/>
  <c r="AS346" i="2"/>
  <c r="AU346" i="2" s="1"/>
  <c r="AQ369" i="2"/>
  <c r="AS370" i="2"/>
  <c r="AU370" i="2" s="1"/>
  <c r="AQ384" i="2"/>
  <c r="AS384" i="2" s="1"/>
  <c r="AU384" i="2" s="1"/>
  <c r="AS385" i="2"/>
  <c r="AU385" i="2" s="1"/>
  <c r="AQ396" i="2"/>
  <c r="AS397" i="2"/>
  <c r="AU397" i="2" s="1"/>
  <c r="AV19" i="2"/>
  <c r="AX19" i="2" s="1"/>
  <c r="AZ19" i="2" s="1"/>
  <c r="AX20" i="2"/>
  <c r="AZ20" i="2" s="1"/>
  <c r="AV29" i="2"/>
  <c r="AX29" i="2" s="1"/>
  <c r="AZ29" i="2" s="1"/>
  <c r="AX30" i="2"/>
  <c r="AZ30" i="2" s="1"/>
  <c r="AV40" i="2"/>
  <c r="AX41" i="2"/>
  <c r="AZ41" i="2" s="1"/>
  <c r="AV55" i="2"/>
  <c r="AX56" i="2"/>
  <c r="AZ56" i="2" s="1"/>
  <c r="AV72" i="2"/>
  <c r="AX73" i="2"/>
  <c r="AZ73" i="2" s="1"/>
  <c r="AV84" i="2"/>
  <c r="AX84" i="2" s="1"/>
  <c r="AZ84" i="2" s="1"/>
  <c r="AX85" i="2"/>
  <c r="AZ85" i="2" s="1"/>
  <c r="AV100" i="2"/>
  <c r="AX101" i="2"/>
  <c r="AZ101" i="2" s="1"/>
  <c r="AV135" i="2"/>
  <c r="AX136" i="2"/>
  <c r="AZ136" i="2" s="1"/>
  <c r="AV155" i="2"/>
  <c r="AX155" i="2" s="1"/>
  <c r="AZ155" i="2" s="1"/>
  <c r="AX156" i="2"/>
  <c r="AZ156" i="2" s="1"/>
  <c r="AV165" i="2"/>
  <c r="AX165" i="2" s="1"/>
  <c r="AZ165" i="2" s="1"/>
  <c r="AX166" i="2"/>
  <c r="AZ166" i="2" s="1"/>
  <c r="AV176" i="2"/>
  <c r="AX177" i="2"/>
  <c r="AZ177" i="2" s="1"/>
  <c r="AV191" i="2"/>
  <c r="AX192" i="2"/>
  <c r="AZ192" i="2" s="1"/>
  <c r="AV204" i="2"/>
  <c r="AX204" i="2" s="1"/>
  <c r="AZ204" i="2" s="1"/>
  <c r="AX205" i="2"/>
  <c r="AZ205" i="2" s="1"/>
  <c r="AV218" i="2"/>
  <c r="AX219" i="2"/>
  <c r="AZ219" i="2" s="1"/>
  <c r="AV238" i="2"/>
  <c r="AX239" i="2"/>
  <c r="AZ239" i="2" s="1"/>
  <c r="AV252" i="2"/>
  <c r="AX253" i="2"/>
  <c r="AZ253" i="2" s="1"/>
  <c r="AV263" i="2"/>
  <c r="AX263" i="2" s="1"/>
  <c r="AZ263" i="2" s="1"/>
  <c r="AX264" i="2"/>
  <c r="AZ264" i="2" s="1"/>
  <c r="AV276" i="2"/>
  <c r="AX277" i="2"/>
  <c r="AZ277" i="2" s="1"/>
  <c r="AV295" i="2"/>
  <c r="AX295" i="2" s="1"/>
  <c r="AZ295" i="2" s="1"/>
  <c r="AX296" i="2"/>
  <c r="AZ296" i="2" s="1"/>
  <c r="AV308" i="2"/>
  <c r="AX309" i="2"/>
  <c r="AZ309" i="2" s="1"/>
  <c r="AV320" i="2"/>
  <c r="AX321" i="2"/>
  <c r="AZ321" i="2" s="1"/>
  <c r="AV343" i="2"/>
  <c r="AX343" i="2" s="1"/>
  <c r="AZ343" i="2" s="1"/>
  <c r="AX344" i="2"/>
  <c r="AZ344" i="2" s="1"/>
  <c r="AV361" i="2"/>
  <c r="AX362" i="2"/>
  <c r="AZ362" i="2" s="1"/>
  <c r="AV382" i="2"/>
  <c r="AX382" i="2" s="1"/>
  <c r="AZ382" i="2" s="1"/>
  <c r="AX383" i="2"/>
  <c r="AZ383" i="2" s="1"/>
  <c r="AV393" i="2"/>
  <c r="AX394" i="2"/>
  <c r="AZ394" i="2" s="1"/>
  <c r="AQ15" i="3"/>
  <c r="AS15" i="3" s="1"/>
  <c r="AU15" i="3" s="1"/>
  <c r="AS16" i="3"/>
  <c r="AU16" i="3" s="1"/>
  <c r="AQ26" i="3"/>
  <c r="AS26" i="3" s="1"/>
  <c r="AU26" i="3" s="1"/>
  <c r="AS27" i="3"/>
  <c r="AU27" i="3" s="1"/>
  <c r="AQ39" i="3"/>
  <c r="AS40" i="3"/>
  <c r="AU40" i="3" s="1"/>
  <c r="AQ53" i="3"/>
  <c r="AS54" i="3"/>
  <c r="AU54" i="3" s="1"/>
  <c r="AQ71" i="3"/>
  <c r="AS71" i="3" s="1"/>
  <c r="AU71" i="3" s="1"/>
  <c r="AS72" i="3"/>
  <c r="AU72" i="3" s="1"/>
  <c r="AQ81" i="3"/>
  <c r="AS82" i="3"/>
  <c r="AU82" i="3" s="1"/>
  <c r="AQ93" i="3"/>
  <c r="AS94" i="3"/>
  <c r="AU94" i="3" s="1"/>
  <c r="AQ106" i="3"/>
  <c r="AS106" i="3" s="1"/>
  <c r="AU106" i="3" s="1"/>
  <c r="AS107" i="3"/>
  <c r="AU107" i="3" s="1"/>
  <c r="AQ117" i="3"/>
  <c r="AS117" i="3" s="1"/>
  <c r="AU117" i="3" s="1"/>
  <c r="AS118" i="3"/>
  <c r="AU118" i="3" s="1"/>
  <c r="AQ141" i="3"/>
  <c r="AS142" i="3"/>
  <c r="AU142" i="3" s="1"/>
  <c r="AQ154" i="3"/>
  <c r="AS154" i="3" s="1"/>
  <c r="AU154" i="3" s="1"/>
  <c r="AS155" i="3"/>
  <c r="AU155" i="3" s="1"/>
  <c r="AQ169" i="3"/>
  <c r="AS170" i="3"/>
  <c r="AU170" i="3" s="1"/>
  <c r="AQ181" i="3"/>
  <c r="AQ199" i="3"/>
  <c r="AS200" i="3"/>
  <c r="AU200" i="3" s="1"/>
  <c r="AQ212" i="3"/>
  <c r="AS213" i="3"/>
  <c r="AU213" i="3" s="1"/>
  <c r="AQ224" i="3"/>
  <c r="AS225" i="3"/>
  <c r="AU225" i="3" s="1"/>
  <c r="AQ246" i="3"/>
  <c r="AS247" i="3"/>
  <c r="AU247" i="3" s="1"/>
  <c r="AQ259" i="3"/>
  <c r="AS259" i="3" s="1"/>
  <c r="AU259" i="3" s="1"/>
  <c r="AS260" i="3"/>
  <c r="AU260" i="3" s="1"/>
  <c r="AQ270" i="3"/>
  <c r="AS270" i="3" s="1"/>
  <c r="AU270" i="3" s="1"/>
  <c r="AS271" i="3"/>
  <c r="AU271" i="3" s="1"/>
  <c r="AQ285" i="3"/>
  <c r="AS285" i="3" s="1"/>
  <c r="AU285" i="3" s="1"/>
  <c r="AS286" i="3"/>
  <c r="AU286" i="3" s="1"/>
  <c r="AQ295" i="3"/>
  <c r="AS295" i="3" s="1"/>
  <c r="AU295" i="3" s="1"/>
  <c r="AS296" i="3"/>
  <c r="AU296" i="3" s="1"/>
  <c r="AQ306" i="3"/>
  <c r="AS307" i="3"/>
  <c r="AU307" i="3" s="1"/>
  <c r="AQ319" i="3"/>
  <c r="AS320" i="3"/>
  <c r="AU320" i="3" s="1"/>
  <c r="AQ335" i="3"/>
  <c r="AS336" i="3"/>
  <c r="AU336" i="3" s="1"/>
  <c r="AQ361" i="3"/>
  <c r="AS361" i="3" s="1"/>
  <c r="AU361" i="3" s="1"/>
  <c r="AS362" i="3"/>
  <c r="AU362" i="3" s="1"/>
  <c r="AQ373" i="3"/>
  <c r="AS373" i="3" s="1"/>
  <c r="AU373" i="3" s="1"/>
  <c r="AS374" i="3"/>
  <c r="AU374" i="3" s="1"/>
  <c r="AQ384" i="3"/>
  <c r="AS384" i="3" s="1"/>
  <c r="AU384" i="3" s="1"/>
  <c r="AS385" i="3"/>
  <c r="AU385" i="3" s="1"/>
  <c r="AV11" i="3"/>
  <c r="AX11" i="3" s="1"/>
  <c r="AZ11" i="3" s="1"/>
  <c r="AX12" i="3"/>
  <c r="AZ12" i="3" s="1"/>
  <c r="AV22" i="3"/>
  <c r="AX22" i="3" s="1"/>
  <c r="AZ22" i="3" s="1"/>
  <c r="AX23" i="3"/>
  <c r="AZ23" i="3" s="1"/>
  <c r="AV32" i="3"/>
  <c r="AX33" i="3"/>
  <c r="AZ33" i="3" s="1"/>
  <c r="AV45" i="3"/>
  <c r="AX45" i="3" s="1"/>
  <c r="AZ45" i="3" s="1"/>
  <c r="AX46" i="3"/>
  <c r="AZ46" i="3" s="1"/>
  <c r="AV59" i="3"/>
  <c r="AX60" i="3"/>
  <c r="AZ60" i="3" s="1"/>
  <c r="AV75" i="3"/>
  <c r="AX75" i="3" s="1"/>
  <c r="AZ75" i="3" s="1"/>
  <c r="AX76" i="3"/>
  <c r="AZ76" i="3" s="1"/>
  <c r="AV87" i="3"/>
  <c r="AX88" i="3"/>
  <c r="AZ88" i="3" s="1"/>
  <c r="AV99" i="3"/>
  <c r="AX100" i="3"/>
  <c r="AZ100" i="3" s="1"/>
  <c r="AV113" i="3"/>
  <c r="AX113" i="3" s="1"/>
  <c r="AZ113" i="3" s="1"/>
  <c r="AX114" i="3"/>
  <c r="AZ114" i="3" s="1"/>
  <c r="AV131" i="3"/>
  <c r="AX132" i="3"/>
  <c r="AZ132" i="3" s="1"/>
  <c r="AV148" i="3"/>
  <c r="AX149" i="3"/>
  <c r="AZ149" i="3" s="1"/>
  <c r="AV162" i="3"/>
  <c r="AX163" i="3"/>
  <c r="AZ163" i="3" s="1"/>
  <c r="AV175" i="3"/>
  <c r="AX176" i="3"/>
  <c r="AZ176" i="3" s="1"/>
  <c r="AV193" i="3"/>
  <c r="AX194" i="3"/>
  <c r="AZ194" i="3" s="1"/>
  <c r="AV205" i="3"/>
  <c r="AX206" i="3"/>
  <c r="AZ206" i="3" s="1"/>
  <c r="AV218" i="3"/>
  <c r="AX219" i="3"/>
  <c r="AZ219" i="3" s="1"/>
  <c r="AV236" i="3"/>
  <c r="AX237" i="3"/>
  <c r="AZ237" i="3" s="1"/>
  <c r="AV252" i="3"/>
  <c r="AX253" i="3"/>
  <c r="AZ253" i="3" s="1"/>
  <c r="AV265" i="3"/>
  <c r="AX266" i="3"/>
  <c r="AZ266" i="3" s="1"/>
  <c r="AV277" i="3"/>
  <c r="AX278" i="3"/>
  <c r="AZ278" i="3" s="1"/>
  <c r="AV290" i="3"/>
  <c r="AX291" i="3"/>
  <c r="AZ291" i="3" s="1"/>
  <c r="AV301" i="3"/>
  <c r="AX301" i="3" s="1"/>
  <c r="AZ301" i="3" s="1"/>
  <c r="AX302" i="3"/>
  <c r="AZ302" i="3" s="1"/>
  <c r="AV312" i="3"/>
  <c r="AX313" i="3"/>
  <c r="AZ313" i="3" s="1"/>
  <c r="AV329" i="3"/>
  <c r="AX330" i="3"/>
  <c r="AZ330" i="3" s="1"/>
  <c r="AV345" i="3"/>
  <c r="AX346" i="3"/>
  <c r="AZ346" i="3" s="1"/>
  <c r="AV356" i="3"/>
  <c r="AX356" i="3" s="1"/>
  <c r="AZ356" i="3" s="1"/>
  <c r="AX357" i="3"/>
  <c r="AZ357" i="3" s="1"/>
  <c r="AV366" i="3"/>
  <c r="AX367" i="3"/>
  <c r="AZ367" i="3" s="1"/>
  <c r="AV378" i="3"/>
  <c r="AX378" i="3" s="1"/>
  <c r="AZ378" i="3" s="1"/>
  <c r="AX379" i="3"/>
  <c r="AZ379" i="3" s="1"/>
  <c r="AV391" i="3"/>
  <c r="AX392" i="3"/>
  <c r="AZ392" i="3" s="1"/>
  <c r="AQ137" i="3"/>
  <c r="AS137" i="3" s="1"/>
  <c r="AU137" i="3" s="1"/>
  <c r="AS138" i="3"/>
  <c r="AU138" i="3" s="1"/>
  <c r="AQ14" i="2"/>
  <c r="AS14" i="2" s="1"/>
  <c r="AU14" i="2" s="1"/>
  <c r="AS15" i="2"/>
  <c r="AU15" i="2" s="1"/>
  <c r="AQ24" i="2"/>
  <c r="AS25" i="2"/>
  <c r="AU25" i="2" s="1"/>
  <c r="AQ34" i="2"/>
  <c r="AS35" i="2"/>
  <c r="AU35" i="2" s="1"/>
  <c r="AQ46" i="2"/>
  <c r="AS47" i="2"/>
  <c r="AU47" i="2" s="1"/>
  <c r="AQ62" i="2"/>
  <c r="AS62" i="2" s="1"/>
  <c r="AU62" i="2" s="1"/>
  <c r="AS63" i="2"/>
  <c r="AU63" i="2" s="1"/>
  <c r="AQ80" i="2"/>
  <c r="AS80" i="2" s="1"/>
  <c r="AU80" i="2" s="1"/>
  <c r="AS81" i="2"/>
  <c r="AU81" i="2" s="1"/>
  <c r="AQ94" i="2"/>
  <c r="AS95" i="2"/>
  <c r="AU95" i="2" s="1"/>
  <c r="AQ106" i="2"/>
  <c r="AS107" i="2"/>
  <c r="AU107" i="2" s="1"/>
  <c r="AQ126" i="2"/>
  <c r="AS127" i="2"/>
  <c r="AU127" i="2" s="1"/>
  <c r="AQ146" i="2"/>
  <c r="AS147" i="2"/>
  <c r="AU147" i="2" s="1"/>
  <c r="AQ160" i="2"/>
  <c r="AS161" i="2"/>
  <c r="AU161" i="2" s="1"/>
  <c r="AQ171" i="2"/>
  <c r="AS171" i="2" s="1"/>
  <c r="AU171" i="2" s="1"/>
  <c r="AS172" i="2"/>
  <c r="AU172" i="2" s="1"/>
  <c r="AQ182" i="2"/>
  <c r="AS183" i="2"/>
  <c r="AU183" i="2" s="1"/>
  <c r="AQ199" i="2"/>
  <c r="AS199" i="2" s="1"/>
  <c r="AU199" i="2" s="1"/>
  <c r="AS200" i="2"/>
  <c r="AU200" i="2" s="1"/>
  <c r="AQ210" i="2"/>
  <c r="AS210" i="2" s="1"/>
  <c r="AU210" i="2" s="1"/>
  <c r="AS211" i="2"/>
  <c r="AU211" i="2" s="1"/>
  <c r="AQ226" i="2"/>
  <c r="AS227" i="2"/>
  <c r="AU227" i="2" s="1"/>
  <c r="AQ246" i="2"/>
  <c r="AS247" i="2"/>
  <c r="AU247" i="2" s="1"/>
  <c r="AQ258" i="2"/>
  <c r="AS259" i="2"/>
  <c r="AU259" i="2" s="1"/>
  <c r="AQ270" i="2"/>
  <c r="AS271" i="2"/>
  <c r="AU271" i="2" s="1"/>
  <c r="AQ288" i="2"/>
  <c r="AS289" i="2"/>
  <c r="AU289" i="2" s="1"/>
  <c r="AQ303" i="2"/>
  <c r="AS303" i="2" s="1"/>
  <c r="AU303" i="2" s="1"/>
  <c r="AS304" i="2"/>
  <c r="AU304" i="2" s="1"/>
  <c r="AQ327" i="2"/>
  <c r="AS327" i="2" s="1"/>
  <c r="AU327" i="2" s="1"/>
  <c r="AS328" i="2"/>
  <c r="AU328" i="2" s="1"/>
  <c r="AQ347" i="2"/>
  <c r="AS347" i="2" s="1"/>
  <c r="AU347" i="2" s="1"/>
  <c r="AS348" i="2"/>
  <c r="AU348" i="2" s="1"/>
  <c r="AQ372" i="2"/>
  <c r="AS373" i="2"/>
  <c r="AU373" i="2" s="1"/>
  <c r="AQ386" i="2"/>
  <c r="AS386" i="2" s="1"/>
  <c r="AU386" i="2" s="1"/>
  <c r="AS387" i="2"/>
  <c r="AU387" i="2" s="1"/>
  <c r="AV12" i="2"/>
  <c r="AX12" i="2" s="1"/>
  <c r="AZ12" i="2" s="1"/>
  <c r="AX13" i="2"/>
  <c r="AZ13" i="2" s="1"/>
  <c r="AV21" i="2"/>
  <c r="AX21" i="2" s="1"/>
  <c r="AZ21" i="2" s="1"/>
  <c r="AX22" i="2"/>
  <c r="AZ22" i="2" s="1"/>
  <c r="AV31" i="2"/>
  <c r="AX31" i="2" s="1"/>
  <c r="AZ31" i="2" s="1"/>
  <c r="AX32" i="2"/>
  <c r="AZ32" i="2" s="1"/>
  <c r="AV43" i="2"/>
  <c r="AX44" i="2"/>
  <c r="AZ44" i="2" s="1"/>
  <c r="AV60" i="2"/>
  <c r="AX60" i="2" s="1"/>
  <c r="AZ60" i="2" s="1"/>
  <c r="AX61" i="2"/>
  <c r="AZ61" i="2" s="1"/>
  <c r="AV75" i="2"/>
  <c r="AX76" i="2"/>
  <c r="AZ76" i="2" s="1"/>
  <c r="AV89" i="2"/>
  <c r="AX90" i="2"/>
  <c r="AZ90" i="2" s="1"/>
  <c r="AV103" i="2"/>
  <c r="AX104" i="2"/>
  <c r="AZ104" i="2" s="1"/>
  <c r="AV120" i="2"/>
  <c r="AX121" i="2"/>
  <c r="AZ121" i="2" s="1"/>
  <c r="AV140" i="2"/>
  <c r="AX141" i="2"/>
  <c r="AZ141" i="2" s="1"/>
  <c r="AV157" i="2"/>
  <c r="AX157" i="2" s="1"/>
  <c r="AZ157" i="2" s="1"/>
  <c r="AX158" i="2"/>
  <c r="AZ158" i="2" s="1"/>
  <c r="AV168" i="2"/>
  <c r="AX169" i="2"/>
  <c r="AZ169" i="2" s="1"/>
  <c r="AV179" i="2"/>
  <c r="AX180" i="2"/>
  <c r="AZ180" i="2" s="1"/>
  <c r="AV197" i="2"/>
  <c r="AX197" i="2" s="1"/>
  <c r="AZ197" i="2" s="1"/>
  <c r="AX198" i="2"/>
  <c r="AZ198" i="2" s="1"/>
  <c r="AV207" i="2"/>
  <c r="AX208" i="2"/>
  <c r="AZ208" i="2" s="1"/>
  <c r="AV243" i="2"/>
  <c r="AX244" i="2"/>
  <c r="AZ244" i="2" s="1"/>
  <c r="AV255" i="2"/>
  <c r="AX256" i="2"/>
  <c r="AZ256" i="2" s="1"/>
  <c r="AV267" i="2"/>
  <c r="AX267" i="2" s="1"/>
  <c r="AZ267" i="2" s="1"/>
  <c r="AX268" i="2"/>
  <c r="AZ268" i="2" s="1"/>
  <c r="AV279" i="2"/>
  <c r="AX280" i="2"/>
  <c r="AZ280" i="2" s="1"/>
  <c r="AV300" i="2"/>
  <c r="AX301" i="2"/>
  <c r="AZ301" i="2" s="1"/>
  <c r="AV325" i="2"/>
  <c r="AX325" i="2" s="1"/>
  <c r="AZ325" i="2" s="1"/>
  <c r="AX326" i="2"/>
  <c r="AZ326" i="2" s="1"/>
  <c r="AV345" i="2"/>
  <c r="AX345" i="2" s="1"/>
  <c r="AZ345" i="2" s="1"/>
  <c r="AX346" i="2"/>
  <c r="AZ346" i="2" s="1"/>
  <c r="AV369" i="2"/>
  <c r="AX370" i="2"/>
  <c r="AZ370" i="2" s="1"/>
  <c r="AV384" i="2"/>
  <c r="AX384" i="2" s="1"/>
  <c r="AZ384" i="2" s="1"/>
  <c r="AX385" i="2"/>
  <c r="AZ385" i="2" s="1"/>
  <c r="AV396" i="2"/>
  <c r="AX397" i="2"/>
  <c r="AZ397" i="2" s="1"/>
  <c r="AQ19" i="3"/>
  <c r="AS20" i="3"/>
  <c r="AU20" i="3" s="1"/>
  <c r="AQ29" i="3"/>
  <c r="AS30" i="3"/>
  <c r="AU30" i="3" s="1"/>
  <c r="AQ43" i="3"/>
  <c r="AS43" i="3" s="1"/>
  <c r="AU43" i="3" s="1"/>
  <c r="AS44" i="3"/>
  <c r="AU44" i="3" s="1"/>
  <c r="AQ56" i="3"/>
  <c r="AS57" i="3"/>
  <c r="AU57" i="3" s="1"/>
  <c r="AQ73" i="3"/>
  <c r="AS73" i="3" s="1"/>
  <c r="AU73" i="3" s="1"/>
  <c r="AS74" i="3"/>
  <c r="AU74" i="3" s="1"/>
  <c r="AQ84" i="3"/>
  <c r="AS85" i="3"/>
  <c r="AU85" i="3" s="1"/>
  <c r="AQ96" i="3"/>
  <c r="AS97" i="3"/>
  <c r="AU97" i="3" s="1"/>
  <c r="AQ108" i="3"/>
  <c r="AS108" i="3" s="1"/>
  <c r="AU108" i="3" s="1"/>
  <c r="AS109" i="3"/>
  <c r="AU109" i="3" s="1"/>
  <c r="AQ128" i="3"/>
  <c r="AS129" i="3"/>
  <c r="AU129" i="3" s="1"/>
  <c r="AQ144" i="3"/>
  <c r="AS145" i="3"/>
  <c r="AU145" i="3" s="1"/>
  <c r="AQ157" i="3"/>
  <c r="AS158" i="3"/>
  <c r="AU158" i="3" s="1"/>
  <c r="AQ172" i="3"/>
  <c r="AS173" i="3"/>
  <c r="AU173" i="3" s="1"/>
  <c r="AQ190" i="3"/>
  <c r="AS191" i="3"/>
  <c r="AU191" i="3" s="1"/>
  <c r="AQ202" i="3"/>
  <c r="AS203" i="3"/>
  <c r="AU203" i="3" s="1"/>
  <c r="AQ215" i="3"/>
  <c r="AS216" i="3"/>
  <c r="AU216" i="3" s="1"/>
  <c r="AQ233" i="3"/>
  <c r="AS234" i="3"/>
  <c r="AU234" i="3" s="1"/>
  <c r="AQ249" i="3"/>
  <c r="AS250" i="3"/>
  <c r="AU250" i="3" s="1"/>
  <c r="AQ261" i="3"/>
  <c r="AS261" i="3" s="1"/>
  <c r="AU261" i="3" s="1"/>
  <c r="AS262" i="3"/>
  <c r="AU262" i="3" s="1"/>
  <c r="AQ274" i="3"/>
  <c r="AS274" i="3" s="1"/>
  <c r="AU274" i="3" s="1"/>
  <c r="AS275" i="3"/>
  <c r="AU275" i="3" s="1"/>
  <c r="AQ287" i="3"/>
  <c r="AS287" i="3" s="1"/>
  <c r="AU287" i="3" s="1"/>
  <c r="AS288" i="3"/>
  <c r="AU288" i="3" s="1"/>
  <c r="AQ298" i="3"/>
  <c r="AS299" i="3"/>
  <c r="AU299" i="3" s="1"/>
  <c r="AQ309" i="3"/>
  <c r="AS310" i="3"/>
  <c r="AU310" i="3" s="1"/>
  <c r="AQ325" i="3"/>
  <c r="AS326" i="3"/>
  <c r="AU326" i="3" s="1"/>
  <c r="AQ342" i="3"/>
  <c r="AS343" i="3"/>
  <c r="AU343" i="3" s="1"/>
  <c r="AQ352" i="3"/>
  <c r="AS353" i="3"/>
  <c r="AU353" i="3" s="1"/>
  <c r="AQ363" i="3"/>
  <c r="AS363" i="3" s="1"/>
  <c r="AU363" i="3" s="1"/>
  <c r="AS364" i="3"/>
  <c r="AU364" i="3" s="1"/>
  <c r="AQ376" i="3"/>
  <c r="AS376" i="3" s="1"/>
  <c r="AU376" i="3" s="1"/>
  <c r="AS377" i="3"/>
  <c r="AU377" i="3" s="1"/>
  <c r="AQ386" i="3"/>
  <c r="AS386" i="3" s="1"/>
  <c r="AU386" i="3" s="1"/>
  <c r="AS387" i="3"/>
  <c r="AU387" i="3" s="1"/>
  <c r="AV13" i="3"/>
  <c r="AX13" i="3" s="1"/>
  <c r="AZ13" i="3" s="1"/>
  <c r="AX14" i="3"/>
  <c r="AZ14" i="3" s="1"/>
  <c r="AV24" i="3"/>
  <c r="AX24" i="3" s="1"/>
  <c r="AZ24" i="3" s="1"/>
  <c r="AX25" i="3"/>
  <c r="AZ25" i="3" s="1"/>
  <c r="AV35" i="3"/>
  <c r="AX36" i="3"/>
  <c r="AZ36" i="3" s="1"/>
  <c r="AV47" i="3"/>
  <c r="AX47" i="3" s="1"/>
  <c r="AZ47" i="3" s="1"/>
  <c r="AX48" i="3"/>
  <c r="AZ48" i="3" s="1"/>
  <c r="AZ68" i="3"/>
  <c r="AZ67" i="3" s="1"/>
  <c r="AZ66" i="3" s="1"/>
  <c r="AZ65" i="3" s="1"/>
  <c r="AV78" i="3"/>
  <c r="AX79" i="3"/>
  <c r="AZ79" i="3" s="1"/>
  <c r="AV90" i="3"/>
  <c r="AX91" i="3"/>
  <c r="AZ91" i="3" s="1"/>
  <c r="AV104" i="3"/>
  <c r="AX104" i="3" s="1"/>
  <c r="AZ104" i="3" s="1"/>
  <c r="AX105" i="3"/>
  <c r="AZ105" i="3" s="1"/>
  <c r="AV115" i="3"/>
  <c r="AX115" i="3" s="1"/>
  <c r="AZ115" i="3" s="1"/>
  <c r="AX116" i="3"/>
  <c r="AZ116" i="3" s="1"/>
  <c r="AV135" i="3"/>
  <c r="AX136" i="3"/>
  <c r="AZ136" i="3" s="1"/>
  <c r="AV152" i="3"/>
  <c r="AX152" i="3" s="1"/>
  <c r="AZ152" i="3" s="1"/>
  <c r="AX153" i="3"/>
  <c r="AZ153" i="3" s="1"/>
  <c r="AV165" i="3"/>
  <c r="AX166" i="3"/>
  <c r="AZ166" i="3" s="1"/>
  <c r="AV196" i="3"/>
  <c r="AX197" i="3"/>
  <c r="AZ197" i="3" s="1"/>
  <c r="AV209" i="3"/>
  <c r="AX210" i="3"/>
  <c r="AZ210" i="3" s="1"/>
  <c r="AV221" i="3"/>
  <c r="AX222" i="3"/>
  <c r="AZ222" i="3" s="1"/>
  <c r="AV243" i="3"/>
  <c r="AX244" i="3"/>
  <c r="AZ244" i="3" s="1"/>
  <c r="AV255" i="3"/>
  <c r="AX256" i="3"/>
  <c r="AZ256" i="3" s="1"/>
  <c r="AV268" i="3"/>
  <c r="AX268" i="3" s="1"/>
  <c r="AZ268" i="3" s="1"/>
  <c r="AX269" i="3"/>
  <c r="AZ269" i="3" s="1"/>
  <c r="AV282" i="3"/>
  <c r="AX283" i="3"/>
  <c r="AZ283" i="3" s="1"/>
  <c r="AV293" i="3"/>
  <c r="AX293" i="3" s="1"/>
  <c r="AZ293" i="3" s="1"/>
  <c r="AX294" i="3"/>
  <c r="AZ294" i="3" s="1"/>
  <c r="AV303" i="3"/>
  <c r="AX303" i="3" s="1"/>
  <c r="AZ303" i="3" s="1"/>
  <c r="AX304" i="3"/>
  <c r="AZ304" i="3" s="1"/>
  <c r="AV315" i="3"/>
  <c r="AX316" i="3"/>
  <c r="AZ316" i="3" s="1"/>
  <c r="AV332" i="3"/>
  <c r="AX333" i="3"/>
  <c r="AZ333" i="3" s="1"/>
  <c r="AV358" i="3"/>
  <c r="AX358" i="3" s="1"/>
  <c r="AZ358" i="3" s="1"/>
  <c r="AX359" i="3"/>
  <c r="AZ359" i="3" s="1"/>
  <c r="AV371" i="3"/>
  <c r="AX371" i="3" s="1"/>
  <c r="AZ371" i="3" s="1"/>
  <c r="AX372" i="3"/>
  <c r="AZ372" i="3" s="1"/>
  <c r="AV381" i="3"/>
  <c r="AX382" i="3"/>
  <c r="AZ382" i="3" s="1"/>
  <c r="AV395" i="3"/>
  <c r="AX396" i="3"/>
  <c r="AZ396" i="3" s="1"/>
  <c r="AV365" i="2"/>
  <c r="AX366" i="2"/>
  <c r="AZ366" i="2" s="1"/>
  <c r="AV137" i="3"/>
  <c r="AX137" i="3" s="1"/>
  <c r="AZ137" i="3" s="1"/>
  <c r="AX138" i="3"/>
  <c r="AZ138" i="3" s="1"/>
  <c r="AQ128" i="2"/>
  <c r="AS128" i="2" s="1"/>
  <c r="AU128" i="2" s="1"/>
  <c r="AS129" i="2"/>
  <c r="AU129" i="2" s="1"/>
  <c r="AV49" i="3"/>
  <c r="AX49" i="3" s="1"/>
  <c r="AZ49" i="3" s="1"/>
  <c r="AX50" i="3"/>
  <c r="AZ50" i="3" s="1"/>
  <c r="AV62" i="3"/>
  <c r="AX63" i="3"/>
  <c r="AZ63" i="3" s="1"/>
  <c r="AQ16" i="2"/>
  <c r="AS16" i="2" s="1"/>
  <c r="AU16" i="2" s="1"/>
  <c r="AS17" i="2"/>
  <c r="AU17" i="2" s="1"/>
  <c r="AQ27" i="2"/>
  <c r="AS27" i="2" s="1"/>
  <c r="AU27" i="2" s="1"/>
  <c r="AS28" i="2"/>
  <c r="AU28" i="2" s="1"/>
  <c r="AQ37" i="2"/>
  <c r="AS38" i="2"/>
  <c r="AU38" i="2" s="1"/>
  <c r="AQ49" i="2"/>
  <c r="AS50" i="2"/>
  <c r="AU50" i="2" s="1"/>
  <c r="AQ64" i="2"/>
  <c r="AS64" i="2" s="1"/>
  <c r="AU64" i="2" s="1"/>
  <c r="AS65" i="2"/>
  <c r="AU65" i="2" s="1"/>
  <c r="AQ82" i="2"/>
  <c r="AS82" i="2" s="1"/>
  <c r="AU82" i="2" s="1"/>
  <c r="AS83" i="2"/>
  <c r="AU83" i="2" s="1"/>
  <c r="AQ97" i="2"/>
  <c r="AS98" i="2"/>
  <c r="AU98" i="2" s="1"/>
  <c r="AQ109" i="2"/>
  <c r="AQ132" i="2"/>
  <c r="AS133" i="2"/>
  <c r="AU133" i="2" s="1"/>
  <c r="AQ152" i="2"/>
  <c r="AS153" i="2"/>
  <c r="AU153" i="2" s="1"/>
  <c r="AQ163" i="2"/>
  <c r="AS163" i="2" s="1"/>
  <c r="AU163" i="2" s="1"/>
  <c r="AS164" i="2"/>
  <c r="AU164" i="2" s="1"/>
  <c r="AQ173" i="2"/>
  <c r="AS173" i="2" s="1"/>
  <c r="AU173" i="2" s="1"/>
  <c r="AS174" i="2"/>
  <c r="AU174" i="2" s="1"/>
  <c r="AQ185" i="2"/>
  <c r="AS186" i="2"/>
  <c r="AU186" i="2" s="1"/>
  <c r="AQ202" i="2"/>
  <c r="AS202" i="2" s="1"/>
  <c r="AU202" i="2" s="1"/>
  <c r="AS203" i="2"/>
  <c r="AU203" i="2" s="1"/>
  <c r="AQ212" i="2"/>
  <c r="AS212" i="2" s="1"/>
  <c r="AU212" i="2" s="1"/>
  <c r="AS213" i="2"/>
  <c r="AU213" i="2" s="1"/>
  <c r="AQ232" i="2"/>
  <c r="AQ249" i="2"/>
  <c r="AS250" i="2"/>
  <c r="AU250" i="2" s="1"/>
  <c r="AQ261" i="2"/>
  <c r="AS261" i="2" s="1"/>
  <c r="AU261" i="2" s="1"/>
  <c r="AS262" i="2"/>
  <c r="AU262" i="2" s="1"/>
  <c r="AQ273" i="2"/>
  <c r="AS274" i="2"/>
  <c r="AU274" i="2" s="1"/>
  <c r="AQ293" i="2"/>
  <c r="AS293" i="2" s="1"/>
  <c r="AU293" i="2" s="1"/>
  <c r="AS294" i="2"/>
  <c r="AU294" i="2" s="1"/>
  <c r="AQ305" i="2"/>
  <c r="AS305" i="2" s="1"/>
  <c r="AU305" i="2" s="1"/>
  <c r="AS306" i="2"/>
  <c r="AU306" i="2" s="1"/>
  <c r="AQ315" i="2"/>
  <c r="AS316" i="2"/>
  <c r="AU316" i="2" s="1"/>
  <c r="AQ332" i="2"/>
  <c r="AS333" i="2"/>
  <c r="AU333" i="2" s="1"/>
  <c r="AQ355" i="2"/>
  <c r="AS356" i="2"/>
  <c r="AU356" i="2" s="1"/>
  <c r="AQ390" i="2"/>
  <c r="AS391" i="2"/>
  <c r="AU391" i="2" s="1"/>
  <c r="AV14" i="2"/>
  <c r="AX14" i="2" s="1"/>
  <c r="AZ14" i="2" s="1"/>
  <c r="AX15" i="2"/>
  <c r="AZ15" i="2" s="1"/>
  <c r="AV24" i="2"/>
  <c r="AX25" i="2"/>
  <c r="AZ25" i="2" s="1"/>
  <c r="AV34" i="2"/>
  <c r="AX35" i="2"/>
  <c r="AZ35" i="2" s="1"/>
  <c r="AV46" i="2"/>
  <c r="AX47" i="2"/>
  <c r="AZ47" i="2" s="1"/>
  <c r="AV62" i="2"/>
  <c r="AX62" i="2" s="1"/>
  <c r="AZ62" i="2" s="1"/>
  <c r="AX63" i="2"/>
  <c r="AZ63" i="2" s="1"/>
  <c r="AV80" i="2"/>
  <c r="AX80" i="2" s="1"/>
  <c r="AZ80" i="2" s="1"/>
  <c r="AX81" i="2"/>
  <c r="AZ81" i="2" s="1"/>
  <c r="AV94" i="2"/>
  <c r="AX95" i="2"/>
  <c r="AZ95" i="2" s="1"/>
  <c r="AV106" i="2"/>
  <c r="AX107" i="2"/>
  <c r="AZ107" i="2" s="1"/>
  <c r="AV126" i="2"/>
  <c r="AX127" i="2"/>
  <c r="AZ127" i="2" s="1"/>
  <c r="AV146" i="2"/>
  <c r="AX147" i="2"/>
  <c r="AZ147" i="2" s="1"/>
  <c r="AV160" i="2"/>
  <c r="AX161" i="2"/>
  <c r="AZ161" i="2" s="1"/>
  <c r="AV171" i="2"/>
  <c r="AX171" i="2" s="1"/>
  <c r="AZ171" i="2" s="1"/>
  <c r="AX172" i="2"/>
  <c r="AZ172" i="2" s="1"/>
  <c r="AV182" i="2"/>
  <c r="AX183" i="2"/>
  <c r="AZ183" i="2" s="1"/>
  <c r="AV199" i="2"/>
  <c r="AX199" i="2" s="1"/>
  <c r="AZ199" i="2" s="1"/>
  <c r="AX200" i="2"/>
  <c r="AZ200" i="2" s="1"/>
  <c r="AV210" i="2"/>
  <c r="AX210" i="2" s="1"/>
  <c r="AZ210" i="2" s="1"/>
  <c r="AX211" i="2"/>
  <c r="AZ211" i="2" s="1"/>
  <c r="AV226" i="2"/>
  <c r="AX227" i="2"/>
  <c r="AZ227" i="2" s="1"/>
  <c r="AV246" i="2"/>
  <c r="AX247" i="2"/>
  <c r="AZ247" i="2" s="1"/>
  <c r="AV258" i="2"/>
  <c r="AX259" i="2"/>
  <c r="AZ259" i="2" s="1"/>
  <c r="AV270" i="2"/>
  <c r="AX271" i="2"/>
  <c r="AZ271" i="2" s="1"/>
  <c r="AV288" i="2"/>
  <c r="AX289" i="2"/>
  <c r="AZ289" i="2" s="1"/>
  <c r="AV303" i="2"/>
  <c r="AX303" i="2" s="1"/>
  <c r="AZ303" i="2" s="1"/>
  <c r="AX304" i="2"/>
  <c r="AZ304" i="2" s="1"/>
  <c r="AV327" i="2"/>
  <c r="AX327" i="2" s="1"/>
  <c r="AZ327" i="2" s="1"/>
  <c r="AX328" i="2"/>
  <c r="AZ328" i="2" s="1"/>
  <c r="AV347" i="2"/>
  <c r="AX347" i="2" s="1"/>
  <c r="AZ347" i="2" s="1"/>
  <c r="AX348" i="2"/>
  <c r="AZ348" i="2" s="1"/>
  <c r="AV372" i="2"/>
  <c r="AX373" i="2"/>
  <c r="AZ373" i="2" s="1"/>
  <c r="AV386" i="2"/>
  <c r="AX386" i="2" s="1"/>
  <c r="AZ386" i="2" s="1"/>
  <c r="AX387" i="2"/>
  <c r="AZ387" i="2" s="1"/>
  <c r="AQ11" i="3"/>
  <c r="AS11" i="3" s="1"/>
  <c r="AU11" i="3" s="1"/>
  <c r="AS12" i="3"/>
  <c r="AU12" i="3" s="1"/>
  <c r="AQ22" i="3"/>
  <c r="AS22" i="3" s="1"/>
  <c r="AU22" i="3" s="1"/>
  <c r="AS23" i="3"/>
  <c r="AU23" i="3" s="1"/>
  <c r="AQ32" i="3"/>
  <c r="AS33" i="3"/>
  <c r="AU33" i="3" s="1"/>
  <c r="AQ45" i="3"/>
  <c r="AS45" i="3" s="1"/>
  <c r="AU45" i="3" s="1"/>
  <c r="AS46" i="3"/>
  <c r="AU46" i="3" s="1"/>
  <c r="AQ59" i="3"/>
  <c r="AS60" i="3"/>
  <c r="AU60" i="3" s="1"/>
  <c r="AQ75" i="3"/>
  <c r="AS75" i="3" s="1"/>
  <c r="AU75" i="3" s="1"/>
  <c r="AS76" i="3"/>
  <c r="AU76" i="3" s="1"/>
  <c r="AQ87" i="3"/>
  <c r="AS88" i="3"/>
  <c r="AU88" i="3" s="1"/>
  <c r="AQ99" i="3"/>
  <c r="AS100" i="3"/>
  <c r="AU100" i="3" s="1"/>
  <c r="AQ113" i="3"/>
  <c r="AS113" i="3" s="1"/>
  <c r="AU113" i="3" s="1"/>
  <c r="AS114" i="3"/>
  <c r="AU114" i="3" s="1"/>
  <c r="AQ131" i="3"/>
  <c r="AS132" i="3"/>
  <c r="AU132" i="3" s="1"/>
  <c r="AQ148" i="3"/>
  <c r="AS149" i="3"/>
  <c r="AU149" i="3" s="1"/>
  <c r="AQ162" i="3"/>
  <c r="AS163" i="3"/>
  <c r="AU163" i="3" s="1"/>
  <c r="AQ175" i="3"/>
  <c r="AS176" i="3"/>
  <c r="AU176" i="3" s="1"/>
  <c r="AQ193" i="3"/>
  <c r="AS194" i="3"/>
  <c r="AU194" i="3" s="1"/>
  <c r="AQ205" i="3"/>
  <c r="AS206" i="3"/>
  <c r="AU206" i="3" s="1"/>
  <c r="AQ218" i="3"/>
  <c r="AS219" i="3"/>
  <c r="AU219" i="3" s="1"/>
  <c r="AQ236" i="3"/>
  <c r="AS237" i="3"/>
  <c r="AU237" i="3" s="1"/>
  <c r="AQ252" i="3"/>
  <c r="AS253" i="3"/>
  <c r="AU253" i="3" s="1"/>
  <c r="AQ265" i="3"/>
  <c r="AS266" i="3"/>
  <c r="AU266" i="3" s="1"/>
  <c r="AQ277" i="3"/>
  <c r="AS278" i="3"/>
  <c r="AU278" i="3" s="1"/>
  <c r="AQ290" i="3"/>
  <c r="AS291" i="3"/>
  <c r="AU291" i="3" s="1"/>
  <c r="AQ301" i="3"/>
  <c r="AS301" i="3" s="1"/>
  <c r="AU301" i="3" s="1"/>
  <c r="AS302" i="3"/>
  <c r="AU302" i="3" s="1"/>
  <c r="AQ312" i="3"/>
  <c r="AS313" i="3"/>
  <c r="AU313" i="3" s="1"/>
  <c r="AQ329" i="3"/>
  <c r="AS330" i="3"/>
  <c r="AU330" i="3" s="1"/>
  <c r="AQ345" i="3"/>
  <c r="AS346" i="3"/>
  <c r="AU346" i="3" s="1"/>
  <c r="AQ356" i="3"/>
  <c r="AS356" i="3" s="1"/>
  <c r="AU356" i="3" s="1"/>
  <c r="AS357" i="3"/>
  <c r="AU357" i="3" s="1"/>
  <c r="AQ366" i="3"/>
  <c r="AS367" i="3"/>
  <c r="AU367" i="3" s="1"/>
  <c r="AQ378" i="3"/>
  <c r="AS378" i="3" s="1"/>
  <c r="AU378" i="3" s="1"/>
  <c r="AS379" i="3"/>
  <c r="AU379" i="3" s="1"/>
  <c r="AQ391" i="3"/>
  <c r="AS392" i="3"/>
  <c r="AU392" i="3" s="1"/>
  <c r="AV15" i="3"/>
  <c r="AX15" i="3" s="1"/>
  <c r="AZ15" i="3" s="1"/>
  <c r="AX16" i="3"/>
  <c r="AZ16" i="3" s="1"/>
  <c r="AV26" i="3"/>
  <c r="AX26" i="3" s="1"/>
  <c r="AZ26" i="3" s="1"/>
  <c r="AX27" i="3"/>
  <c r="AZ27" i="3" s="1"/>
  <c r="AV39" i="3"/>
  <c r="AX40" i="3"/>
  <c r="AZ40" i="3" s="1"/>
  <c r="AV53" i="3"/>
  <c r="AX54" i="3"/>
  <c r="AZ54" i="3" s="1"/>
  <c r="AV71" i="3"/>
  <c r="AX71" i="3" s="1"/>
  <c r="AZ71" i="3" s="1"/>
  <c r="AX72" i="3"/>
  <c r="AZ72" i="3" s="1"/>
  <c r="AV81" i="3"/>
  <c r="AX82" i="3"/>
  <c r="AZ82" i="3" s="1"/>
  <c r="AV93" i="3"/>
  <c r="AX94" i="3"/>
  <c r="AZ94" i="3" s="1"/>
  <c r="AV106" i="3"/>
  <c r="AX106" i="3" s="1"/>
  <c r="AZ106" i="3" s="1"/>
  <c r="AX107" i="3"/>
  <c r="AZ107" i="3" s="1"/>
  <c r="AV117" i="3"/>
  <c r="AX117" i="3" s="1"/>
  <c r="AZ117" i="3" s="1"/>
  <c r="AX118" i="3"/>
  <c r="AZ118" i="3" s="1"/>
  <c r="AV141" i="3"/>
  <c r="AX142" i="3"/>
  <c r="AZ142" i="3" s="1"/>
  <c r="AV154" i="3"/>
  <c r="AX154" i="3" s="1"/>
  <c r="AZ154" i="3" s="1"/>
  <c r="AX155" i="3"/>
  <c r="AZ155" i="3" s="1"/>
  <c r="AV169" i="3"/>
  <c r="AX170" i="3"/>
  <c r="AZ170" i="3" s="1"/>
  <c r="AV199" i="3"/>
  <c r="AX200" i="3"/>
  <c r="AZ200" i="3" s="1"/>
  <c r="AV212" i="3"/>
  <c r="AX213" i="3"/>
  <c r="AZ213" i="3" s="1"/>
  <c r="AV224" i="3"/>
  <c r="AX225" i="3"/>
  <c r="AZ225" i="3" s="1"/>
  <c r="AV246" i="3"/>
  <c r="AX247" i="3"/>
  <c r="AZ247" i="3" s="1"/>
  <c r="AV259" i="3"/>
  <c r="AX259" i="3" s="1"/>
  <c r="AZ259" i="3" s="1"/>
  <c r="AX260" i="3"/>
  <c r="AZ260" i="3" s="1"/>
  <c r="AV270" i="3"/>
  <c r="AX270" i="3" s="1"/>
  <c r="AZ270" i="3" s="1"/>
  <c r="AX271" i="3"/>
  <c r="AZ271" i="3" s="1"/>
  <c r="AV285" i="3"/>
  <c r="AX285" i="3" s="1"/>
  <c r="AZ285" i="3" s="1"/>
  <c r="AX286" i="3"/>
  <c r="AZ286" i="3" s="1"/>
  <c r="AV295" i="3"/>
  <c r="AX295" i="3" s="1"/>
  <c r="AZ295" i="3" s="1"/>
  <c r="AX296" i="3"/>
  <c r="AZ296" i="3" s="1"/>
  <c r="AV306" i="3"/>
  <c r="AX307" i="3"/>
  <c r="AZ307" i="3" s="1"/>
  <c r="AV319" i="3"/>
  <c r="AX320" i="3"/>
  <c r="AZ320" i="3" s="1"/>
  <c r="AV335" i="3"/>
  <c r="AX336" i="3"/>
  <c r="AZ336" i="3" s="1"/>
  <c r="AV361" i="3"/>
  <c r="AX361" i="3" s="1"/>
  <c r="AZ361" i="3" s="1"/>
  <c r="AX362" i="3"/>
  <c r="AZ362" i="3" s="1"/>
  <c r="AV373" i="3"/>
  <c r="AX373" i="3" s="1"/>
  <c r="AZ373" i="3" s="1"/>
  <c r="AX374" i="3"/>
  <c r="AZ374" i="3" s="1"/>
  <c r="AV384" i="3"/>
  <c r="AX384" i="3" s="1"/>
  <c r="AZ384" i="3" s="1"/>
  <c r="AX385" i="3"/>
  <c r="AZ385" i="3" s="1"/>
  <c r="AQ365" i="2"/>
  <c r="AS366" i="2"/>
  <c r="AU366" i="2" s="1"/>
  <c r="AQ19" i="2"/>
  <c r="AS19" i="2" s="1"/>
  <c r="AU19" i="2" s="1"/>
  <c r="AS20" i="2"/>
  <c r="AU20" i="2" s="1"/>
  <c r="AQ29" i="2"/>
  <c r="AS29" i="2" s="1"/>
  <c r="AU29" i="2" s="1"/>
  <c r="AS30" i="2"/>
  <c r="AU30" i="2" s="1"/>
  <c r="AQ40" i="2"/>
  <c r="AS41" i="2"/>
  <c r="AU41" i="2" s="1"/>
  <c r="AQ55" i="2"/>
  <c r="AS56" i="2"/>
  <c r="AU56" i="2" s="1"/>
  <c r="AQ72" i="2"/>
  <c r="AS73" i="2"/>
  <c r="AU73" i="2" s="1"/>
  <c r="AQ84" i="2"/>
  <c r="AS84" i="2" s="1"/>
  <c r="AU84" i="2" s="1"/>
  <c r="AS85" i="2"/>
  <c r="AU85" i="2" s="1"/>
  <c r="AQ100" i="2"/>
  <c r="AS101" i="2"/>
  <c r="AU101" i="2" s="1"/>
  <c r="AQ112" i="2"/>
  <c r="AQ135" i="2"/>
  <c r="AS136" i="2"/>
  <c r="AU136" i="2" s="1"/>
  <c r="AQ155" i="2"/>
  <c r="AS155" i="2" s="1"/>
  <c r="AU155" i="2" s="1"/>
  <c r="AS156" i="2"/>
  <c r="AU156" i="2" s="1"/>
  <c r="AQ165" i="2"/>
  <c r="AS165" i="2" s="1"/>
  <c r="AU165" i="2" s="1"/>
  <c r="AS166" i="2"/>
  <c r="AU166" i="2" s="1"/>
  <c r="AQ176" i="2"/>
  <c r="AS177" i="2"/>
  <c r="AU177" i="2" s="1"/>
  <c r="AQ191" i="2"/>
  <c r="AS192" i="2"/>
  <c r="AU192" i="2" s="1"/>
  <c r="AQ204" i="2"/>
  <c r="AS204" i="2" s="1"/>
  <c r="AU204" i="2" s="1"/>
  <c r="AS205" i="2"/>
  <c r="AU205" i="2" s="1"/>
  <c r="AQ218" i="2"/>
  <c r="AS219" i="2"/>
  <c r="AU219" i="2" s="1"/>
  <c r="AQ238" i="2"/>
  <c r="AS239" i="2"/>
  <c r="AU239" i="2" s="1"/>
  <c r="AQ252" i="2"/>
  <c r="AS253" i="2"/>
  <c r="AU253" i="2" s="1"/>
  <c r="AQ263" i="2"/>
  <c r="AS263" i="2" s="1"/>
  <c r="AU263" i="2" s="1"/>
  <c r="AS264" i="2"/>
  <c r="AU264" i="2" s="1"/>
  <c r="AQ276" i="2"/>
  <c r="AS277" i="2"/>
  <c r="AU277" i="2" s="1"/>
  <c r="AQ295" i="2"/>
  <c r="AS295" i="2" s="1"/>
  <c r="AU295" i="2" s="1"/>
  <c r="AS296" i="2"/>
  <c r="AU296" i="2" s="1"/>
  <c r="AQ308" i="2"/>
  <c r="AS309" i="2"/>
  <c r="AU309" i="2" s="1"/>
  <c r="AQ320" i="2"/>
  <c r="AS321" i="2"/>
  <c r="AU321" i="2" s="1"/>
  <c r="AQ343" i="2"/>
  <c r="AS343" i="2" s="1"/>
  <c r="AU343" i="2" s="1"/>
  <c r="AS344" i="2"/>
  <c r="AU344" i="2" s="1"/>
  <c r="AQ361" i="2"/>
  <c r="AS362" i="2"/>
  <c r="AU362" i="2" s="1"/>
  <c r="AQ382" i="2"/>
  <c r="AS382" i="2" s="1"/>
  <c r="AU382" i="2" s="1"/>
  <c r="AS383" i="2"/>
  <c r="AU383" i="2" s="1"/>
  <c r="AQ393" i="2"/>
  <c r="AS394" i="2"/>
  <c r="AU394" i="2" s="1"/>
  <c r="AV16" i="2"/>
  <c r="AX16" i="2" s="1"/>
  <c r="AZ16" i="2" s="1"/>
  <c r="AX17" i="2"/>
  <c r="AZ17" i="2" s="1"/>
  <c r="AV27" i="2"/>
  <c r="AX27" i="2" s="1"/>
  <c r="AZ27" i="2" s="1"/>
  <c r="AX28" i="2"/>
  <c r="AZ28" i="2" s="1"/>
  <c r="AV37" i="2"/>
  <c r="AX38" i="2"/>
  <c r="AZ38" i="2" s="1"/>
  <c r="AV49" i="2"/>
  <c r="AX50" i="2"/>
  <c r="AZ50" i="2" s="1"/>
  <c r="AV64" i="2"/>
  <c r="AX64" i="2" s="1"/>
  <c r="AZ64" i="2" s="1"/>
  <c r="AX65" i="2"/>
  <c r="AZ65" i="2" s="1"/>
  <c r="AV82" i="2"/>
  <c r="AX82" i="2" s="1"/>
  <c r="AZ82" i="2" s="1"/>
  <c r="AX83" i="2"/>
  <c r="AZ83" i="2" s="1"/>
  <c r="AV97" i="2"/>
  <c r="AX98" i="2"/>
  <c r="AZ98" i="2" s="1"/>
  <c r="AV132" i="2"/>
  <c r="AX133" i="2"/>
  <c r="AZ133" i="2" s="1"/>
  <c r="AV152" i="2"/>
  <c r="AX153" i="2"/>
  <c r="AZ153" i="2" s="1"/>
  <c r="AV163" i="2"/>
  <c r="AX163" i="2" s="1"/>
  <c r="AZ163" i="2" s="1"/>
  <c r="AX164" i="2"/>
  <c r="AZ164" i="2" s="1"/>
  <c r="AV173" i="2"/>
  <c r="AX173" i="2" s="1"/>
  <c r="AZ173" i="2" s="1"/>
  <c r="AX174" i="2"/>
  <c r="AZ174" i="2" s="1"/>
  <c r="AV185" i="2"/>
  <c r="AX186" i="2"/>
  <c r="AZ186" i="2" s="1"/>
  <c r="AV202" i="2"/>
  <c r="AX202" i="2" s="1"/>
  <c r="AZ202" i="2" s="1"/>
  <c r="AX203" i="2"/>
  <c r="AZ203" i="2" s="1"/>
  <c r="AV212" i="2"/>
  <c r="AX212" i="2" s="1"/>
  <c r="AZ212" i="2" s="1"/>
  <c r="AX213" i="2"/>
  <c r="AZ213" i="2" s="1"/>
  <c r="AV232" i="2"/>
  <c r="AV249" i="2"/>
  <c r="AX250" i="2"/>
  <c r="AZ250" i="2" s="1"/>
  <c r="AV261" i="2"/>
  <c r="AX261" i="2" s="1"/>
  <c r="AZ261" i="2" s="1"/>
  <c r="AX262" i="2"/>
  <c r="AZ262" i="2" s="1"/>
  <c r="AV273" i="2"/>
  <c r="AX274" i="2"/>
  <c r="AZ274" i="2" s="1"/>
  <c r="AV293" i="2"/>
  <c r="AX293" i="2" s="1"/>
  <c r="AZ293" i="2" s="1"/>
  <c r="AX294" i="2"/>
  <c r="AZ294" i="2" s="1"/>
  <c r="AV305" i="2"/>
  <c r="AX305" i="2" s="1"/>
  <c r="AZ305" i="2" s="1"/>
  <c r="AX306" i="2"/>
  <c r="AZ306" i="2" s="1"/>
  <c r="AV315" i="2"/>
  <c r="AX316" i="2"/>
  <c r="AZ316" i="2" s="1"/>
  <c r="AV332" i="2"/>
  <c r="AX333" i="2"/>
  <c r="AZ333" i="2" s="1"/>
  <c r="AV355" i="2"/>
  <c r="AX356" i="2"/>
  <c r="AZ356" i="2" s="1"/>
  <c r="AZ377" i="2"/>
  <c r="AV390" i="2"/>
  <c r="AX391" i="2"/>
  <c r="AZ391" i="2" s="1"/>
  <c r="AQ13" i="3"/>
  <c r="AS13" i="3" s="1"/>
  <c r="AU13" i="3" s="1"/>
  <c r="AS14" i="3"/>
  <c r="AU14" i="3" s="1"/>
  <c r="AQ24" i="3"/>
  <c r="AS24" i="3" s="1"/>
  <c r="AU24" i="3" s="1"/>
  <c r="AS25" i="3"/>
  <c r="AU25" i="3" s="1"/>
  <c r="AQ35" i="3"/>
  <c r="AS36" i="3"/>
  <c r="AU36" i="3" s="1"/>
  <c r="AQ47" i="3"/>
  <c r="AS47" i="3" s="1"/>
  <c r="AU47" i="3" s="1"/>
  <c r="AS48" i="3"/>
  <c r="AU48" i="3" s="1"/>
  <c r="AQ67" i="3"/>
  <c r="AS68" i="3"/>
  <c r="AS67" i="3" s="1"/>
  <c r="AS66" i="3" s="1"/>
  <c r="AS65" i="3" s="1"/>
  <c r="AQ78" i="3"/>
  <c r="AS79" i="3"/>
  <c r="AU79" i="3" s="1"/>
  <c r="AQ90" i="3"/>
  <c r="AS91" i="3"/>
  <c r="AU91" i="3" s="1"/>
  <c r="AQ104" i="3"/>
  <c r="AS104" i="3" s="1"/>
  <c r="AU104" i="3" s="1"/>
  <c r="AS105" i="3"/>
  <c r="AU105" i="3" s="1"/>
  <c r="AQ115" i="3"/>
  <c r="AS115" i="3" s="1"/>
  <c r="AU115" i="3" s="1"/>
  <c r="AS116" i="3"/>
  <c r="AU116" i="3" s="1"/>
  <c r="AQ135" i="3"/>
  <c r="AS136" i="3"/>
  <c r="AU136" i="3" s="1"/>
  <c r="AQ152" i="3"/>
  <c r="AS152" i="3" s="1"/>
  <c r="AU152" i="3" s="1"/>
  <c r="AS153" i="3"/>
  <c r="AU153" i="3" s="1"/>
  <c r="AQ165" i="3"/>
  <c r="AS166" i="3"/>
  <c r="AU166" i="3" s="1"/>
  <c r="AQ178" i="3"/>
  <c r="AQ196" i="3"/>
  <c r="AS197" i="3"/>
  <c r="AU197" i="3" s="1"/>
  <c r="AQ209" i="3"/>
  <c r="AS210" i="3"/>
  <c r="AU210" i="3" s="1"/>
  <c r="AQ221" i="3"/>
  <c r="AS222" i="3"/>
  <c r="AU222" i="3" s="1"/>
  <c r="AQ243" i="3"/>
  <c r="AS244" i="3"/>
  <c r="AU244" i="3" s="1"/>
  <c r="AQ255" i="3"/>
  <c r="AS256" i="3"/>
  <c r="AU256" i="3" s="1"/>
  <c r="AQ268" i="3"/>
  <c r="AS268" i="3" s="1"/>
  <c r="AU268" i="3" s="1"/>
  <c r="AS269" i="3"/>
  <c r="AU269" i="3" s="1"/>
  <c r="AQ282" i="3"/>
  <c r="AS283" i="3"/>
  <c r="AU283" i="3" s="1"/>
  <c r="AQ293" i="3"/>
  <c r="AS293" i="3" s="1"/>
  <c r="AU293" i="3" s="1"/>
  <c r="AS294" i="3"/>
  <c r="AU294" i="3" s="1"/>
  <c r="AQ303" i="3"/>
  <c r="AS303" i="3" s="1"/>
  <c r="AU303" i="3" s="1"/>
  <c r="AS304" i="3"/>
  <c r="AU304" i="3" s="1"/>
  <c r="AQ315" i="3"/>
  <c r="AS316" i="3"/>
  <c r="AU316" i="3" s="1"/>
  <c r="AQ332" i="3"/>
  <c r="AS333" i="3"/>
  <c r="AU333" i="3" s="1"/>
  <c r="AQ358" i="3"/>
  <c r="AS358" i="3" s="1"/>
  <c r="AU358" i="3" s="1"/>
  <c r="AS359" i="3"/>
  <c r="AU359" i="3" s="1"/>
  <c r="AQ371" i="3"/>
  <c r="AS371" i="3" s="1"/>
  <c r="AU371" i="3" s="1"/>
  <c r="AS372" i="3"/>
  <c r="AU372" i="3" s="1"/>
  <c r="AQ381" i="3"/>
  <c r="AS382" i="3"/>
  <c r="AU382" i="3" s="1"/>
  <c r="AQ395" i="3"/>
  <c r="AS396" i="3"/>
  <c r="AU396" i="3" s="1"/>
  <c r="AV19" i="3"/>
  <c r="AX20" i="3"/>
  <c r="AZ20" i="3" s="1"/>
  <c r="AV29" i="3"/>
  <c r="AX30" i="3"/>
  <c r="AZ30" i="3" s="1"/>
  <c r="AV43" i="3"/>
  <c r="AX43" i="3" s="1"/>
  <c r="AZ43" i="3" s="1"/>
  <c r="AX44" i="3"/>
  <c r="AZ44" i="3" s="1"/>
  <c r="AV56" i="3"/>
  <c r="AX57" i="3"/>
  <c r="AZ57" i="3" s="1"/>
  <c r="AV73" i="3"/>
  <c r="AX73" i="3" s="1"/>
  <c r="AZ73" i="3" s="1"/>
  <c r="AX74" i="3"/>
  <c r="AZ74" i="3" s="1"/>
  <c r="AV84" i="3"/>
  <c r="AX85" i="3"/>
  <c r="AZ85" i="3" s="1"/>
  <c r="AV96" i="3"/>
  <c r="AX97" i="3"/>
  <c r="AZ97" i="3" s="1"/>
  <c r="AV108" i="3"/>
  <c r="AX108" i="3" s="1"/>
  <c r="AZ108" i="3" s="1"/>
  <c r="AX109" i="3"/>
  <c r="AZ109" i="3" s="1"/>
  <c r="AV128" i="3"/>
  <c r="AX129" i="3"/>
  <c r="AZ129" i="3" s="1"/>
  <c r="AV144" i="3"/>
  <c r="AX145" i="3"/>
  <c r="AZ145" i="3" s="1"/>
  <c r="AV157" i="3"/>
  <c r="AX158" i="3"/>
  <c r="AZ158" i="3" s="1"/>
  <c r="AV172" i="3"/>
  <c r="AX173" i="3"/>
  <c r="AZ173" i="3" s="1"/>
  <c r="AV190" i="3"/>
  <c r="AX191" i="3"/>
  <c r="AZ191" i="3" s="1"/>
  <c r="AV202" i="3"/>
  <c r="AX203" i="3"/>
  <c r="AZ203" i="3" s="1"/>
  <c r="AV215" i="3"/>
  <c r="AX216" i="3"/>
  <c r="AZ216" i="3" s="1"/>
  <c r="AV233" i="3"/>
  <c r="AX234" i="3"/>
  <c r="AZ234" i="3" s="1"/>
  <c r="AV249" i="3"/>
  <c r="AX250" i="3"/>
  <c r="AZ250" i="3" s="1"/>
  <c r="AV261" i="3"/>
  <c r="AX261" i="3" s="1"/>
  <c r="AZ261" i="3" s="1"/>
  <c r="AX262" i="3"/>
  <c r="AZ262" i="3" s="1"/>
  <c r="AV274" i="3"/>
  <c r="AX274" i="3" s="1"/>
  <c r="AZ274" i="3" s="1"/>
  <c r="AX275" i="3"/>
  <c r="AZ275" i="3" s="1"/>
  <c r="AV287" i="3"/>
  <c r="AX287" i="3" s="1"/>
  <c r="AZ287" i="3" s="1"/>
  <c r="AX288" i="3"/>
  <c r="AZ288" i="3" s="1"/>
  <c r="AV298" i="3"/>
  <c r="AX299" i="3"/>
  <c r="AZ299" i="3" s="1"/>
  <c r="AV309" i="3"/>
  <c r="AX310" i="3"/>
  <c r="AZ310" i="3" s="1"/>
  <c r="AV325" i="3"/>
  <c r="AX326" i="3"/>
  <c r="AZ326" i="3" s="1"/>
  <c r="AV342" i="3"/>
  <c r="AX343" i="3"/>
  <c r="AZ343" i="3" s="1"/>
  <c r="AV352" i="3"/>
  <c r="AX353" i="3"/>
  <c r="AZ353" i="3" s="1"/>
  <c r="AV363" i="3"/>
  <c r="AX363" i="3" s="1"/>
  <c r="AZ363" i="3" s="1"/>
  <c r="AX364" i="3"/>
  <c r="AZ364" i="3" s="1"/>
  <c r="AV376" i="3"/>
  <c r="AX376" i="3" s="1"/>
  <c r="AZ376" i="3" s="1"/>
  <c r="AX377" i="3"/>
  <c r="AZ377" i="3" s="1"/>
  <c r="AV386" i="3"/>
  <c r="AX386" i="3" s="1"/>
  <c r="AZ386" i="3" s="1"/>
  <c r="AX387" i="3"/>
  <c r="AZ387" i="3" s="1"/>
  <c r="AV128" i="2"/>
  <c r="AX128" i="2" s="1"/>
  <c r="AZ128" i="2" s="1"/>
  <c r="AX129" i="2"/>
  <c r="AZ129" i="2" s="1"/>
  <c r="AQ62" i="3"/>
  <c r="AS63" i="3"/>
  <c r="AU63" i="3" s="1"/>
  <c r="AQ349" i="2"/>
  <c r="AS349" i="2" s="1"/>
  <c r="AU349" i="2" s="1"/>
  <c r="AS350" i="2"/>
  <c r="AU350" i="2" s="1"/>
  <c r="AQ398" i="3"/>
  <c r="AV349" i="2"/>
  <c r="AX349" i="2" s="1"/>
  <c r="AZ349" i="2" s="1"/>
  <c r="AX350" i="2"/>
  <c r="AZ350" i="2" s="1"/>
  <c r="BC339" i="2"/>
  <c r="BB298" i="2"/>
  <c r="BB297" i="2" s="1"/>
  <c r="BB234" i="2" s="1"/>
  <c r="L388" i="2"/>
  <c r="L381" i="2"/>
  <c r="L380" i="2" s="1"/>
  <c r="L196" i="2"/>
  <c r="L195" i="2" s="1"/>
  <c r="J167" i="1"/>
  <c r="M110" i="3"/>
  <c r="L39" i="1"/>
  <c r="L167" i="1"/>
  <c r="L155" i="1" s="1"/>
  <c r="L110" i="3"/>
  <c r="K110" i="3"/>
  <c r="J183" i="1"/>
  <c r="BI184" i="1"/>
  <c r="BF184" i="1"/>
  <c r="BG184" i="1"/>
  <c r="BH184" i="1"/>
  <c r="J255" i="1"/>
  <c r="BI256" i="1"/>
  <c r="BF256" i="1"/>
  <c r="BG256" i="1"/>
  <c r="BH256" i="1"/>
  <c r="BI37" i="1"/>
  <c r="AA74" i="3"/>
  <c r="AA73" i="3" s="1"/>
  <c r="T177" i="2"/>
  <c r="T176" i="2" s="1"/>
  <c r="T175" i="2" s="1"/>
  <c r="T307" i="3"/>
  <c r="T306" i="3" s="1"/>
  <c r="T305" i="3" s="1"/>
  <c r="T181" i="1"/>
  <c r="T180" i="1" s="1"/>
  <c r="T372" i="3"/>
  <c r="T371" i="3" s="1"/>
  <c r="T198" i="2"/>
  <c r="T197" i="2" s="1"/>
  <c r="T224" i="1"/>
  <c r="AA234" i="3"/>
  <c r="AA233" i="3" s="1"/>
  <c r="AA232" i="3" s="1"/>
  <c r="S304" i="2"/>
  <c r="S303" i="2" s="1"/>
  <c r="S362" i="3"/>
  <c r="S361" i="3" s="1"/>
  <c r="S357" i="1"/>
  <c r="U51" i="3"/>
  <c r="U50" i="3" s="1"/>
  <c r="U49" i="3" s="1"/>
  <c r="U351" i="2"/>
  <c r="U350" i="2" s="1"/>
  <c r="U349" i="2" s="1"/>
  <c r="U341" i="2" s="1"/>
  <c r="U340" i="2" s="1"/>
  <c r="U339" i="2" s="1"/>
  <c r="U375" i="1"/>
  <c r="U374" i="1" s="1"/>
  <c r="U366" i="1" s="1"/>
  <c r="U365" i="1" s="1"/>
  <c r="U364" i="1" s="1"/>
  <c r="U495" i="1" s="1"/>
  <c r="S356" i="2"/>
  <c r="S355" i="2" s="1"/>
  <c r="S354" i="2" s="1"/>
  <c r="S353" i="2" s="1"/>
  <c r="S352" i="2" s="1"/>
  <c r="S339" i="2" s="1"/>
  <c r="S392" i="3"/>
  <c r="S391" i="3" s="1"/>
  <c r="S390" i="3" s="1"/>
  <c r="S389" i="3" s="1"/>
  <c r="S388" i="3" s="1"/>
  <c r="S384" i="1"/>
  <c r="S383" i="1" s="1"/>
  <c r="S382" i="1" s="1"/>
  <c r="S381" i="1" s="1"/>
  <c r="S435" i="1" s="1"/>
  <c r="S109" i="3"/>
  <c r="S108" i="3" s="1"/>
  <c r="S103" i="3" s="1"/>
  <c r="S102" i="3" s="1"/>
  <c r="S101" i="3" s="1"/>
  <c r="S85" i="2"/>
  <c r="S84" i="2" s="1"/>
  <c r="S79" i="2" s="1"/>
  <c r="S78" i="2" s="1"/>
  <c r="S77" i="2" s="1"/>
  <c r="S72" i="3"/>
  <c r="S71" i="3" s="1"/>
  <c r="S41" i="1"/>
  <c r="T141" i="2"/>
  <c r="T140" i="2" s="1"/>
  <c r="T139" i="2" s="1"/>
  <c r="T138" i="2" s="1"/>
  <c r="T137" i="2" s="1"/>
  <c r="T149" i="3"/>
  <c r="T148" i="3" s="1"/>
  <c r="T147" i="3" s="1"/>
  <c r="T146" i="3" s="1"/>
  <c r="T115" i="1"/>
  <c r="T114" i="1" s="1"/>
  <c r="T113" i="1" s="1"/>
  <c r="T170" i="3"/>
  <c r="T169" i="3" s="1"/>
  <c r="T168" i="3" s="1"/>
  <c r="T95" i="2"/>
  <c r="T94" i="2" s="1"/>
  <c r="T93" i="2" s="1"/>
  <c r="T136" i="1"/>
  <c r="T135" i="1" s="1"/>
  <c r="U304" i="3"/>
  <c r="U303" i="3" s="1"/>
  <c r="U174" i="2"/>
  <c r="U173" i="2" s="1"/>
  <c r="U178" i="1"/>
  <c r="T262" i="2"/>
  <c r="T261" i="2" s="1"/>
  <c r="T269" i="3"/>
  <c r="T268" i="3" s="1"/>
  <c r="T328" i="1"/>
  <c r="S312" i="2"/>
  <c r="S349" i="3"/>
  <c r="S349" i="1"/>
  <c r="S348" i="1" s="1"/>
  <c r="T394" i="2"/>
  <c r="T393" i="2" s="1"/>
  <c r="T392" i="2" s="1"/>
  <c r="T57" i="3"/>
  <c r="T56" i="3" s="1"/>
  <c r="T55" i="3" s="1"/>
  <c r="T411" i="1"/>
  <c r="T410" i="1" s="1"/>
  <c r="T330" i="3"/>
  <c r="T329" i="3" s="1"/>
  <c r="T328" i="3" s="1"/>
  <c r="T327" i="3" s="1"/>
  <c r="T232" i="2"/>
  <c r="T231" i="2" s="1"/>
  <c r="T230" i="2" s="1"/>
  <c r="T203" i="1"/>
  <c r="T202" i="1" s="1"/>
  <c r="T201" i="1" s="1"/>
  <c r="AB33" i="3"/>
  <c r="AB32" i="3" s="1"/>
  <c r="AB31" i="3" s="1"/>
  <c r="T79" i="3"/>
  <c r="T78" i="3" s="1"/>
  <c r="T77" i="3" s="1"/>
  <c r="AB38" i="2"/>
  <c r="AB37" i="2" s="1"/>
  <c r="AB36" i="2" s="1"/>
  <c r="T48" i="1"/>
  <c r="T47" i="1" s="1"/>
  <c r="U83" i="2"/>
  <c r="U82" i="2" s="1"/>
  <c r="U107" i="3"/>
  <c r="U106" i="3" s="1"/>
  <c r="U73" i="1"/>
  <c r="T291" i="3"/>
  <c r="T290" i="3" s="1"/>
  <c r="T289" i="3" s="1"/>
  <c r="T161" i="2"/>
  <c r="T160" i="2" s="1"/>
  <c r="T159" i="2" s="1"/>
  <c r="T165" i="1"/>
  <c r="T164" i="1" s="1"/>
  <c r="M170" i="2"/>
  <c r="M150" i="2" s="1"/>
  <c r="T271" i="2"/>
  <c r="T270" i="2" s="1"/>
  <c r="T269" i="2" s="1"/>
  <c r="T197" i="3"/>
  <c r="T196" i="3" s="1"/>
  <c r="T195" i="3" s="1"/>
  <c r="T256" i="1"/>
  <c r="AB247" i="3"/>
  <c r="AB246" i="3" s="1"/>
  <c r="AB245" i="3" s="1"/>
  <c r="T264" i="2"/>
  <c r="T263" i="2" s="1"/>
  <c r="T271" i="3"/>
  <c r="T270" i="3" s="1"/>
  <c r="T330" i="1"/>
  <c r="T346" i="2"/>
  <c r="T345" i="2" s="1"/>
  <c r="T46" i="3"/>
  <c r="T45" i="3" s="1"/>
  <c r="T370" i="1"/>
  <c r="U387" i="3"/>
  <c r="U386" i="3" s="1"/>
  <c r="U213" i="2"/>
  <c r="U212" i="2" s="1"/>
  <c r="U239" i="1"/>
  <c r="AB88" i="3"/>
  <c r="AB87" i="3" s="1"/>
  <c r="AB86" i="3" s="1"/>
  <c r="T61" i="2"/>
  <c r="T60" i="2" s="1"/>
  <c r="T114" i="3"/>
  <c r="T113" i="3" s="1"/>
  <c r="T80" i="1"/>
  <c r="T163" i="3"/>
  <c r="T162" i="3" s="1"/>
  <c r="T161" i="3" s="1"/>
  <c r="T101" i="2"/>
  <c r="T100" i="2" s="1"/>
  <c r="T99" i="2" s="1"/>
  <c r="T129" i="1"/>
  <c r="T128" i="1" s="1"/>
  <c r="T326" i="3"/>
  <c r="T325" i="3" s="1"/>
  <c r="T324" i="3" s="1"/>
  <c r="T323" i="3" s="1"/>
  <c r="T219" i="2"/>
  <c r="T218" i="2" s="1"/>
  <c r="T217" i="2" s="1"/>
  <c r="T216" i="2" s="1"/>
  <c r="T215" i="2" s="1"/>
  <c r="T214" i="2" s="1"/>
  <c r="T199" i="1"/>
  <c r="T198" i="1" s="1"/>
  <c r="T197" i="1" s="1"/>
  <c r="U385" i="3"/>
  <c r="U384" i="3" s="1"/>
  <c r="U211" i="2"/>
  <c r="U210" i="2" s="1"/>
  <c r="U237" i="1"/>
  <c r="T244" i="3"/>
  <c r="T243" i="3" s="1"/>
  <c r="T242" i="3" s="1"/>
  <c r="T259" i="2"/>
  <c r="T258" i="2" s="1"/>
  <c r="T257" i="2" s="1"/>
  <c r="T303" i="1"/>
  <c r="T302" i="1" s="1"/>
  <c r="S306" i="2"/>
  <c r="S305" i="2" s="1"/>
  <c r="S364" i="3"/>
  <c r="S363" i="3" s="1"/>
  <c r="S359" i="1"/>
  <c r="J110" i="1"/>
  <c r="BI111" i="1"/>
  <c r="BF111" i="1"/>
  <c r="BG111" i="1"/>
  <c r="BH111" i="1"/>
  <c r="J123" i="1"/>
  <c r="BI124" i="1"/>
  <c r="BF124" i="1"/>
  <c r="BG124" i="1"/>
  <c r="BH124" i="1"/>
  <c r="BI176" i="1"/>
  <c r="BF176" i="1"/>
  <c r="BG176" i="1"/>
  <c r="BH176" i="1"/>
  <c r="J186" i="1"/>
  <c r="BI187" i="1"/>
  <c r="BF187" i="1"/>
  <c r="BG187" i="1"/>
  <c r="BH187" i="1"/>
  <c r="J244" i="1"/>
  <c r="BI245" i="1"/>
  <c r="BF245" i="1"/>
  <c r="BG245" i="1"/>
  <c r="BH245" i="1"/>
  <c r="J374" i="1"/>
  <c r="BI375" i="1"/>
  <c r="BF375" i="1"/>
  <c r="BG375" i="1"/>
  <c r="BH375" i="1"/>
  <c r="BG37" i="1"/>
  <c r="T27" i="3"/>
  <c r="T26" i="3" s="1"/>
  <c r="T20" i="1"/>
  <c r="S129" i="3"/>
  <c r="S128" i="3" s="1"/>
  <c r="S127" i="3" s="1"/>
  <c r="S126" i="3" s="1"/>
  <c r="S90" i="2"/>
  <c r="S89" i="2" s="1"/>
  <c r="S88" i="2" s="1"/>
  <c r="S87" i="2" s="1"/>
  <c r="S86" i="2" s="1"/>
  <c r="S95" i="1"/>
  <c r="S94" i="1" s="1"/>
  <c r="S93" i="1" s="1"/>
  <c r="L187" i="2"/>
  <c r="L188" i="2"/>
  <c r="AA357" i="3"/>
  <c r="AA356" i="3" s="1"/>
  <c r="S313" i="2"/>
  <c r="S350" i="3"/>
  <c r="T256" i="2"/>
  <c r="T255" i="2" s="1"/>
  <c r="T254" i="2" s="1"/>
  <c r="T213" i="3"/>
  <c r="T212" i="3" s="1"/>
  <c r="T211" i="3" s="1"/>
  <c r="T272" i="1"/>
  <c r="T271" i="1" s="1"/>
  <c r="T216" i="3"/>
  <c r="T215" i="3" s="1"/>
  <c r="T214" i="3" s="1"/>
  <c r="T275" i="1"/>
  <c r="T274" i="1" s="1"/>
  <c r="AB23" i="3"/>
  <c r="AB22" i="3" s="1"/>
  <c r="L364" i="2"/>
  <c r="U302" i="3"/>
  <c r="U301" i="3" s="1"/>
  <c r="U172" i="2"/>
  <c r="U171" i="2" s="1"/>
  <c r="U176" i="1"/>
  <c r="S191" i="3"/>
  <c r="S190" i="3" s="1"/>
  <c r="S189" i="3" s="1"/>
  <c r="S188" i="3" s="1"/>
  <c r="S247" i="2"/>
  <c r="S246" i="2" s="1"/>
  <c r="S245" i="2" s="1"/>
  <c r="S250" i="1"/>
  <c r="S249" i="1" s="1"/>
  <c r="S248" i="1" s="1"/>
  <c r="T222" i="3"/>
  <c r="T221" i="3" s="1"/>
  <c r="T220" i="3" s="1"/>
  <c r="T281" i="1"/>
  <c r="T280" i="1" s="1"/>
  <c r="T239" i="2"/>
  <c r="T238" i="2" s="1"/>
  <c r="T237" i="2" s="1"/>
  <c r="T236" i="2" s="1"/>
  <c r="T235" i="2" s="1"/>
  <c r="T266" i="3"/>
  <c r="T265" i="3" s="1"/>
  <c r="T264" i="3" s="1"/>
  <c r="T325" i="1"/>
  <c r="T324" i="1" s="1"/>
  <c r="S121" i="2"/>
  <c r="S120" i="2" s="1"/>
  <c r="S119" i="2" s="1"/>
  <c r="S118" i="2" s="1"/>
  <c r="S117" i="2" s="1"/>
  <c r="S40" i="3"/>
  <c r="S39" i="3" s="1"/>
  <c r="S38" i="3" s="1"/>
  <c r="S37" i="3" s="1"/>
  <c r="S33" i="1"/>
  <c r="S32" i="1" s="1"/>
  <c r="S31" i="1" s="1"/>
  <c r="S76" i="3"/>
  <c r="S75" i="3" s="1"/>
  <c r="S45" i="1"/>
  <c r="L59" i="2"/>
  <c r="L58" i="2" s="1"/>
  <c r="L57" i="2" s="1"/>
  <c r="T136" i="2"/>
  <c r="T135" i="2" s="1"/>
  <c r="T134" i="2" s="1"/>
  <c r="T145" i="3"/>
  <c r="T144" i="3" s="1"/>
  <c r="T143" i="3" s="1"/>
  <c r="T111" i="1"/>
  <c r="T200" i="3"/>
  <c r="T199" i="3" s="1"/>
  <c r="T198" i="3" s="1"/>
  <c r="T274" i="2"/>
  <c r="T273" i="2" s="1"/>
  <c r="T272" i="2" s="1"/>
  <c r="T259" i="1"/>
  <c r="T258" i="1" s="1"/>
  <c r="T328" i="2"/>
  <c r="T327" i="2" s="1"/>
  <c r="T262" i="3"/>
  <c r="T261" i="3" s="1"/>
  <c r="T321" i="1"/>
  <c r="S321" i="2"/>
  <c r="S320" i="2" s="1"/>
  <c r="S319" i="2" s="1"/>
  <c r="S318" i="2" s="1"/>
  <c r="S317" i="2" s="1"/>
  <c r="S353" i="3"/>
  <c r="S352" i="3" s="1"/>
  <c r="S351" i="3" s="1"/>
  <c r="S353" i="1"/>
  <c r="S352" i="1" s="1"/>
  <c r="L342" i="2"/>
  <c r="L341" i="2" s="1"/>
  <c r="L340" i="2" s="1"/>
  <c r="L339" i="2" s="1"/>
  <c r="BI178" i="1"/>
  <c r="BF178" i="1"/>
  <c r="BG178" i="1"/>
  <c r="BH178" i="1"/>
  <c r="J189" i="1"/>
  <c r="BI190" i="1"/>
  <c r="BF190" i="1"/>
  <c r="BG190" i="1"/>
  <c r="BH190" i="1"/>
  <c r="J205" i="1"/>
  <c r="BI206" i="1"/>
  <c r="BF206" i="1"/>
  <c r="BG206" i="1"/>
  <c r="BH206" i="1"/>
  <c r="BF37" i="1"/>
  <c r="T98" i="2"/>
  <c r="T97" i="2" s="1"/>
  <c r="T96" i="2" s="1"/>
  <c r="T173" i="3"/>
  <c r="T172" i="3" s="1"/>
  <c r="T171" i="3" s="1"/>
  <c r="T139" i="1"/>
  <c r="T138" i="1" s="1"/>
  <c r="T192" i="2"/>
  <c r="T191" i="2" s="1"/>
  <c r="T190" i="2" s="1"/>
  <c r="T189" i="2" s="1"/>
  <c r="T320" i="3"/>
  <c r="T319" i="3" s="1"/>
  <c r="T318" i="3" s="1"/>
  <c r="T317" i="3" s="1"/>
  <c r="T194" i="1"/>
  <c r="T193" i="1" s="1"/>
  <c r="T192" i="1" s="1"/>
  <c r="T277" i="2"/>
  <c r="T276" i="2" s="1"/>
  <c r="T275" i="2" s="1"/>
  <c r="T203" i="3"/>
  <c r="T202" i="3" s="1"/>
  <c r="T201" i="3" s="1"/>
  <c r="T262" i="1"/>
  <c r="T261" i="1" s="1"/>
  <c r="S309" i="2"/>
  <c r="S308" i="2" s="1"/>
  <c r="S307" i="2" s="1"/>
  <c r="S367" i="3"/>
  <c r="S366" i="3" s="1"/>
  <c r="S365" i="3" s="1"/>
  <c r="S362" i="1"/>
  <c r="S361" i="1" s="1"/>
  <c r="AB35" i="2"/>
  <c r="AB34" i="2" s="1"/>
  <c r="AB33" i="2" s="1"/>
  <c r="T23" i="1"/>
  <c r="T22" i="1" s="1"/>
  <c r="T30" i="3"/>
  <c r="T29" i="3" s="1"/>
  <c r="T28" i="3" s="1"/>
  <c r="T118" i="3"/>
  <c r="T117" i="3" s="1"/>
  <c r="T65" i="2"/>
  <c r="T64" i="2" s="1"/>
  <c r="T84" i="1"/>
  <c r="T139" i="3"/>
  <c r="T138" i="3" s="1"/>
  <c r="T137" i="3" s="1"/>
  <c r="T130" i="2"/>
  <c r="T129" i="2" s="1"/>
  <c r="T128" i="2" s="1"/>
  <c r="T105" i="1"/>
  <c r="K148" i="2"/>
  <c r="K149" i="2"/>
  <c r="T294" i="3"/>
  <c r="T293" i="3" s="1"/>
  <c r="T164" i="2"/>
  <c r="T163" i="2" s="1"/>
  <c r="T168" i="1"/>
  <c r="T205" i="2"/>
  <c r="T204" i="2" s="1"/>
  <c r="T379" i="3"/>
  <c r="T378" i="3" s="1"/>
  <c r="T231" i="1"/>
  <c r="S278" i="3"/>
  <c r="S277" i="3" s="1"/>
  <c r="S276" i="3" s="1"/>
  <c r="S263" i="3" s="1"/>
  <c r="S296" i="2"/>
  <c r="S295" i="2" s="1"/>
  <c r="S337" i="1"/>
  <c r="S336" i="1" s="1"/>
  <c r="S323" i="1" s="1"/>
  <c r="T377" i="2"/>
  <c r="T376" i="2" s="1"/>
  <c r="T375" i="2" s="1"/>
  <c r="T374" i="2" s="1"/>
  <c r="T68" i="3"/>
  <c r="T67" i="3" s="1"/>
  <c r="T66" i="3" s="1"/>
  <c r="T65" i="3" s="1"/>
  <c r="T379" i="1"/>
  <c r="T378" i="1" s="1"/>
  <c r="T377" i="1" s="1"/>
  <c r="K292" i="2"/>
  <c r="K291" i="2" s="1"/>
  <c r="K290" i="2" s="1"/>
  <c r="T367" i="2"/>
  <c r="T366" i="2" s="1"/>
  <c r="T365" i="2" s="1"/>
  <c r="T64" i="3"/>
  <c r="T63" i="3" s="1"/>
  <c r="T62" i="3" s="1"/>
  <c r="T61" i="3" s="1"/>
  <c r="T37" i="1"/>
  <c r="T36" i="1" s="1"/>
  <c r="T35" i="1" s="1"/>
  <c r="T127" i="2"/>
  <c r="T126" i="2" s="1"/>
  <c r="T125" i="2" s="1"/>
  <c r="T136" i="3"/>
  <c r="T135" i="3" s="1"/>
  <c r="T134" i="3" s="1"/>
  <c r="T102" i="1"/>
  <c r="T101" i="1" s="1"/>
  <c r="T107" i="2"/>
  <c r="T106" i="2" s="1"/>
  <c r="T105" i="2" s="1"/>
  <c r="T166" i="3"/>
  <c r="T165" i="3" s="1"/>
  <c r="T164" i="3" s="1"/>
  <c r="T132" i="1"/>
  <c r="T131" i="1" s="1"/>
  <c r="T166" i="2"/>
  <c r="T165" i="2" s="1"/>
  <c r="T296" i="3"/>
  <c r="T295" i="3" s="1"/>
  <c r="T170" i="1"/>
  <c r="K240" i="2"/>
  <c r="S301" i="2"/>
  <c r="S300" i="2" s="1"/>
  <c r="S299" i="2" s="1"/>
  <c r="S333" i="3"/>
  <c r="S332" i="3" s="1"/>
  <c r="S331" i="3" s="1"/>
  <c r="S327" i="3" s="1"/>
  <c r="S342" i="1"/>
  <c r="S341" i="1" s="1"/>
  <c r="S340" i="1" s="1"/>
  <c r="U397" i="2"/>
  <c r="U396" i="2" s="1"/>
  <c r="U395" i="2" s="1"/>
  <c r="U388" i="2" s="1"/>
  <c r="U363" i="2" s="1"/>
  <c r="U60" i="3"/>
  <c r="U59" i="3" s="1"/>
  <c r="U58" i="3" s="1"/>
  <c r="U414" i="1"/>
  <c r="S155" i="3"/>
  <c r="S154" i="3" s="1"/>
  <c r="S151" i="3" s="1"/>
  <c r="S150" i="3" s="1"/>
  <c r="AA22" i="2"/>
  <c r="AA21" i="2" s="1"/>
  <c r="S121" i="1"/>
  <c r="S118" i="1" s="1"/>
  <c r="S117" i="1" s="1"/>
  <c r="AB20" i="3"/>
  <c r="AB19" i="3" s="1"/>
  <c r="AB18" i="3" s="1"/>
  <c r="M79" i="2"/>
  <c r="M78" i="2" s="1"/>
  <c r="M77" i="2" s="1"/>
  <c r="T147" i="2"/>
  <c r="T146" i="2" s="1"/>
  <c r="T145" i="2" s="1"/>
  <c r="T144" i="2" s="1"/>
  <c r="T132" i="3"/>
  <c r="T131" i="3" s="1"/>
  <c r="T130" i="3" s="1"/>
  <c r="T126" i="3" s="1"/>
  <c r="T98" i="1"/>
  <c r="T97" i="1" s="1"/>
  <c r="T93" i="1" s="1"/>
  <c r="T158" i="2"/>
  <c r="T157" i="2" s="1"/>
  <c r="T154" i="2" s="1"/>
  <c r="T288" i="3"/>
  <c r="T287" i="3" s="1"/>
  <c r="T284" i="3" s="1"/>
  <c r="T162" i="1"/>
  <c r="T159" i="1" s="1"/>
  <c r="T374" i="3"/>
  <c r="T373" i="3" s="1"/>
  <c r="T200" i="2"/>
  <c r="T199" i="2" s="1"/>
  <c r="T226" i="1"/>
  <c r="T194" i="3"/>
  <c r="T193" i="3" s="1"/>
  <c r="T192" i="3" s="1"/>
  <c r="T253" i="2"/>
  <c r="T252" i="2" s="1"/>
  <c r="T251" i="2" s="1"/>
  <c r="T253" i="1"/>
  <c r="T252" i="1" s="1"/>
  <c r="AB219" i="3"/>
  <c r="AB218" i="3" s="1"/>
  <c r="AB217" i="3" s="1"/>
  <c r="T253" i="3"/>
  <c r="T252" i="3" s="1"/>
  <c r="T251" i="3" s="1"/>
  <c r="T289" i="2"/>
  <c r="T288" i="2" s="1"/>
  <c r="T287" i="2" s="1"/>
  <c r="T312" i="1"/>
  <c r="T311" i="1" s="1"/>
  <c r="T44" i="3"/>
  <c r="T43" i="3" s="1"/>
  <c r="T344" i="2"/>
  <c r="T343" i="2" s="1"/>
  <c r="T368" i="1"/>
  <c r="T396" i="3"/>
  <c r="T395" i="3" s="1"/>
  <c r="T394" i="3" s="1"/>
  <c r="T393" i="3" s="1"/>
  <c r="T388" i="3" s="1"/>
  <c r="T388" i="1"/>
  <c r="T387" i="1" s="1"/>
  <c r="T386" i="1" s="1"/>
  <c r="T381" i="1" s="1"/>
  <c r="T435" i="1" s="1"/>
  <c r="T362" i="2"/>
  <c r="T361" i="2" s="1"/>
  <c r="T360" i="2" s="1"/>
  <c r="T353" i="2" s="1"/>
  <c r="T352" i="2" s="1"/>
  <c r="T385" i="2"/>
  <c r="T384" i="2" s="1"/>
  <c r="T400" i="1"/>
  <c r="T14" i="3"/>
  <c r="T13" i="3" s="1"/>
  <c r="J180" i="1"/>
  <c r="BI181" i="1"/>
  <c r="BF181" i="1"/>
  <c r="BG181" i="1"/>
  <c r="BH181" i="1"/>
  <c r="BH37" i="1"/>
  <c r="U36" i="3"/>
  <c r="U35" i="3" s="1"/>
  <c r="U34" i="3" s="1"/>
  <c r="U29" i="1"/>
  <c r="U28" i="1" s="1"/>
  <c r="U11" i="1" s="1"/>
  <c r="T373" i="2"/>
  <c r="T372" i="2" s="1"/>
  <c r="T371" i="2" s="1"/>
  <c r="T100" i="3"/>
  <c r="T99" i="3" s="1"/>
  <c r="T98" i="3" s="1"/>
  <c r="T66" i="1"/>
  <c r="T65" i="1" s="1"/>
  <c r="T142" i="3"/>
  <c r="T141" i="3" s="1"/>
  <c r="T140" i="3" s="1"/>
  <c r="T133" i="2"/>
  <c r="T132" i="2" s="1"/>
  <c r="T131" i="2" s="1"/>
  <c r="T108" i="1"/>
  <c r="T107" i="1" s="1"/>
  <c r="AA153" i="3"/>
  <c r="AA152" i="3" s="1"/>
  <c r="T382" i="3"/>
  <c r="T381" i="3" s="1"/>
  <c r="T380" i="3" s="1"/>
  <c r="T208" i="2"/>
  <c r="T207" i="2" s="1"/>
  <c r="T206" i="2" s="1"/>
  <c r="T234" i="1"/>
  <c r="T233" i="1" s="1"/>
  <c r="S250" i="2"/>
  <c r="S249" i="2" s="1"/>
  <c r="S248" i="2" s="1"/>
  <c r="S346" i="3"/>
  <c r="S345" i="3" s="1"/>
  <c r="S344" i="3" s="1"/>
  <c r="S346" i="1"/>
  <c r="S345" i="1" s="1"/>
  <c r="T391" i="2"/>
  <c r="T390" i="2" s="1"/>
  <c r="T389" i="2" s="1"/>
  <c r="T54" i="3"/>
  <c r="T53" i="3" s="1"/>
  <c r="T52" i="3" s="1"/>
  <c r="T408" i="1"/>
  <c r="T407" i="1" s="1"/>
  <c r="L92" i="2"/>
  <c r="L91" i="2" s="1"/>
  <c r="S283" i="3"/>
  <c r="S282" i="3" s="1"/>
  <c r="S281" i="3" s="1"/>
  <c r="S280" i="3" s="1"/>
  <c r="S153" i="2"/>
  <c r="S152" i="2" s="1"/>
  <c r="S151" i="2" s="1"/>
  <c r="S150" i="2" s="1"/>
  <c r="S157" i="1"/>
  <c r="S156" i="1" s="1"/>
  <c r="S155" i="1" s="1"/>
  <c r="S154" i="1" s="1"/>
  <c r="AA359" i="3"/>
  <c r="AA358" i="3" s="1"/>
  <c r="K311" i="2"/>
  <c r="K310" i="2" s="1"/>
  <c r="K298" i="2" s="1"/>
  <c r="K297" i="2" s="1"/>
  <c r="L229" i="2"/>
  <c r="L228" i="2"/>
  <c r="S294" i="2"/>
  <c r="S293" i="2" s="1"/>
  <c r="S256" i="3"/>
  <c r="S255" i="3" s="1"/>
  <c r="S254" i="3" s="1"/>
  <c r="S241" i="3" s="1"/>
  <c r="S315" i="1"/>
  <c r="S314" i="1" s="1"/>
  <c r="S301" i="1" s="1"/>
  <c r="T73" i="2"/>
  <c r="T72" i="2" s="1"/>
  <c r="T71" i="2" s="1"/>
  <c r="T70" i="2" s="1"/>
  <c r="T69" i="2" s="1"/>
  <c r="T91" i="3"/>
  <c r="T90" i="3" s="1"/>
  <c r="T89" i="3" s="1"/>
  <c r="T60" i="1"/>
  <c r="T59" i="1" s="1"/>
  <c r="T63" i="2"/>
  <c r="T62" i="2" s="1"/>
  <c r="T116" i="3"/>
  <c r="T115" i="3" s="1"/>
  <c r="T82" i="1"/>
  <c r="L124" i="2"/>
  <c r="L123" i="2"/>
  <c r="L122" i="2" s="1"/>
  <c r="T377" i="3"/>
  <c r="T376" i="3" s="1"/>
  <c r="T203" i="2"/>
  <c r="T202" i="2" s="1"/>
  <c r="T229" i="1"/>
  <c r="S210" i="3"/>
  <c r="S209" i="3" s="1"/>
  <c r="S208" i="3" s="1"/>
  <c r="S207" i="3" s="1"/>
  <c r="S244" i="2"/>
  <c r="S243" i="2" s="1"/>
  <c r="S242" i="2" s="1"/>
  <c r="S269" i="1"/>
  <c r="S268" i="1" s="1"/>
  <c r="S267" i="1" s="1"/>
  <c r="T260" i="3"/>
  <c r="T259" i="3" s="1"/>
  <c r="T326" i="2"/>
  <c r="T325" i="2" s="1"/>
  <c r="T319" i="1"/>
  <c r="T318" i="1" s="1"/>
  <c r="T317" i="1" s="1"/>
  <c r="T383" i="2"/>
  <c r="T382" i="2" s="1"/>
  <c r="T12" i="3"/>
  <c r="T11" i="3" s="1"/>
  <c r="T398" i="1"/>
  <c r="T397" i="1" s="1"/>
  <c r="T396" i="1" s="1"/>
  <c r="T395" i="1" s="1"/>
  <c r="T394" i="1" s="1"/>
  <c r="T512" i="1" s="1"/>
  <c r="AB25" i="3"/>
  <c r="T24" i="3"/>
  <c r="T21" i="3" s="1"/>
  <c r="T18" i="1"/>
  <c r="U81" i="2"/>
  <c r="U80" i="2" s="1"/>
  <c r="U105" i="3"/>
  <c r="U104" i="3" s="1"/>
  <c r="U103" i="3" s="1"/>
  <c r="U102" i="3" s="1"/>
  <c r="U101" i="3" s="1"/>
  <c r="U71" i="1"/>
  <c r="L142" i="2"/>
  <c r="L143" i="2"/>
  <c r="T104" i="2"/>
  <c r="T103" i="2" s="1"/>
  <c r="T102" i="2" s="1"/>
  <c r="T176" i="3"/>
  <c r="T175" i="3" s="1"/>
  <c r="T174" i="3" s="1"/>
  <c r="T142" i="1"/>
  <c r="T141" i="1" s="1"/>
  <c r="S227" i="2"/>
  <c r="S226" i="2" s="1"/>
  <c r="S225" i="2" s="1"/>
  <c r="S221" i="2" s="1"/>
  <c r="S220" i="2" s="1"/>
  <c r="S214" i="2" s="1"/>
  <c r="S343" i="3"/>
  <c r="S342" i="3" s="1"/>
  <c r="S341" i="3" s="1"/>
  <c r="S213" i="1"/>
  <c r="S212" i="1" s="1"/>
  <c r="S208" i="1" s="1"/>
  <c r="S196" i="1" s="1"/>
  <c r="M209" i="2"/>
  <c r="M195" i="2" s="1"/>
  <c r="AA206" i="3"/>
  <c r="AA205" i="3" s="1"/>
  <c r="AA204" i="3" s="1"/>
  <c r="T268" i="2"/>
  <c r="T267" i="2" s="1"/>
  <c r="T275" i="3"/>
  <c r="T274" i="3" s="1"/>
  <c r="T334" i="1"/>
  <c r="T48" i="3"/>
  <c r="T47" i="3" s="1"/>
  <c r="T348" i="2"/>
  <c r="T347" i="2" s="1"/>
  <c r="T372" i="1"/>
  <c r="J397" i="3"/>
  <c r="BG368" i="1"/>
  <c r="BH368" i="1"/>
  <c r="BI368" i="1"/>
  <c r="BF368" i="1"/>
  <c r="BG402" i="1"/>
  <c r="BH402" i="1"/>
  <c r="BI402" i="1"/>
  <c r="BF402" i="1"/>
  <c r="BG370" i="1"/>
  <c r="BH370" i="1"/>
  <c r="BI370" i="1"/>
  <c r="BF370" i="1"/>
  <c r="J407" i="1"/>
  <c r="BG408" i="1"/>
  <c r="BH408" i="1"/>
  <c r="BI408" i="1"/>
  <c r="BF408" i="1"/>
  <c r="K323" i="1"/>
  <c r="BG359" i="1"/>
  <c r="BH359" i="1"/>
  <c r="BI359" i="1"/>
  <c r="BF359" i="1"/>
  <c r="BG372" i="1"/>
  <c r="BH372" i="1"/>
  <c r="BI372" i="1"/>
  <c r="BF372" i="1"/>
  <c r="BG398" i="1"/>
  <c r="BH398" i="1"/>
  <c r="BI398" i="1"/>
  <c r="BF398" i="1"/>
  <c r="J410" i="1"/>
  <c r="BG411" i="1"/>
  <c r="BH411" i="1"/>
  <c r="BI411" i="1"/>
  <c r="BF411" i="1"/>
  <c r="M117" i="1"/>
  <c r="U117" i="1" s="1"/>
  <c r="AC117" i="1" s="1"/>
  <c r="AK117" i="1" s="1"/>
  <c r="U118" i="1"/>
  <c r="AC118" i="1" s="1"/>
  <c r="AK118" i="1" s="1"/>
  <c r="T248" i="1"/>
  <c r="S70" i="1"/>
  <c r="S69" i="1" s="1"/>
  <c r="S68" i="1" s="1"/>
  <c r="S427" i="1" s="1"/>
  <c r="BD195" i="2"/>
  <c r="BD193" i="2" s="1"/>
  <c r="U39" i="1"/>
  <c r="R70" i="1"/>
  <c r="R69" i="1" s="1"/>
  <c r="R68" i="1" s="1"/>
  <c r="R427" i="1" s="1"/>
  <c r="BG400" i="1"/>
  <c r="BH400" i="1"/>
  <c r="BI400" i="1"/>
  <c r="BF400" i="1"/>
  <c r="L117" i="1"/>
  <c r="T117" i="1" s="1"/>
  <c r="AB117" i="1" s="1"/>
  <c r="AJ117" i="1" s="1"/>
  <c r="T118" i="1"/>
  <c r="AB118" i="1" s="1"/>
  <c r="AJ118" i="1" s="1"/>
  <c r="J383" i="1"/>
  <c r="BH384" i="1"/>
  <c r="BF384" i="1"/>
  <c r="BG384" i="1"/>
  <c r="BI384" i="1"/>
  <c r="J387" i="1"/>
  <c r="BG388" i="1"/>
  <c r="BH388" i="1"/>
  <c r="BF388" i="1"/>
  <c r="BI388" i="1"/>
  <c r="J361" i="1"/>
  <c r="BH362" i="1"/>
  <c r="BI362" i="1"/>
  <c r="BF362" i="1"/>
  <c r="BG362" i="1"/>
  <c r="J413" i="1"/>
  <c r="BG414" i="1"/>
  <c r="BH414" i="1"/>
  <c r="BF414" i="1"/>
  <c r="BI414" i="1"/>
  <c r="BF20" i="1"/>
  <c r="BG20" i="1"/>
  <c r="BH20" i="1"/>
  <c r="BI20" i="1"/>
  <c r="BF75" i="1"/>
  <c r="BG75" i="1"/>
  <c r="BH75" i="1"/>
  <c r="BI75" i="1"/>
  <c r="J94" i="1"/>
  <c r="BF95" i="1"/>
  <c r="BG95" i="1"/>
  <c r="BH95" i="1"/>
  <c r="BI95" i="1"/>
  <c r="J141" i="1"/>
  <c r="BF142" i="1"/>
  <c r="BG142" i="1"/>
  <c r="BH142" i="1"/>
  <c r="BI142" i="1"/>
  <c r="J164" i="1"/>
  <c r="BF165" i="1"/>
  <c r="BG165" i="1"/>
  <c r="BH165" i="1"/>
  <c r="BI165" i="1"/>
  <c r="J202" i="1"/>
  <c r="BF203" i="1"/>
  <c r="BG203" i="1"/>
  <c r="BH203" i="1"/>
  <c r="BI203" i="1"/>
  <c r="BF219" i="1"/>
  <c r="BG219" i="1"/>
  <c r="BH219" i="1"/>
  <c r="BI219" i="1"/>
  <c r="BF231" i="1"/>
  <c r="BG231" i="1"/>
  <c r="BH231" i="1"/>
  <c r="BI231" i="1"/>
  <c r="J258" i="1"/>
  <c r="BF259" i="1"/>
  <c r="BG259" i="1"/>
  <c r="BH259" i="1"/>
  <c r="BI259" i="1"/>
  <c r="J271" i="1"/>
  <c r="BF272" i="1"/>
  <c r="BG272" i="1"/>
  <c r="BH272" i="1"/>
  <c r="BI272" i="1"/>
  <c r="J283" i="1"/>
  <c r="BF284" i="1"/>
  <c r="BG284" i="1"/>
  <c r="BH284" i="1"/>
  <c r="BI284" i="1"/>
  <c r="J305" i="1"/>
  <c r="BF306" i="1"/>
  <c r="BG306" i="1"/>
  <c r="BH306" i="1"/>
  <c r="BI306" i="1"/>
  <c r="BF319" i="1"/>
  <c r="BG319" i="1"/>
  <c r="BH319" i="1"/>
  <c r="BI319" i="1"/>
  <c r="BF330" i="1"/>
  <c r="BG330" i="1"/>
  <c r="BH330" i="1"/>
  <c r="BI330" i="1"/>
  <c r="J345" i="1"/>
  <c r="BF346" i="1"/>
  <c r="BG346" i="1"/>
  <c r="BH346" i="1"/>
  <c r="BI346" i="1"/>
  <c r="BF132" i="1"/>
  <c r="BG132" i="1"/>
  <c r="BH132" i="1"/>
  <c r="BI132" i="1"/>
  <c r="BF41" i="1"/>
  <c r="BG41" i="1"/>
  <c r="BH41" i="1"/>
  <c r="BI41" i="1"/>
  <c r="J50" i="1"/>
  <c r="R50" i="1" s="1"/>
  <c r="Z50" i="1" s="1"/>
  <c r="BF51" i="1"/>
  <c r="BG51" i="1"/>
  <c r="BH51" i="1"/>
  <c r="BI51" i="1"/>
  <c r="BF80" i="1"/>
  <c r="BG80" i="1"/>
  <c r="BH80" i="1"/>
  <c r="BI80" i="1"/>
  <c r="J97" i="1"/>
  <c r="BF98" i="1"/>
  <c r="BG98" i="1"/>
  <c r="BH98" i="1"/>
  <c r="BI98" i="1"/>
  <c r="J114" i="1"/>
  <c r="BF115" i="1"/>
  <c r="BG115" i="1"/>
  <c r="BH115" i="1"/>
  <c r="BI115" i="1"/>
  <c r="J128" i="1"/>
  <c r="J127" i="1" s="1"/>
  <c r="BF129" i="1"/>
  <c r="BG129" i="1"/>
  <c r="BH129" i="1"/>
  <c r="BI129" i="1"/>
  <c r="J156" i="1"/>
  <c r="BF157" i="1"/>
  <c r="BG157" i="1"/>
  <c r="BH157" i="1"/>
  <c r="BI157" i="1"/>
  <c r="BF168" i="1"/>
  <c r="BG168" i="1"/>
  <c r="BH168" i="1"/>
  <c r="BI168" i="1"/>
  <c r="BF224" i="1"/>
  <c r="BG224" i="1"/>
  <c r="BH224" i="1"/>
  <c r="BI224" i="1"/>
  <c r="J233" i="1"/>
  <c r="BF234" i="1"/>
  <c r="BG234" i="1"/>
  <c r="BH234" i="1"/>
  <c r="BI234" i="1"/>
  <c r="J249" i="1"/>
  <c r="BF250" i="1"/>
  <c r="BG250" i="1"/>
  <c r="BH250" i="1"/>
  <c r="BI250" i="1"/>
  <c r="J261" i="1"/>
  <c r="BF262" i="1"/>
  <c r="BG262" i="1"/>
  <c r="BH262" i="1"/>
  <c r="BI262" i="1"/>
  <c r="J274" i="1"/>
  <c r="BF275" i="1"/>
  <c r="BG275" i="1"/>
  <c r="BH275" i="1"/>
  <c r="BI275" i="1"/>
  <c r="J292" i="1"/>
  <c r="BF293" i="1"/>
  <c r="BG293" i="1"/>
  <c r="BH293" i="1"/>
  <c r="BI293" i="1"/>
  <c r="J308" i="1"/>
  <c r="BF309" i="1"/>
  <c r="BG309" i="1"/>
  <c r="BH309" i="1"/>
  <c r="BI309" i="1"/>
  <c r="BF321" i="1"/>
  <c r="BG321" i="1"/>
  <c r="BH321" i="1"/>
  <c r="BI321" i="1"/>
  <c r="BF334" i="1"/>
  <c r="BG334" i="1"/>
  <c r="BH334" i="1"/>
  <c r="BI334" i="1"/>
  <c r="J348" i="1"/>
  <c r="J344" i="1" s="1"/>
  <c r="BF349" i="1"/>
  <c r="BG349" i="1"/>
  <c r="BH349" i="1"/>
  <c r="BI349" i="1"/>
  <c r="M78" i="1"/>
  <c r="BF104" i="1"/>
  <c r="BG104" i="1"/>
  <c r="BH104" i="1"/>
  <c r="BI104" i="1"/>
  <c r="BF16" i="1"/>
  <c r="BG16" i="1"/>
  <c r="BH16" i="1"/>
  <c r="BI16" i="1"/>
  <c r="BF43" i="1"/>
  <c r="BG43" i="1"/>
  <c r="BH43" i="1"/>
  <c r="BI43" i="1"/>
  <c r="BF71" i="1"/>
  <c r="BG71" i="1"/>
  <c r="BH71" i="1"/>
  <c r="BI71" i="1"/>
  <c r="J101" i="1"/>
  <c r="BF102" i="1"/>
  <c r="BG102" i="1"/>
  <c r="BH102" i="1"/>
  <c r="BI102" i="1"/>
  <c r="BF119" i="1"/>
  <c r="BG119" i="1"/>
  <c r="BH119" i="1"/>
  <c r="BI119" i="1"/>
  <c r="BF131" i="1"/>
  <c r="BG131" i="1"/>
  <c r="BH131" i="1"/>
  <c r="BI131" i="1"/>
  <c r="BF160" i="1"/>
  <c r="BG160" i="1"/>
  <c r="BH160" i="1"/>
  <c r="BI160" i="1"/>
  <c r="BF170" i="1"/>
  <c r="BG170" i="1"/>
  <c r="BH170" i="1"/>
  <c r="BI170" i="1"/>
  <c r="J193" i="1"/>
  <c r="BF194" i="1"/>
  <c r="BG194" i="1"/>
  <c r="BH194" i="1"/>
  <c r="BI194" i="1"/>
  <c r="J212" i="1"/>
  <c r="BF213" i="1"/>
  <c r="BG213" i="1"/>
  <c r="BH213" i="1"/>
  <c r="BI213" i="1"/>
  <c r="BF226" i="1"/>
  <c r="BG226" i="1"/>
  <c r="BH226" i="1"/>
  <c r="BI226" i="1"/>
  <c r="BF237" i="1"/>
  <c r="BG237" i="1"/>
  <c r="BH237" i="1"/>
  <c r="BI237" i="1"/>
  <c r="J252" i="1"/>
  <c r="BF253" i="1"/>
  <c r="BG253" i="1"/>
  <c r="BH253" i="1"/>
  <c r="BI253" i="1"/>
  <c r="J264" i="1"/>
  <c r="BF265" i="1"/>
  <c r="BG265" i="1"/>
  <c r="BH265" i="1"/>
  <c r="BI265" i="1"/>
  <c r="J277" i="1"/>
  <c r="BF278" i="1"/>
  <c r="BG278" i="1"/>
  <c r="BH278" i="1"/>
  <c r="BI278" i="1"/>
  <c r="J295" i="1"/>
  <c r="BF296" i="1"/>
  <c r="BG296" i="1"/>
  <c r="BH296" i="1"/>
  <c r="BI296" i="1"/>
  <c r="BF311" i="1"/>
  <c r="BG311" i="1"/>
  <c r="BH311" i="1"/>
  <c r="BI311" i="1"/>
  <c r="J324" i="1"/>
  <c r="BF325" i="1"/>
  <c r="BG325" i="1"/>
  <c r="BH325" i="1"/>
  <c r="BI325" i="1"/>
  <c r="J336" i="1"/>
  <c r="BF337" i="1"/>
  <c r="BG337" i="1"/>
  <c r="BH337" i="1"/>
  <c r="BI337" i="1"/>
  <c r="J352" i="1"/>
  <c r="BF353" i="1"/>
  <c r="BG353" i="1"/>
  <c r="BH353" i="1"/>
  <c r="BI353" i="1"/>
  <c r="BF18" i="1"/>
  <c r="BG18" i="1"/>
  <c r="BH18" i="1"/>
  <c r="BI18" i="1"/>
  <c r="BF45" i="1"/>
  <c r="BG45" i="1"/>
  <c r="BH45" i="1"/>
  <c r="BI45" i="1"/>
  <c r="BF73" i="1"/>
  <c r="BG73" i="1"/>
  <c r="BH73" i="1"/>
  <c r="BI73" i="1"/>
  <c r="BF84" i="1"/>
  <c r="BG84" i="1"/>
  <c r="BH84" i="1"/>
  <c r="BI84" i="1"/>
  <c r="J107" i="1"/>
  <c r="BF108" i="1"/>
  <c r="BG108" i="1"/>
  <c r="BH108" i="1"/>
  <c r="BI108" i="1"/>
  <c r="BF121" i="1"/>
  <c r="BG121" i="1"/>
  <c r="BH121" i="1"/>
  <c r="BI121" i="1"/>
  <c r="J135" i="1"/>
  <c r="BF136" i="1"/>
  <c r="BG136" i="1"/>
  <c r="BH136" i="1"/>
  <c r="BI136" i="1"/>
  <c r="BF162" i="1"/>
  <c r="BG162" i="1"/>
  <c r="BH162" i="1"/>
  <c r="BI162" i="1"/>
  <c r="J172" i="1"/>
  <c r="BF173" i="1"/>
  <c r="BG173" i="1"/>
  <c r="BH173" i="1"/>
  <c r="BI173" i="1"/>
  <c r="J198" i="1"/>
  <c r="BF199" i="1"/>
  <c r="BG199" i="1"/>
  <c r="BH199" i="1"/>
  <c r="BI199" i="1"/>
  <c r="BF217" i="1"/>
  <c r="BG217" i="1"/>
  <c r="BH217" i="1"/>
  <c r="BI217" i="1"/>
  <c r="BF229" i="1"/>
  <c r="BG229" i="1"/>
  <c r="BH229" i="1"/>
  <c r="BI229" i="1"/>
  <c r="BF239" i="1"/>
  <c r="BG239" i="1"/>
  <c r="BH239" i="1"/>
  <c r="BI239" i="1"/>
  <c r="J268" i="1"/>
  <c r="BF269" i="1"/>
  <c r="BG269" i="1"/>
  <c r="BH269" i="1"/>
  <c r="BI269" i="1"/>
  <c r="J280" i="1"/>
  <c r="BF281" i="1"/>
  <c r="BG281" i="1"/>
  <c r="BH281" i="1"/>
  <c r="BI281" i="1"/>
  <c r="J302" i="1"/>
  <c r="BF303" i="1"/>
  <c r="BG303" i="1"/>
  <c r="BH303" i="1"/>
  <c r="BI303" i="1"/>
  <c r="J314" i="1"/>
  <c r="BF315" i="1"/>
  <c r="BG315" i="1"/>
  <c r="BH315" i="1"/>
  <c r="BI315" i="1"/>
  <c r="BF328" i="1"/>
  <c r="BG328" i="1"/>
  <c r="BH328" i="1"/>
  <c r="BI328" i="1"/>
  <c r="J341" i="1"/>
  <c r="BF342" i="1"/>
  <c r="BG342" i="1"/>
  <c r="BH342" i="1"/>
  <c r="BI342" i="1"/>
  <c r="BF82" i="1"/>
  <c r="BG82" i="1"/>
  <c r="BH82" i="1"/>
  <c r="BI82" i="1"/>
  <c r="J25" i="1"/>
  <c r="BI26" i="1"/>
  <c r="BF26" i="1"/>
  <c r="BG26" i="1"/>
  <c r="BH26" i="1"/>
  <c r="J15" i="3"/>
  <c r="J26" i="3"/>
  <c r="J39" i="3"/>
  <c r="J53" i="3"/>
  <c r="J73" i="3"/>
  <c r="J99" i="3"/>
  <c r="J113" i="3"/>
  <c r="J131" i="3"/>
  <c r="J148" i="3"/>
  <c r="J162" i="3"/>
  <c r="J181" i="3"/>
  <c r="J199" i="3"/>
  <c r="J212" i="3"/>
  <c r="J224" i="3"/>
  <c r="J246" i="3"/>
  <c r="J259" i="3"/>
  <c r="J270" i="3"/>
  <c r="J285" i="3"/>
  <c r="J295" i="3"/>
  <c r="J306" i="3"/>
  <c r="J319" i="3"/>
  <c r="J335" i="3"/>
  <c r="J361" i="3"/>
  <c r="J373" i="3"/>
  <c r="J391" i="3"/>
  <c r="J28" i="1"/>
  <c r="BI29" i="1"/>
  <c r="BF29" i="1"/>
  <c r="BG29" i="1"/>
  <c r="BH29" i="1"/>
  <c r="J59" i="1"/>
  <c r="BI60" i="1"/>
  <c r="BF60" i="1"/>
  <c r="BG60" i="1"/>
  <c r="BH60" i="1"/>
  <c r="J19" i="3"/>
  <c r="J29" i="3"/>
  <c r="J43" i="3"/>
  <c r="J56" i="3"/>
  <c r="J75" i="3"/>
  <c r="J90" i="3"/>
  <c r="J104" i="3"/>
  <c r="J115" i="3"/>
  <c r="J135" i="3"/>
  <c r="J152" i="3"/>
  <c r="J165" i="3"/>
  <c r="J190" i="3"/>
  <c r="J202" i="3"/>
  <c r="J215" i="3"/>
  <c r="J233" i="3"/>
  <c r="J249" i="3"/>
  <c r="J261" i="3"/>
  <c r="J274" i="3"/>
  <c r="J287" i="3"/>
  <c r="J298" i="3"/>
  <c r="J309" i="3"/>
  <c r="J325" i="3"/>
  <c r="J342" i="3"/>
  <c r="J352" i="3"/>
  <c r="J363" i="3"/>
  <c r="J376" i="3"/>
  <c r="J386" i="3"/>
  <c r="BB10" i="2"/>
  <c r="BB9" i="2" s="1"/>
  <c r="BF36" i="1"/>
  <c r="BG36" i="1"/>
  <c r="J32" i="1"/>
  <c r="BI33" i="1"/>
  <c r="BF33" i="1"/>
  <c r="BG33" i="1"/>
  <c r="BH33" i="1"/>
  <c r="J47" i="1"/>
  <c r="BI48" i="1"/>
  <c r="BF48" i="1"/>
  <c r="BG48" i="1"/>
  <c r="BH48" i="1"/>
  <c r="J62" i="1"/>
  <c r="BI63" i="1"/>
  <c r="BF63" i="1"/>
  <c r="BG63" i="1"/>
  <c r="BH63" i="1"/>
  <c r="J11" i="3"/>
  <c r="J22" i="3"/>
  <c r="J32" i="3"/>
  <c r="J45" i="3"/>
  <c r="J59" i="3"/>
  <c r="J78" i="3"/>
  <c r="J93" i="3"/>
  <c r="J106" i="3"/>
  <c r="J117" i="3"/>
  <c r="J141" i="3"/>
  <c r="J154" i="3"/>
  <c r="J169" i="3"/>
  <c r="J193" i="3"/>
  <c r="J205" i="3"/>
  <c r="J218" i="3"/>
  <c r="J236" i="3"/>
  <c r="J252" i="3"/>
  <c r="J265" i="3"/>
  <c r="J277" i="3"/>
  <c r="J290" i="3"/>
  <c r="J301" i="3"/>
  <c r="J312" i="3"/>
  <c r="J329" i="3"/>
  <c r="J345" i="3"/>
  <c r="J356" i="3"/>
  <c r="J366" i="3"/>
  <c r="J378" i="3"/>
  <c r="J384" i="3"/>
  <c r="J62" i="3"/>
  <c r="J137" i="3"/>
  <c r="J12" i="1"/>
  <c r="BI13" i="1"/>
  <c r="BF13" i="1"/>
  <c r="BG13" i="1"/>
  <c r="BH13" i="1"/>
  <c r="J22" i="1"/>
  <c r="BI23" i="1"/>
  <c r="BF23" i="1"/>
  <c r="BG23" i="1"/>
  <c r="BH23" i="1"/>
  <c r="J65" i="1"/>
  <c r="BI66" i="1"/>
  <c r="BF66" i="1"/>
  <c r="BG66" i="1"/>
  <c r="BH66" i="1"/>
  <c r="J13" i="3"/>
  <c r="J24" i="3"/>
  <c r="J35" i="3"/>
  <c r="J47" i="3"/>
  <c r="J71" i="3"/>
  <c r="J81" i="3"/>
  <c r="J96" i="3"/>
  <c r="J108" i="3"/>
  <c r="J128" i="3"/>
  <c r="J144" i="3"/>
  <c r="J157" i="3"/>
  <c r="J175" i="3"/>
  <c r="J196" i="3"/>
  <c r="J209" i="3"/>
  <c r="J221" i="3"/>
  <c r="J243" i="3"/>
  <c r="J255" i="3"/>
  <c r="J268" i="3"/>
  <c r="J282" i="3"/>
  <c r="J293" i="3"/>
  <c r="J303" i="3"/>
  <c r="J315" i="3"/>
  <c r="J332" i="3"/>
  <c r="J358" i="3"/>
  <c r="J355" i="3" s="1"/>
  <c r="J371" i="3"/>
  <c r="J370" i="3" s="1"/>
  <c r="J381" i="3"/>
  <c r="J395" i="3"/>
  <c r="BB35" i="1"/>
  <c r="BI36" i="1"/>
  <c r="BH36" i="1"/>
  <c r="J49" i="3"/>
  <c r="J87" i="3"/>
  <c r="J56" i="1"/>
  <c r="BI57" i="1"/>
  <c r="BF57" i="1"/>
  <c r="BG57" i="1"/>
  <c r="BH57" i="1"/>
  <c r="J34" i="2"/>
  <c r="BG35" i="2"/>
  <c r="BH35" i="2"/>
  <c r="BI35" i="2"/>
  <c r="BJ35" i="2"/>
  <c r="J82" i="2"/>
  <c r="BG83" i="2"/>
  <c r="BH83" i="2"/>
  <c r="BI83" i="2"/>
  <c r="BJ83" i="2"/>
  <c r="J155" i="2"/>
  <c r="BI156" i="2"/>
  <c r="BJ156" i="2"/>
  <c r="BH156" i="2"/>
  <c r="BG156" i="2"/>
  <c r="J204" i="2"/>
  <c r="BJ205" i="2"/>
  <c r="BH205" i="2"/>
  <c r="BI205" i="2"/>
  <c r="BG205" i="2"/>
  <c r="J263" i="2"/>
  <c r="BJ264" i="2"/>
  <c r="BH264" i="2"/>
  <c r="BG264" i="2"/>
  <c r="BI264" i="2"/>
  <c r="J27" i="2"/>
  <c r="BG28" i="2"/>
  <c r="BH28" i="2"/>
  <c r="BI28" i="2"/>
  <c r="BJ28" i="2"/>
  <c r="J72" i="2"/>
  <c r="BG73" i="2"/>
  <c r="BH73" i="2"/>
  <c r="BI73" i="2"/>
  <c r="BJ73" i="2"/>
  <c r="J100" i="2"/>
  <c r="BJ101" i="2"/>
  <c r="BG101" i="2"/>
  <c r="BI101" i="2"/>
  <c r="BH101" i="2"/>
  <c r="J157" i="2"/>
  <c r="BI158" i="2"/>
  <c r="BJ158" i="2"/>
  <c r="BH158" i="2"/>
  <c r="BG158" i="2"/>
  <c r="J179" i="2"/>
  <c r="BJ180" i="2"/>
  <c r="BG180" i="2"/>
  <c r="BI180" i="2"/>
  <c r="BH180" i="2"/>
  <c r="J222" i="2"/>
  <c r="BJ223" i="2"/>
  <c r="BI223" i="2"/>
  <c r="BG223" i="2"/>
  <c r="BH223" i="2"/>
  <c r="J243" i="2"/>
  <c r="BJ244" i="2"/>
  <c r="BH244" i="2"/>
  <c r="BG244" i="2"/>
  <c r="BI244" i="2"/>
  <c r="J267" i="2"/>
  <c r="BJ268" i="2"/>
  <c r="BH268" i="2"/>
  <c r="BG268" i="2"/>
  <c r="BI268" i="2"/>
  <c r="BG312" i="2"/>
  <c r="BI312" i="2"/>
  <c r="BH312" i="2"/>
  <c r="BJ312" i="2"/>
  <c r="J345" i="2"/>
  <c r="BG346" i="2"/>
  <c r="BI346" i="2"/>
  <c r="BH346" i="2"/>
  <c r="BJ346" i="2"/>
  <c r="J386" i="2"/>
  <c r="BI387" i="2"/>
  <c r="BJ387" i="2"/>
  <c r="BG387" i="2"/>
  <c r="BH387" i="2"/>
  <c r="J19" i="2"/>
  <c r="BG20" i="2"/>
  <c r="BH20" i="2"/>
  <c r="BI20" i="2"/>
  <c r="BJ20" i="2"/>
  <c r="J40" i="2"/>
  <c r="BG41" i="2"/>
  <c r="BH41" i="2"/>
  <c r="BJ41" i="2"/>
  <c r="BI41" i="2"/>
  <c r="J75" i="2"/>
  <c r="BG76" i="2"/>
  <c r="BH76" i="2"/>
  <c r="BJ76" i="2"/>
  <c r="BI76" i="2"/>
  <c r="J103" i="2"/>
  <c r="BJ104" i="2"/>
  <c r="BG104" i="2"/>
  <c r="BH104" i="2"/>
  <c r="BI104" i="2"/>
  <c r="J146" i="2"/>
  <c r="BI147" i="2"/>
  <c r="BJ147" i="2"/>
  <c r="BH147" i="2"/>
  <c r="BG147" i="2"/>
  <c r="J160" i="2"/>
  <c r="BJ161" i="2"/>
  <c r="BH161" i="2"/>
  <c r="BI161" i="2"/>
  <c r="BG161" i="2"/>
  <c r="J182" i="2"/>
  <c r="BJ183" i="2"/>
  <c r="BH183" i="2"/>
  <c r="BG183" i="2"/>
  <c r="BI183" i="2"/>
  <c r="J210" i="2"/>
  <c r="BJ211" i="2"/>
  <c r="BH211" i="2"/>
  <c r="BG211" i="2"/>
  <c r="BI211" i="2"/>
  <c r="J226" i="2"/>
  <c r="BJ227" i="2"/>
  <c r="BI227" i="2"/>
  <c r="BH227" i="2"/>
  <c r="BG227" i="2"/>
  <c r="J246" i="2"/>
  <c r="BJ247" i="2"/>
  <c r="BI247" i="2"/>
  <c r="BG247" i="2"/>
  <c r="BH247" i="2"/>
  <c r="J270" i="2"/>
  <c r="BJ271" i="2"/>
  <c r="BG271" i="2"/>
  <c r="BI271" i="2"/>
  <c r="BH271" i="2"/>
  <c r="J288" i="2"/>
  <c r="BG289" i="2"/>
  <c r="BI289" i="2"/>
  <c r="BH289" i="2"/>
  <c r="BJ289" i="2"/>
  <c r="J303" i="2"/>
  <c r="BG304" i="2"/>
  <c r="BI304" i="2"/>
  <c r="BH304" i="2"/>
  <c r="BJ304" i="2"/>
  <c r="BG313" i="2"/>
  <c r="BI313" i="2"/>
  <c r="BH313" i="2"/>
  <c r="BJ313" i="2"/>
  <c r="J327" i="2"/>
  <c r="BG328" i="2"/>
  <c r="BI328" i="2"/>
  <c r="BH328" i="2"/>
  <c r="BJ328" i="2"/>
  <c r="J347" i="2"/>
  <c r="BG348" i="2"/>
  <c r="BI348" i="2"/>
  <c r="BH348" i="2"/>
  <c r="BJ348" i="2"/>
  <c r="J390" i="2"/>
  <c r="BI391" i="2"/>
  <c r="BJ391" i="2"/>
  <c r="BG391" i="2"/>
  <c r="BH391" i="2"/>
  <c r="J12" i="2"/>
  <c r="BH13" i="2"/>
  <c r="BG13" i="2"/>
  <c r="BJ13" i="2"/>
  <c r="BI13" i="2"/>
  <c r="J21" i="2"/>
  <c r="BG22" i="2"/>
  <c r="BH22" i="2"/>
  <c r="BI22" i="2"/>
  <c r="BJ22" i="2"/>
  <c r="J31" i="2"/>
  <c r="BG32" i="2"/>
  <c r="BH32" i="2"/>
  <c r="BI32" i="2"/>
  <c r="BJ32" i="2"/>
  <c r="J46" i="2"/>
  <c r="BG47" i="2"/>
  <c r="BH47" i="2"/>
  <c r="BI47" i="2"/>
  <c r="BJ47" i="2"/>
  <c r="J62" i="2"/>
  <c r="BG63" i="2"/>
  <c r="BH63" i="2"/>
  <c r="BI63" i="2"/>
  <c r="BJ63" i="2"/>
  <c r="J80" i="2"/>
  <c r="BG81" i="2"/>
  <c r="BH81" i="2"/>
  <c r="BI81" i="2"/>
  <c r="BJ81" i="2"/>
  <c r="J94" i="2"/>
  <c r="BG95" i="2"/>
  <c r="BH95" i="2"/>
  <c r="BI95" i="2"/>
  <c r="BJ95" i="2"/>
  <c r="J106" i="2"/>
  <c r="BJ107" i="2"/>
  <c r="BG107" i="2"/>
  <c r="BI107" i="2"/>
  <c r="BH107" i="2"/>
  <c r="J132" i="2"/>
  <c r="BJ133" i="2"/>
  <c r="BG133" i="2"/>
  <c r="BH133" i="2"/>
  <c r="BI133" i="2"/>
  <c r="J152" i="2"/>
  <c r="BI153" i="2"/>
  <c r="BJ153" i="2"/>
  <c r="BH153" i="2"/>
  <c r="BG153" i="2"/>
  <c r="J163" i="2"/>
  <c r="BJ164" i="2"/>
  <c r="BG164" i="2"/>
  <c r="BI164" i="2"/>
  <c r="BH164" i="2"/>
  <c r="J173" i="2"/>
  <c r="BJ174" i="2"/>
  <c r="BI174" i="2"/>
  <c r="BG174" i="2"/>
  <c r="BH174" i="2"/>
  <c r="J185" i="2"/>
  <c r="BJ186" i="2"/>
  <c r="BI186" i="2"/>
  <c r="BG186" i="2"/>
  <c r="BH186" i="2"/>
  <c r="J202" i="2"/>
  <c r="BJ203" i="2"/>
  <c r="BH203" i="2"/>
  <c r="BG203" i="2"/>
  <c r="BI203" i="2"/>
  <c r="J212" i="2"/>
  <c r="BJ213" i="2"/>
  <c r="BH213" i="2"/>
  <c r="BI213" i="2"/>
  <c r="BG213" i="2"/>
  <c r="J232" i="2"/>
  <c r="BJ233" i="2"/>
  <c r="BG233" i="2"/>
  <c r="BI233" i="2"/>
  <c r="BH233" i="2"/>
  <c r="J249" i="2"/>
  <c r="BJ250" i="2"/>
  <c r="BH250" i="2"/>
  <c r="BG250" i="2"/>
  <c r="BI250" i="2"/>
  <c r="J261" i="2"/>
  <c r="J260" i="2" s="1"/>
  <c r="BJ262" i="2"/>
  <c r="BH262" i="2"/>
  <c r="BI262" i="2"/>
  <c r="BG262" i="2"/>
  <c r="J273" i="2"/>
  <c r="BJ274" i="2"/>
  <c r="BH274" i="2"/>
  <c r="BG274" i="2"/>
  <c r="BI274" i="2"/>
  <c r="J293" i="2"/>
  <c r="BG294" i="2"/>
  <c r="BI294" i="2"/>
  <c r="BH294" i="2"/>
  <c r="BJ294" i="2"/>
  <c r="J305" i="2"/>
  <c r="BG306" i="2"/>
  <c r="BI306" i="2"/>
  <c r="BH306" i="2"/>
  <c r="BJ306" i="2"/>
  <c r="J315" i="2"/>
  <c r="BG316" i="2"/>
  <c r="BI316" i="2"/>
  <c r="BH316" i="2"/>
  <c r="BJ316" i="2"/>
  <c r="J332" i="2"/>
  <c r="BG333" i="2"/>
  <c r="BI333" i="2"/>
  <c r="BH333" i="2"/>
  <c r="BJ333" i="2"/>
  <c r="J355" i="2"/>
  <c r="BG356" i="2"/>
  <c r="BI356" i="2"/>
  <c r="BH356" i="2"/>
  <c r="BJ356" i="2"/>
  <c r="J382" i="2"/>
  <c r="J381" i="2" s="1"/>
  <c r="BG383" i="2"/>
  <c r="BH383" i="2"/>
  <c r="BI383" i="2"/>
  <c r="BJ383" i="2"/>
  <c r="J393" i="2"/>
  <c r="BI394" i="2"/>
  <c r="BJ394" i="2"/>
  <c r="BG394" i="2"/>
  <c r="BH394" i="2"/>
  <c r="J365" i="2"/>
  <c r="BG366" i="2"/>
  <c r="BI366" i="2"/>
  <c r="BH366" i="2"/>
  <c r="BJ366" i="2"/>
  <c r="J14" i="2"/>
  <c r="BG15" i="2"/>
  <c r="BH15" i="2"/>
  <c r="BI15" i="2"/>
  <c r="BJ15" i="2"/>
  <c r="J97" i="2"/>
  <c r="BG98" i="2"/>
  <c r="BJ98" i="2"/>
  <c r="BH98" i="2"/>
  <c r="BI98" i="2"/>
  <c r="J176" i="2"/>
  <c r="BJ177" i="2"/>
  <c r="BH177" i="2"/>
  <c r="BI177" i="2"/>
  <c r="BG177" i="2"/>
  <c r="J238" i="2"/>
  <c r="BJ239" i="2"/>
  <c r="BI239" i="2"/>
  <c r="BG239" i="2"/>
  <c r="BH239" i="2"/>
  <c r="J276" i="2"/>
  <c r="BG277" i="2"/>
  <c r="BI277" i="2"/>
  <c r="BH277" i="2"/>
  <c r="BJ277" i="2"/>
  <c r="J295" i="2"/>
  <c r="BG296" i="2"/>
  <c r="BI296" i="2"/>
  <c r="BH296" i="2"/>
  <c r="BJ296" i="2"/>
  <c r="J308" i="2"/>
  <c r="BG309" i="2"/>
  <c r="BI309" i="2"/>
  <c r="BH309" i="2"/>
  <c r="BJ309" i="2"/>
  <c r="J320" i="2"/>
  <c r="BG321" i="2"/>
  <c r="BI321" i="2"/>
  <c r="BH321" i="2"/>
  <c r="BJ321" i="2"/>
  <c r="J343" i="2"/>
  <c r="BG344" i="2"/>
  <c r="BI344" i="2"/>
  <c r="BH344" i="2"/>
  <c r="BJ344" i="2"/>
  <c r="J361" i="2"/>
  <c r="BG362" i="2"/>
  <c r="BI362" i="2"/>
  <c r="BH362" i="2"/>
  <c r="BJ362" i="2"/>
  <c r="J384" i="2"/>
  <c r="BG385" i="2"/>
  <c r="BI385" i="2"/>
  <c r="BJ385" i="2"/>
  <c r="BH385" i="2"/>
  <c r="J396" i="2"/>
  <c r="BI397" i="2"/>
  <c r="BJ397" i="2"/>
  <c r="BG397" i="2"/>
  <c r="BH397" i="2"/>
  <c r="J349" i="2"/>
  <c r="BG350" i="2"/>
  <c r="BI350" i="2"/>
  <c r="BH350" i="2"/>
  <c r="BJ350" i="2"/>
  <c r="J24" i="2"/>
  <c r="BG25" i="2"/>
  <c r="BH25" i="2"/>
  <c r="BJ25" i="2"/>
  <c r="BI25" i="2"/>
  <c r="J49" i="2"/>
  <c r="BG50" i="2"/>
  <c r="BH50" i="2"/>
  <c r="BI50" i="2"/>
  <c r="BJ50" i="2"/>
  <c r="J112" i="2"/>
  <c r="BJ113" i="2"/>
  <c r="BG113" i="2"/>
  <c r="BI113" i="2"/>
  <c r="BH113" i="2"/>
  <c r="J165" i="2"/>
  <c r="BJ166" i="2"/>
  <c r="BI166" i="2"/>
  <c r="BG166" i="2"/>
  <c r="BH166" i="2"/>
  <c r="J218" i="2"/>
  <c r="BJ219" i="2"/>
  <c r="BH219" i="2"/>
  <c r="BG219" i="2"/>
  <c r="BI219" i="2"/>
  <c r="J55" i="2"/>
  <c r="BG56" i="2"/>
  <c r="BH56" i="2"/>
  <c r="BI56" i="2"/>
  <c r="BJ56" i="2"/>
  <c r="J140" i="2"/>
  <c r="BJ141" i="2"/>
  <c r="BG141" i="2"/>
  <c r="BH141" i="2"/>
  <c r="BI141" i="2"/>
  <c r="J197" i="2"/>
  <c r="BJ198" i="2"/>
  <c r="BI198" i="2"/>
  <c r="BG198" i="2"/>
  <c r="BH198" i="2"/>
  <c r="J300" i="2"/>
  <c r="BG301" i="2"/>
  <c r="BI301" i="2"/>
  <c r="BH301" i="2"/>
  <c r="BJ301" i="2"/>
  <c r="J64" i="2"/>
  <c r="BG65" i="2"/>
  <c r="BH65" i="2"/>
  <c r="BJ65" i="2"/>
  <c r="BI65" i="2"/>
  <c r="J135" i="2"/>
  <c r="BJ136" i="2"/>
  <c r="BG136" i="2"/>
  <c r="BI136" i="2"/>
  <c r="BH136" i="2"/>
  <c r="J191" i="2"/>
  <c r="BJ192" i="2"/>
  <c r="BG192" i="2"/>
  <c r="BI192" i="2"/>
  <c r="BH192" i="2"/>
  <c r="J252" i="2"/>
  <c r="BJ253" i="2"/>
  <c r="BG253" i="2"/>
  <c r="BI253" i="2"/>
  <c r="BH253" i="2"/>
  <c r="J16" i="2"/>
  <c r="BG17" i="2"/>
  <c r="BH17" i="2"/>
  <c r="BJ17" i="2"/>
  <c r="BI17" i="2"/>
  <c r="J37" i="2"/>
  <c r="BG38" i="2"/>
  <c r="BH38" i="2"/>
  <c r="BI38" i="2"/>
  <c r="BJ38" i="2"/>
  <c r="J84" i="2"/>
  <c r="BG85" i="2"/>
  <c r="BH85" i="2"/>
  <c r="BI85" i="2"/>
  <c r="BJ85" i="2"/>
  <c r="J120" i="2"/>
  <c r="BJ121" i="2"/>
  <c r="BG121" i="2"/>
  <c r="BH121" i="2"/>
  <c r="BI121" i="2"/>
  <c r="J168" i="2"/>
  <c r="BJ169" i="2"/>
  <c r="BH169" i="2"/>
  <c r="BI169" i="2"/>
  <c r="BG169" i="2"/>
  <c r="J207" i="2"/>
  <c r="BJ208" i="2"/>
  <c r="BG208" i="2"/>
  <c r="BI208" i="2"/>
  <c r="BH208" i="2"/>
  <c r="J255" i="2"/>
  <c r="BJ256" i="2"/>
  <c r="BH256" i="2"/>
  <c r="BG256" i="2"/>
  <c r="BI256" i="2"/>
  <c r="J279" i="2"/>
  <c r="BG280" i="2"/>
  <c r="BI280" i="2"/>
  <c r="BH280" i="2"/>
  <c r="BJ280" i="2"/>
  <c r="J325" i="2"/>
  <c r="J324" i="2" s="1"/>
  <c r="BG326" i="2"/>
  <c r="BI326" i="2"/>
  <c r="BH326" i="2"/>
  <c r="BJ326" i="2"/>
  <c r="J369" i="2"/>
  <c r="BG370" i="2"/>
  <c r="BI370" i="2"/>
  <c r="BH370" i="2"/>
  <c r="BJ370" i="2"/>
  <c r="J29" i="2"/>
  <c r="BG30" i="2"/>
  <c r="BH30" i="2"/>
  <c r="BI30" i="2"/>
  <c r="BJ30" i="2"/>
  <c r="J60" i="2"/>
  <c r="BG61" i="2"/>
  <c r="BH61" i="2"/>
  <c r="BJ61" i="2"/>
  <c r="BI61" i="2"/>
  <c r="J89" i="2"/>
  <c r="BG90" i="2"/>
  <c r="BH90" i="2"/>
  <c r="BI90" i="2"/>
  <c r="BJ90" i="2"/>
  <c r="J126" i="2"/>
  <c r="BJ127" i="2"/>
  <c r="BG127" i="2"/>
  <c r="BH127" i="2"/>
  <c r="BI127" i="2"/>
  <c r="J171" i="2"/>
  <c r="J170" i="2" s="1"/>
  <c r="BJ172" i="2"/>
  <c r="BG172" i="2"/>
  <c r="BI172" i="2"/>
  <c r="BH172" i="2"/>
  <c r="J199" i="2"/>
  <c r="BJ200" i="2"/>
  <c r="BG200" i="2"/>
  <c r="BI200" i="2"/>
  <c r="BH200" i="2"/>
  <c r="J258" i="2"/>
  <c r="BJ259" i="2"/>
  <c r="BI259" i="2"/>
  <c r="BG259" i="2"/>
  <c r="BH259" i="2"/>
  <c r="J372" i="2"/>
  <c r="BG373" i="2"/>
  <c r="BI373" i="2"/>
  <c r="BH373" i="2"/>
  <c r="BJ373" i="2"/>
  <c r="BF195" i="2"/>
  <c r="BF193" i="2" s="1"/>
  <c r="J128" i="2"/>
  <c r="BJ129" i="2"/>
  <c r="BG129" i="2"/>
  <c r="BH129" i="2"/>
  <c r="BI129" i="2"/>
  <c r="J80" i="3"/>
  <c r="BD134" i="1"/>
  <c r="L134" i="1"/>
  <c r="BB134" i="1"/>
  <c r="BB126" i="1" s="1"/>
  <c r="BB430" i="1" s="1"/>
  <c r="M17" i="3"/>
  <c r="L69" i="3"/>
  <c r="BE91" i="2"/>
  <c r="BE214" i="2"/>
  <c r="BD39" i="1"/>
  <c r="BE9" i="2"/>
  <c r="BC9" i="2"/>
  <c r="BF9" i="2"/>
  <c r="K263" i="3"/>
  <c r="BC195" i="2"/>
  <c r="BC193" i="2" s="1"/>
  <c r="BC344" i="1"/>
  <c r="BD410" i="1"/>
  <c r="BD406" i="1" s="1"/>
  <c r="BD405" i="1" s="1"/>
  <c r="BD404" i="1" s="1"/>
  <c r="L79" i="1"/>
  <c r="BD267" i="1"/>
  <c r="L327" i="1"/>
  <c r="L323" i="1" s="1"/>
  <c r="L100" i="1"/>
  <c r="L92" i="1" s="1"/>
  <c r="L429" i="1" s="1"/>
  <c r="BB195" i="2"/>
  <c r="BB194" i="2" s="1"/>
  <c r="BF363" i="2"/>
  <c r="L42" i="3"/>
  <c r="L41" i="3" s="1"/>
  <c r="K337" i="3"/>
  <c r="L258" i="3"/>
  <c r="L257" i="3" s="1"/>
  <c r="L263" i="3"/>
  <c r="BB150" i="2"/>
  <c r="BB339" i="2"/>
  <c r="BD339" i="2"/>
  <c r="BE260" i="2"/>
  <c r="BE241" i="2" s="1"/>
  <c r="BE240" i="2" s="1"/>
  <c r="BE363" i="2"/>
  <c r="BC298" i="2"/>
  <c r="BC297" i="2" s="1"/>
  <c r="BC234" i="2" s="1"/>
  <c r="BE298" i="2"/>
  <c r="BE297" i="2" s="1"/>
  <c r="BE195" i="2"/>
  <c r="BE194" i="2" s="1"/>
  <c r="BB11" i="1"/>
  <c r="BB301" i="1"/>
  <c r="K188" i="3"/>
  <c r="BD311" i="2"/>
  <c r="BD310" i="2" s="1"/>
  <c r="BD298" i="2" s="1"/>
  <c r="BD297" i="2" s="1"/>
  <c r="BD234" i="2" s="1"/>
  <c r="BD149" i="2"/>
  <c r="BE126" i="1"/>
  <c r="BE430" i="1" s="1"/>
  <c r="BD339" i="1"/>
  <c r="BC363" i="2"/>
  <c r="BE148" i="2"/>
  <c r="BD127" i="1"/>
  <c r="BC149" i="2"/>
  <c r="BC118" i="1"/>
  <c r="BC117" i="1" s="1"/>
  <c r="BC92" i="1" s="1"/>
  <c r="BC429" i="1" s="1"/>
  <c r="K360" i="3"/>
  <c r="K354" i="3" s="1"/>
  <c r="BE10" i="1"/>
  <c r="BD301" i="1"/>
  <c r="BC355" i="1"/>
  <c r="K41" i="3"/>
  <c r="J201" i="1"/>
  <c r="L188" i="3"/>
  <c r="BB242" i="1"/>
  <c r="BC216" i="1"/>
  <c r="BC215" i="1" s="1"/>
  <c r="M175" i="1"/>
  <c r="M155" i="1" s="1"/>
  <c r="BF149" i="2"/>
  <c r="J318" i="1"/>
  <c r="L241" i="3"/>
  <c r="BB201" i="1"/>
  <c r="BC222" i="1"/>
  <c r="BC221" i="1" s="1"/>
  <c r="BC434" i="1" s="1"/>
  <c r="BD100" i="1"/>
  <c r="BD92" i="1" s="1"/>
  <c r="BD429" i="1" s="1"/>
  <c r="BD79" i="1"/>
  <c r="BD78" i="1" s="1"/>
  <c r="BD77" i="1" s="1"/>
  <c r="BD428" i="1" s="1"/>
  <c r="BB93" i="1"/>
  <c r="BD228" i="1"/>
  <c r="BC248" i="1"/>
  <c r="BB340" i="1"/>
  <c r="BB339" i="1" s="1"/>
  <c r="L301" i="1"/>
  <c r="L17" i="3"/>
  <c r="BE92" i="1"/>
  <c r="BE429" i="1" s="1"/>
  <c r="L15" i="1"/>
  <c r="L11" i="1" s="1"/>
  <c r="BD15" i="1"/>
  <c r="BD11" i="1" s="1"/>
  <c r="BB100" i="1"/>
  <c r="L367" i="1"/>
  <c r="L366" i="1" s="1"/>
  <c r="L365" i="1" s="1"/>
  <c r="L364" i="1" s="1"/>
  <c r="L495" i="1" s="1"/>
  <c r="BE247" i="1"/>
  <c r="BE431" i="1" s="1"/>
  <c r="BE236" i="1"/>
  <c r="BE222" i="1" s="1"/>
  <c r="BE221" i="1" s="1"/>
  <c r="BE434" i="1" s="1"/>
  <c r="BC40" i="1"/>
  <c r="BD223" i="1"/>
  <c r="BD248" i="1"/>
  <c r="BB31" i="1"/>
  <c r="M247" i="1"/>
  <c r="M431" i="1" s="1"/>
  <c r="J159" i="1"/>
  <c r="M41" i="3"/>
  <c r="BE175" i="1"/>
  <c r="BE155" i="1" s="1"/>
  <c r="BE154" i="1" s="1"/>
  <c r="BE432" i="1" s="1"/>
  <c r="BE70" i="1"/>
  <c r="BE69" i="1" s="1"/>
  <c r="BE68" i="1" s="1"/>
  <c r="BE427" i="1" s="1"/>
  <c r="BD327" i="1"/>
  <c r="BD323" i="1" s="1"/>
  <c r="L397" i="1"/>
  <c r="L396" i="1" s="1"/>
  <c r="L395" i="1" s="1"/>
  <c r="L394" i="1" s="1"/>
  <c r="L512" i="1" s="1"/>
  <c r="BB197" i="1"/>
  <c r="K365" i="1"/>
  <c r="M364" i="1"/>
  <c r="M495" i="1" s="1"/>
  <c r="K40" i="1"/>
  <c r="K39" i="1" s="1"/>
  <c r="K154" i="1"/>
  <c r="BB248" i="1"/>
  <c r="BB192" i="1"/>
  <c r="BB377" i="1"/>
  <c r="L127" i="1"/>
  <c r="J311" i="2"/>
  <c r="M11" i="1"/>
  <c r="M10" i="1" s="1"/>
  <c r="M426" i="1" s="1"/>
  <c r="L318" i="1"/>
  <c r="L317" i="1" s="1"/>
  <c r="BD167" i="1"/>
  <c r="BD155" i="1" s="1"/>
  <c r="BD154" i="1" s="1"/>
  <c r="BD432" i="1" s="1"/>
  <c r="BF304" i="2"/>
  <c r="BF303" i="2" s="1"/>
  <c r="BF302" i="2" s="1"/>
  <c r="BF298" i="2" s="1"/>
  <c r="BF297" i="2" s="1"/>
  <c r="BF234" i="2" s="1"/>
  <c r="BB155" i="1"/>
  <c r="BB215" i="1"/>
  <c r="BB222" i="1"/>
  <c r="BB366" i="1"/>
  <c r="BD365" i="1"/>
  <c r="BD364" i="1" s="1"/>
  <c r="BD495" i="1" s="1"/>
  <c r="BC364" i="1"/>
  <c r="BC495" i="1" s="1"/>
  <c r="BB381" i="1"/>
  <c r="BB435" i="1" s="1"/>
  <c r="BB394" i="1"/>
  <c r="BB512" i="1" s="1"/>
  <c r="BB406" i="1"/>
  <c r="BE406" i="1"/>
  <c r="BE405" i="1" s="1"/>
  <c r="BE404" i="1" s="1"/>
  <c r="L125" i="3"/>
  <c r="J360" i="3"/>
  <c r="K159" i="3"/>
  <c r="M187" i="3"/>
  <c r="J348" i="3"/>
  <c r="K126" i="1"/>
  <c r="K430" i="1" s="1"/>
  <c r="L222" i="1"/>
  <c r="L221" i="1" s="1"/>
  <c r="L434" i="1" s="1"/>
  <c r="K68" i="1"/>
  <c r="K427" i="1" s="1"/>
  <c r="K92" i="1"/>
  <c r="K429" i="1" s="1"/>
  <c r="K248" i="1"/>
  <c r="K247" i="1" s="1"/>
  <c r="K431" i="1" s="1"/>
  <c r="K355" i="1"/>
  <c r="K339" i="1" s="1"/>
  <c r="K381" i="1"/>
  <c r="K435" i="1" s="1"/>
  <c r="K395" i="1"/>
  <c r="K405" i="1"/>
  <c r="J70" i="1"/>
  <c r="J118" i="1"/>
  <c r="J175" i="1"/>
  <c r="J236" i="1"/>
  <c r="J223" i="1"/>
  <c r="J327" i="1"/>
  <c r="L383" i="3"/>
  <c r="M388" i="3"/>
  <c r="K383" i="3"/>
  <c r="K369" i="3" s="1"/>
  <c r="K368" i="3" s="1"/>
  <c r="AQ348" i="3"/>
  <c r="J103" i="3"/>
  <c r="AQ21" i="3"/>
  <c r="J112" i="3"/>
  <c r="J111" i="3" s="1"/>
  <c r="AQ381" i="2"/>
  <c r="AV348" i="3"/>
  <c r="AV370" i="3"/>
  <c r="AX370" i="3" s="1"/>
  <c r="AZ370" i="3" s="1"/>
  <c r="AV383" i="3"/>
  <c r="AX383" i="3" s="1"/>
  <c r="AZ383" i="3" s="1"/>
  <c r="AV311" i="2"/>
  <c r="AV381" i="2"/>
  <c r="AQ162" i="2"/>
  <c r="AS162" i="2" s="1"/>
  <c r="AU162" i="2" s="1"/>
  <c r="J258" i="3"/>
  <c r="J85" i="3"/>
  <c r="J179" i="3"/>
  <c r="J379" i="1"/>
  <c r="J68" i="3"/>
  <c r="K391" i="3"/>
  <c r="K390" i="3" s="1"/>
  <c r="K389" i="3" s="1"/>
  <c r="K388" i="3" s="1"/>
  <c r="L381" i="3"/>
  <c r="L380" i="3" s="1"/>
  <c r="M386" i="3"/>
  <c r="M383" i="3" s="1"/>
  <c r="M369" i="3" s="1"/>
  <c r="M368" i="3" s="1"/>
  <c r="L395" i="3"/>
  <c r="L394" i="3" s="1"/>
  <c r="L393" i="3" s="1"/>
  <c r="L388" i="3" s="1"/>
  <c r="AQ311" i="2"/>
  <c r="J173" i="3"/>
  <c r="AV10" i="3"/>
  <c r="AV258" i="3"/>
  <c r="AV112" i="3"/>
  <c r="AV70" i="3"/>
  <c r="AQ360" i="3"/>
  <c r="AS360" i="3" s="1"/>
  <c r="AU360" i="3" s="1"/>
  <c r="AQ370" i="3"/>
  <c r="AS370" i="3" s="1"/>
  <c r="AU370" i="3" s="1"/>
  <c r="AQ375" i="3"/>
  <c r="AS375" i="3" s="1"/>
  <c r="AU375" i="3" s="1"/>
  <c r="AQ383" i="3"/>
  <c r="AS383" i="3" s="1"/>
  <c r="AU383" i="3" s="1"/>
  <c r="AV151" i="3"/>
  <c r="AV300" i="3"/>
  <c r="AX300" i="3" s="1"/>
  <c r="AZ300" i="3" s="1"/>
  <c r="AV375" i="3"/>
  <c r="AX375" i="3" s="1"/>
  <c r="AZ375" i="3" s="1"/>
  <c r="AV355" i="3"/>
  <c r="AX355" i="3" s="1"/>
  <c r="AZ355" i="3" s="1"/>
  <c r="AQ284" i="3"/>
  <c r="AS284" i="3" s="1"/>
  <c r="AU284" i="3" s="1"/>
  <c r="AQ300" i="3"/>
  <c r="AS300" i="3" s="1"/>
  <c r="AU300" i="3" s="1"/>
  <c r="AQ342" i="2"/>
  <c r="AS342" i="2" s="1"/>
  <c r="AU342" i="2" s="1"/>
  <c r="AV59" i="2"/>
  <c r="AX59" i="2" s="1"/>
  <c r="AZ59" i="2" s="1"/>
  <c r="AV196" i="2"/>
  <c r="AX196" i="2" s="1"/>
  <c r="AZ196" i="2" s="1"/>
  <c r="AQ302" i="2"/>
  <c r="AS302" i="2" s="1"/>
  <c r="AU302" i="2" s="1"/>
  <c r="AV18" i="2"/>
  <c r="AX18" i="2" s="1"/>
  <c r="AZ18" i="2" s="1"/>
  <c r="AV11" i="2"/>
  <c r="AX11" i="2" s="1"/>
  <c r="AZ11" i="2" s="1"/>
  <c r="AQ79" i="2"/>
  <c r="J145" i="1"/>
  <c r="J110" i="2"/>
  <c r="J377" i="2"/>
  <c r="J44" i="2"/>
  <c r="J54" i="1"/>
  <c r="J228" i="1"/>
  <c r="J216" i="1"/>
  <c r="J397" i="1"/>
  <c r="J356" i="1"/>
  <c r="J15" i="1"/>
  <c r="J79" i="1"/>
  <c r="J78" i="1" s="1"/>
  <c r="J367" i="1"/>
  <c r="J40" i="1"/>
  <c r="J248" i="1"/>
  <c r="J139" i="1"/>
  <c r="AV302" i="2" l="1"/>
  <c r="AX302" i="2" s="1"/>
  <c r="AZ302" i="2" s="1"/>
  <c r="K8" i="3"/>
  <c r="AQ103" i="3"/>
  <c r="U460" i="1"/>
  <c r="T479" i="1"/>
  <c r="L440" i="1"/>
  <c r="AJ326" i="1"/>
  <c r="AJ481" i="1" s="1"/>
  <c r="AQ258" i="3"/>
  <c r="AB321" i="1"/>
  <c r="S344" i="1"/>
  <c r="AQ42" i="3"/>
  <c r="AS42" i="3" s="1"/>
  <c r="AU42" i="3" s="1"/>
  <c r="AV42" i="3"/>
  <c r="AX42" i="3" s="1"/>
  <c r="AZ42" i="3" s="1"/>
  <c r="AX365" i="2"/>
  <c r="AJ482" i="1"/>
  <c r="BE426" i="1"/>
  <c r="AS365" i="2"/>
  <c r="S479" i="1"/>
  <c r="T444" i="1"/>
  <c r="K432" i="1"/>
  <c r="K437" i="1"/>
  <c r="AC442" i="1"/>
  <c r="AC460" i="1"/>
  <c r="AC432" i="1"/>
  <c r="AC437" i="1"/>
  <c r="AB442" i="1"/>
  <c r="J26" i="2"/>
  <c r="T201" i="2"/>
  <c r="S92" i="1"/>
  <c r="S429" i="1" s="1"/>
  <c r="AB443" i="1"/>
  <c r="AI489" i="1"/>
  <c r="BD440" i="1"/>
  <c r="AB465" i="1"/>
  <c r="AB446" i="1" s="1"/>
  <c r="AA462" i="1"/>
  <c r="AB473" i="1"/>
  <c r="AB454" i="1" s="1"/>
  <c r="S444" i="1"/>
  <c r="T451" i="1"/>
  <c r="U444" i="1"/>
  <c r="U440" i="1" s="1"/>
  <c r="S432" i="1"/>
  <c r="S437" i="1"/>
  <c r="AA448" i="1"/>
  <c r="AA496" i="1"/>
  <c r="AL21" i="1"/>
  <c r="AB373" i="2"/>
  <c r="AB472" i="1"/>
  <c r="AB453" i="1" s="1"/>
  <c r="T442" i="1"/>
  <c r="T460" i="1"/>
  <c r="S443" i="1"/>
  <c r="S440" i="1" s="1"/>
  <c r="S460" i="1"/>
  <c r="AJ254" i="1"/>
  <c r="AB489" i="1"/>
  <c r="AB479" i="1" s="1"/>
  <c r="AB496" i="1"/>
  <c r="AI468" i="1"/>
  <c r="AI449" i="1" s="1"/>
  <c r="AA479" i="1"/>
  <c r="AJ470" i="1"/>
  <c r="AB463" i="1"/>
  <c r="AB444" i="1" s="1"/>
  <c r="AB513" i="1"/>
  <c r="AI484" i="1"/>
  <c r="AI446" i="1" s="1"/>
  <c r="AK463" i="1"/>
  <c r="AA463" i="1"/>
  <c r="AA444" i="1" s="1"/>
  <c r="AC444" i="1"/>
  <c r="AI353" i="1"/>
  <c r="AI321" i="2"/>
  <c r="AI320" i="2" s="1"/>
  <c r="AI319" i="2" s="1"/>
  <c r="AI318" i="2" s="1"/>
  <c r="AI317" i="2" s="1"/>
  <c r="AI353" i="3"/>
  <c r="AI352" i="3" s="1"/>
  <c r="AI351" i="3" s="1"/>
  <c r="AL354" i="1"/>
  <c r="AJ330" i="1"/>
  <c r="AL330" i="1" s="1"/>
  <c r="AJ264" i="2"/>
  <c r="AJ263" i="2" s="1"/>
  <c r="AJ271" i="3"/>
  <c r="AJ270" i="3" s="1"/>
  <c r="AL331" i="1"/>
  <c r="AJ328" i="1"/>
  <c r="AL328" i="1" s="1"/>
  <c r="AJ262" i="2"/>
  <c r="AJ261" i="2" s="1"/>
  <c r="AJ269" i="3"/>
  <c r="AJ268" i="3" s="1"/>
  <c r="AL329" i="1"/>
  <c r="AI346" i="1"/>
  <c r="AI250" i="2"/>
  <c r="AI249" i="2" s="1"/>
  <c r="AI248" i="2" s="1"/>
  <c r="AI346" i="3"/>
  <c r="AI345" i="3" s="1"/>
  <c r="AI344" i="3" s="1"/>
  <c r="AL347" i="1"/>
  <c r="AI306" i="2"/>
  <c r="AI305" i="2" s="1"/>
  <c r="AI364" i="3"/>
  <c r="AI363" i="3" s="1"/>
  <c r="AL360" i="1"/>
  <c r="AI362" i="1"/>
  <c r="AI309" i="2"/>
  <c r="AI308" i="2" s="1"/>
  <c r="AI307" i="2" s="1"/>
  <c r="AI367" i="3"/>
  <c r="AI366" i="3" s="1"/>
  <c r="AI365" i="3" s="1"/>
  <c r="AL363" i="1"/>
  <c r="AI337" i="1"/>
  <c r="AI296" i="2"/>
  <c r="AI295" i="2" s="1"/>
  <c r="AI278" i="3"/>
  <c r="AI277" i="3" s="1"/>
  <c r="AI276" i="3" s="1"/>
  <c r="AI263" i="3" s="1"/>
  <c r="AL338" i="1"/>
  <c r="J70" i="3"/>
  <c r="AI313" i="2"/>
  <c r="AI350" i="3"/>
  <c r="AL351" i="1"/>
  <c r="AI342" i="1"/>
  <c r="AI301" i="2"/>
  <c r="AI300" i="2" s="1"/>
  <c r="AI299" i="2" s="1"/>
  <c r="AI333" i="3"/>
  <c r="AI332" i="3" s="1"/>
  <c r="AI331" i="3" s="1"/>
  <c r="AI327" i="3" s="1"/>
  <c r="AL343" i="1"/>
  <c r="J59" i="2"/>
  <c r="J58" i="2" s="1"/>
  <c r="J201" i="2"/>
  <c r="J375" i="3"/>
  <c r="AV284" i="3"/>
  <c r="AX284" i="3" s="1"/>
  <c r="AZ284" i="3" s="1"/>
  <c r="AV154" i="2"/>
  <c r="AX154" i="2" s="1"/>
  <c r="AZ154" i="2" s="1"/>
  <c r="AK397" i="2"/>
  <c r="AK396" i="2" s="1"/>
  <c r="AK395" i="2" s="1"/>
  <c r="AK388" i="2" s="1"/>
  <c r="AK363" i="2" s="1"/>
  <c r="AK60" i="3"/>
  <c r="AK59" i="3" s="1"/>
  <c r="AK58" i="3" s="1"/>
  <c r="AL415" i="1"/>
  <c r="AJ107" i="1"/>
  <c r="AL107" i="1" s="1"/>
  <c r="AL108" i="1"/>
  <c r="AJ129" i="1"/>
  <c r="AJ101" i="2"/>
  <c r="AJ100" i="2" s="1"/>
  <c r="AJ99" i="2" s="1"/>
  <c r="AJ163" i="3"/>
  <c r="AJ162" i="3" s="1"/>
  <c r="AJ161" i="3" s="1"/>
  <c r="AL130" i="1"/>
  <c r="AJ61" i="2"/>
  <c r="AJ60" i="2" s="1"/>
  <c r="AJ114" i="3"/>
  <c r="AJ113" i="3" s="1"/>
  <c r="AL81" i="1"/>
  <c r="AI121" i="2"/>
  <c r="AI120" i="2" s="1"/>
  <c r="AI119" i="2" s="1"/>
  <c r="AI118" i="2" s="1"/>
  <c r="AI117" i="2" s="1"/>
  <c r="AI40" i="3"/>
  <c r="AI39" i="3" s="1"/>
  <c r="AI38" i="3" s="1"/>
  <c r="AI37" i="3" s="1"/>
  <c r="AL34" i="1"/>
  <c r="AI13" i="2"/>
  <c r="AI12" i="2" s="1"/>
  <c r="AI72" i="3"/>
  <c r="AI71" i="3" s="1"/>
  <c r="AL42" i="1"/>
  <c r="AJ234" i="1"/>
  <c r="AJ208" i="2"/>
  <c r="AJ207" i="2" s="1"/>
  <c r="AJ206" i="2" s="1"/>
  <c r="AJ382" i="3"/>
  <c r="AJ381" i="3" s="1"/>
  <c r="AJ380" i="3" s="1"/>
  <c r="AL235" i="1"/>
  <c r="AJ139" i="1"/>
  <c r="AJ98" i="2"/>
  <c r="AJ97" i="2" s="1"/>
  <c r="AJ96" i="2" s="1"/>
  <c r="AJ173" i="3"/>
  <c r="AJ172" i="3" s="1"/>
  <c r="AJ171" i="3" s="1"/>
  <c r="AL140" i="1"/>
  <c r="AJ142" i="1"/>
  <c r="AJ104" i="2"/>
  <c r="AJ103" i="2" s="1"/>
  <c r="AJ102" i="2" s="1"/>
  <c r="AJ176" i="3"/>
  <c r="AJ175" i="3" s="1"/>
  <c r="AJ174" i="3" s="1"/>
  <c r="AL143" i="1"/>
  <c r="AJ73" i="2"/>
  <c r="AJ72" i="2" s="1"/>
  <c r="AJ71" i="2" s="1"/>
  <c r="AJ70" i="2" s="1"/>
  <c r="AJ69" i="2" s="1"/>
  <c r="AJ91" i="3"/>
  <c r="AJ90" i="3" s="1"/>
  <c r="AJ89" i="3" s="1"/>
  <c r="AL61" i="1"/>
  <c r="AJ226" i="1"/>
  <c r="AL226" i="1" s="1"/>
  <c r="AJ200" i="2"/>
  <c r="AJ199" i="2" s="1"/>
  <c r="AJ374" i="3"/>
  <c r="AJ373" i="3" s="1"/>
  <c r="AL227" i="1"/>
  <c r="AJ170" i="1"/>
  <c r="AL170" i="1" s="1"/>
  <c r="AJ166" i="2"/>
  <c r="AJ165" i="2" s="1"/>
  <c r="AJ296" i="3"/>
  <c r="AJ295" i="3" s="1"/>
  <c r="AL171" i="1"/>
  <c r="AJ168" i="1"/>
  <c r="AL168" i="1" s="1"/>
  <c r="AJ164" i="2"/>
  <c r="AJ163" i="2" s="1"/>
  <c r="AJ162" i="2" s="1"/>
  <c r="AJ294" i="3"/>
  <c r="AJ293" i="3" s="1"/>
  <c r="AJ292" i="3" s="1"/>
  <c r="AL169" i="1"/>
  <c r="AJ111" i="1"/>
  <c r="AL111" i="1" s="1"/>
  <c r="AJ136" i="2"/>
  <c r="AJ135" i="2" s="1"/>
  <c r="AJ134" i="2" s="1"/>
  <c r="AJ145" i="3"/>
  <c r="AJ144" i="3" s="1"/>
  <c r="AJ143" i="3" s="1"/>
  <c r="AL112" i="1"/>
  <c r="AI247" i="2"/>
  <c r="AI246" i="2" s="1"/>
  <c r="AI245" i="2" s="1"/>
  <c r="AI191" i="3"/>
  <c r="AI190" i="3" s="1"/>
  <c r="AI189" i="3" s="1"/>
  <c r="AI188" i="3" s="1"/>
  <c r="AL251" i="1"/>
  <c r="AJ231" i="1"/>
  <c r="AL231" i="1" s="1"/>
  <c r="AJ205" i="2"/>
  <c r="AJ204" i="2" s="1"/>
  <c r="AJ379" i="3"/>
  <c r="AJ378" i="3" s="1"/>
  <c r="AL232" i="1"/>
  <c r="AJ277" i="1"/>
  <c r="AL277" i="1" s="1"/>
  <c r="AL278" i="1"/>
  <c r="AI292" i="1"/>
  <c r="AL292" i="1" s="1"/>
  <c r="AL293" i="1"/>
  <c r="AH70" i="1"/>
  <c r="AL75" i="1"/>
  <c r="AJ312" i="1"/>
  <c r="AJ289" i="2"/>
  <c r="AJ288" i="2" s="1"/>
  <c r="AJ287" i="2" s="1"/>
  <c r="AJ253" i="3"/>
  <c r="AJ252" i="3" s="1"/>
  <c r="AJ251" i="3" s="1"/>
  <c r="AL313" i="1"/>
  <c r="AI45" i="1"/>
  <c r="AL45" i="1" s="1"/>
  <c r="AI17" i="2"/>
  <c r="AI16" i="2" s="1"/>
  <c r="AI76" i="3"/>
  <c r="AI75" i="3" s="1"/>
  <c r="AL46" i="1"/>
  <c r="AL468" i="1" s="1"/>
  <c r="AL449" i="1" s="1"/>
  <c r="AJ256" i="1"/>
  <c r="AL256" i="1" s="1"/>
  <c r="AJ271" i="2"/>
  <c r="AJ270" i="2" s="1"/>
  <c r="AJ269" i="2" s="1"/>
  <c r="AJ197" i="3"/>
  <c r="AJ196" i="3" s="1"/>
  <c r="AJ195" i="3" s="1"/>
  <c r="AL257" i="1"/>
  <c r="AJ275" i="1"/>
  <c r="AJ216" i="3"/>
  <c r="AJ215" i="3" s="1"/>
  <c r="AJ214" i="3" s="1"/>
  <c r="AL276" i="1"/>
  <c r="AI269" i="1"/>
  <c r="AI244" i="2"/>
  <c r="AI243" i="2" s="1"/>
  <c r="AI242" i="2" s="1"/>
  <c r="AI210" i="3"/>
  <c r="AI209" i="3" s="1"/>
  <c r="AI208" i="3" s="1"/>
  <c r="AI207" i="3" s="1"/>
  <c r="AL270" i="1"/>
  <c r="AJ82" i="1"/>
  <c r="AL82" i="1" s="1"/>
  <c r="AJ63" i="2"/>
  <c r="AJ62" i="2" s="1"/>
  <c r="AJ116" i="3"/>
  <c r="AJ115" i="3" s="1"/>
  <c r="AL83" i="1"/>
  <c r="AJ262" i="1"/>
  <c r="AJ277" i="2"/>
  <c r="AJ276" i="2" s="1"/>
  <c r="AJ275" i="2" s="1"/>
  <c r="AJ203" i="3"/>
  <c r="AJ202" i="3" s="1"/>
  <c r="AJ201" i="3" s="1"/>
  <c r="AL263" i="1"/>
  <c r="AJ98" i="1"/>
  <c r="AJ147" i="2"/>
  <c r="AJ146" i="2" s="1"/>
  <c r="AJ145" i="2" s="1"/>
  <c r="AJ144" i="2" s="1"/>
  <c r="AJ132" i="3"/>
  <c r="AJ131" i="3" s="1"/>
  <c r="AJ130" i="3" s="1"/>
  <c r="AJ126" i="3" s="1"/>
  <c r="AL99" i="1"/>
  <c r="AL471" i="1" s="1"/>
  <c r="AL452" i="1" s="1"/>
  <c r="AJ281" i="1"/>
  <c r="AJ222" i="3"/>
  <c r="AJ221" i="3" s="1"/>
  <c r="AJ220" i="3" s="1"/>
  <c r="AL282" i="1"/>
  <c r="AJ124" i="2"/>
  <c r="AJ101" i="1"/>
  <c r="AL101" i="1" s="1"/>
  <c r="AL102" i="1"/>
  <c r="AK174" i="2"/>
  <c r="AK173" i="2" s="1"/>
  <c r="AK304" i="3"/>
  <c r="AK303" i="3" s="1"/>
  <c r="AL179" i="1"/>
  <c r="AJ16" i="1"/>
  <c r="AL16" i="1" s="1"/>
  <c r="AJ28" i="2"/>
  <c r="AJ27" i="2" s="1"/>
  <c r="AJ23" i="3"/>
  <c r="AJ22" i="3" s="1"/>
  <c r="AL17" i="1"/>
  <c r="AJ303" i="1"/>
  <c r="AJ259" i="2"/>
  <c r="AJ258" i="2" s="1"/>
  <c r="AJ257" i="2" s="1"/>
  <c r="AJ244" i="3"/>
  <c r="AJ243" i="3" s="1"/>
  <c r="AJ242" i="3" s="1"/>
  <c r="AL304" i="1"/>
  <c r="AI315" i="1"/>
  <c r="AI294" i="2"/>
  <c r="AI293" i="2" s="1"/>
  <c r="AI256" i="3"/>
  <c r="AI255" i="3" s="1"/>
  <c r="AI254" i="3" s="1"/>
  <c r="AI241" i="3" s="1"/>
  <c r="AL316" i="1"/>
  <c r="AJ105" i="1"/>
  <c r="AL105" i="1" s="1"/>
  <c r="AJ130" i="2"/>
  <c r="AJ129" i="2" s="1"/>
  <c r="AJ128" i="2" s="1"/>
  <c r="AJ123" i="2" s="1"/>
  <c r="AJ122" i="2" s="1"/>
  <c r="AJ139" i="3"/>
  <c r="AJ138" i="3" s="1"/>
  <c r="AJ137" i="3" s="1"/>
  <c r="AL106" i="1"/>
  <c r="AJ259" i="1"/>
  <c r="AJ274" i="2"/>
  <c r="AJ273" i="2" s="1"/>
  <c r="AJ272" i="2" s="1"/>
  <c r="AJ200" i="3"/>
  <c r="AJ199" i="3" s="1"/>
  <c r="AJ198" i="3" s="1"/>
  <c r="AL260" i="1"/>
  <c r="AK176" i="1"/>
  <c r="AL176" i="1" s="1"/>
  <c r="AK172" i="2"/>
  <c r="AK171" i="2" s="1"/>
  <c r="AK170" i="2" s="1"/>
  <c r="AK150" i="2" s="1"/>
  <c r="AK302" i="3"/>
  <c r="AK301" i="3" s="1"/>
  <c r="AK300" i="3" s="1"/>
  <c r="AK280" i="3" s="1"/>
  <c r="AK279" i="3" s="1"/>
  <c r="AL177" i="1"/>
  <c r="AI216" i="1"/>
  <c r="AL219" i="1"/>
  <c r="AJ47" i="1"/>
  <c r="AL47" i="1" s="1"/>
  <c r="AL48" i="1"/>
  <c r="AJ219" i="2"/>
  <c r="AJ218" i="2" s="1"/>
  <c r="AJ217" i="2" s="1"/>
  <c r="AJ216" i="2" s="1"/>
  <c r="AJ215" i="2" s="1"/>
  <c r="AJ214" i="2" s="1"/>
  <c r="AJ326" i="3"/>
  <c r="AJ325" i="3" s="1"/>
  <c r="AJ324" i="3" s="1"/>
  <c r="AJ323" i="3" s="1"/>
  <c r="AL200" i="1"/>
  <c r="AJ239" i="2"/>
  <c r="AJ238" i="2" s="1"/>
  <c r="AJ237" i="2" s="1"/>
  <c r="AJ236" i="2" s="1"/>
  <c r="AJ235" i="2" s="1"/>
  <c r="AJ266" i="3"/>
  <c r="AJ265" i="3" s="1"/>
  <c r="AJ264" i="3" s="1"/>
  <c r="AL326" i="1"/>
  <c r="AJ165" i="1"/>
  <c r="AJ161" i="2"/>
  <c r="AJ160" i="2" s="1"/>
  <c r="AJ159" i="2" s="1"/>
  <c r="AJ291" i="3"/>
  <c r="AJ290" i="3" s="1"/>
  <c r="AJ289" i="3" s="1"/>
  <c r="AL166" i="1"/>
  <c r="AJ272" i="1"/>
  <c r="AJ256" i="2"/>
  <c r="AJ255" i="2" s="1"/>
  <c r="AJ254" i="2" s="1"/>
  <c r="AJ213" i="3"/>
  <c r="AJ212" i="3" s="1"/>
  <c r="AJ211" i="3" s="1"/>
  <c r="AJ207" i="3" s="1"/>
  <c r="AL273" i="1"/>
  <c r="AJ194" i="1"/>
  <c r="AJ192" i="2"/>
  <c r="AJ191" i="2" s="1"/>
  <c r="AJ190" i="2" s="1"/>
  <c r="AJ189" i="2" s="1"/>
  <c r="AJ320" i="3"/>
  <c r="AJ319" i="3" s="1"/>
  <c r="AJ318" i="3" s="1"/>
  <c r="AJ317" i="3" s="1"/>
  <c r="AL195" i="1"/>
  <c r="AJ328" i="2"/>
  <c r="AJ327" i="2" s="1"/>
  <c r="AJ262" i="3"/>
  <c r="AJ261" i="3" s="1"/>
  <c r="AL322" i="1"/>
  <c r="AL482" i="1" s="1"/>
  <c r="AK239" i="1"/>
  <c r="AL239" i="1" s="1"/>
  <c r="AK213" i="2"/>
  <c r="AK212" i="2" s="1"/>
  <c r="AK387" i="3"/>
  <c r="AK386" i="3" s="1"/>
  <c r="AL240" i="1"/>
  <c r="AJ229" i="1"/>
  <c r="AL229" i="1" s="1"/>
  <c r="AJ203" i="2"/>
  <c r="AJ202" i="2" s="1"/>
  <c r="AJ377" i="3"/>
  <c r="AJ376" i="3" s="1"/>
  <c r="AL230" i="1"/>
  <c r="AI95" i="1"/>
  <c r="AI90" i="2"/>
  <c r="AI89" i="2" s="1"/>
  <c r="AI88" i="2" s="1"/>
  <c r="AI87" i="2" s="1"/>
  <c r="AI86" i="2" s="1"/>
  <c r="AI129" i="3"/>
  <c r="AI128" i="3" s="1"/>
  <c r="AI127" i="3" s="1"/>
  <c r="AI126" i="3" s="1"/>
  <c r="AL96" i="1"/>
  <c r="AB301" i="1"/>
  <c r="AJ162" i="1"/>
  <c r="AJ158" i="2"/>
  <c r="AJ157" i="2" s="1"/>
  <c r="AJ154" i="2" s="1"/>
  <c r="AJ288" i="3"/>
  <c r="AJ287" i="3" s="1"/>
  <c r="AJ284" i="3" s="1"/>
  <c r="AL163" i="1"/>
  <c r="AJ132" i="1"/>
  <c r="AJ107" i="2"/>
  <c r="AJ106" i="2" s="1"/>
  <c r="AJ105" i="2" s="1"/>
  <c r="AJ166" i="3"/>
  <c r="AJ165" i="3" s="1"/>
  <c r="AJ164" i="3" s="1"/>
  <c r="AL133" i="1"/>
  <c r="AJ181" i="1"/>
  <c r="AJ177" i="2"/>
  <c r="AJ176" i="2" s="1"/>
  <c r="AJ175" i="2" s="1"/>
  <c r="AJ307" i="3"/>
  <c r="AJ306" i="3" s="1"/>
  <c r="AJ305" i="3" s="1"/>
  <c r="AL182" i="1"/>
  <c r="AJ224" i="1"/>
  <c r="AL224" i="1" s="1"/>
  <c r="AJ198" i="2"/>
  <c r="AJ197" i="2" s="1"/>
  <c r="AJ372" i="3"/>
  <c r="AJ371" i="3" s="1"/>
  <c r="AJ370" i="3" s="1"/>
  <c r="AL225" i="1"/>
  <c r="AK29" i="1"/>
  <c r="AK56" i="2"/>
  <c r="AK55" i="2" s="1"/>
  <c r="AK54" i="2" s="1"/>
  <c r="AK10" i="2" s="1"/>
  <c r="AK9" i="2" s="1"/>
  <c r="AK36" i="3"/>
  <c r="AK35" i="3" s="1"/>
  <c r="AK34" i="3" s="1"/>
  <c r="AK17" i="3" s="1"/>
  <c r="AL30" i="1"/>
  <c r="AJ305" i="1"/>
  <c r="AL305" i="1" s="1"/>
  <c r="AL306" i="1"/>
  <c r="AI264" i="1"/>
  <c r="AL264" i="1" s="1"/>
  <c r="AL265" i="1"/>
  <c r="AJ20" i="1"/>
  <c r="AL20" i="1" s="1"/>
  <c r="AJ32" i="2"/>
  <c r="AJ31" i="2" s="1"/>
  <c r="AJ27" i="3"/>
  <c r="AJ26" i="3" s="1"/>
  <c r="AJ84" i="1"/>
  <c r="AL84" i="1" s="1"/>
  <c r="AJ65" i="2"/>
  <c r="AJ64" i="2" s="1"/>
  <c r="AJ118" i="3"/>
  <c r="AJ117" i="3" s="1"/>
  <c r="AI109" i="3"/>
  <c r="AI108" i="3" s="1"/>
  <c r="AI103" i="3" s="1"/>
  <c r="AI102" i="3" s="1"/>
  <c r="AI101" i="3" s="1"/>
  <c r="AI85" i="2"/>
  <c r="AI84" i="2" s="1"/>
  <c r="AI79" i="2" s="1"/>
  <c r="AI78" i="2" s="1"/>
  <c r="AI77" i="2" s="1"/>
  <c r="S241" i="2"/>
  <c r="S11" i="2"/>
  <c r="K8" i="2"/>
  <c r="AA119" i="1"/>
  <c r="AI120" i="1"/>
  <c r="AI462" i="1" s="1"/>
  <c r="AA20" i="2"/>
  <c r="AA19" i="2" s="1"/>
  <c r="AA18" i="2" s="1"/>
  <c r="AJ401" i="1"/>
  <c r="AJ516" i="1" s="1"/>
  <c r="AB400" i="1"/>
  <c r="AI41" i="1"/>
  <c r="AL41" i="1" s="1"/>
  <c r="AC375" i="1"/>
  <c r="AC374" i="1" s="1"/>
  <c r="AC366" i="1" s="1"/>
  <c r="AC365" i="1" s="1"/>
  <c r="AK376" i="1"/>
  <c r="AK499" i="1" s="1"/>
  <c r="AK496" i="1" s="1"/>
  <c r="AJ60" i="1"/>
  <c r="AJ412" i="1"/>
  <c r="AJ531" i="1" s="1"/>
  <c r="AB411" i="1"/>
  <c r="AB410" i="1" s="1"/>
  <c r="AA157" i="1"/>
  <c r="AA156" i="1" s="1"/>
  <c r="AA155" i="1" s="1"/>
  <c r="AA154" i="1" s="1"/>
  <c r="AI158" i="1"/>
  <c r="AI470" i="1" s="1"/>
  <c r="AJ58" i="1"/>
  <c r="AB57" i="1"/>
  <c r="AB56" i="1" s="1"/>
  <c r="AB167" i="1"/>
  <c r="AB155" i="1" s="1"/>
  <c r="AB154" i="1" s="1"/>
  <c r="AJ27" i="1"/>
  <c r="AJ473" i="1" s="1"/>
  <c r="AB26" i="1"/>
  <c r="AB25" i="1" s="1"/>
  <c r="AB47" i="2"/>
  <c r="AB46" i="2" s="1"/>
  <c r="AB45" i="2" s="1"/>
  <c r="AJ335" i="1"/>
  <c r="AJ492" i="1" s="1"/>
  <c r="AB334" i="1"/>
  <c r="AI250" i="1"/>
  <c r="AJ380" i="1"/>
  <c r="AB379" i="1"/>
  <c r="AB378" i="1" s="1"/>
  <c r="AB377" i="1" s="1"/>
  <c r="AJ67" i="1"/>
  <c r="AJ472" i="1" s="1"/>
  <c r="AJ453" i="1" s="1"/>
  <c r="AB66" i="1"/>
  <c r="AB65" i="1" s="1"/>
  <c r="AK178" i="1"/>
  <c r="AJ116" i="1"/>
  <c r="AJ469" i="1" s="1"/>
  <c r="AJ450" i="1" s="1"/>
  <c r="AB115" i="1"/>
  <c r="AB114" i="1" s="1"/>
  <c r="AB113" i="1" s="1"/>
  <c r="AA213" i="1"/>
  <c r="AA212" i="1" s="1"/>
  <c r="AA208" i="1" s="1"/>
  <c r="AA196" i="1" s="1"/>
  <c r="AI214" i="1"/>
  <c r="AI466" i="1" s="1"/>
  <c r="AI447" i="1" s="1"/>
  <c r="AK72" i="1"/>
  <c r="AK462" i="1" s="1"/>
  <c r="AK443" i="1" s="1"/>
  <c r="AC71" i="1"/>
  <c r="AC70" i="1" s="1"/>
  <c r="AC69" i="1" s="1"/>
  <c r="AC68" i="1" s="1"/>
  <c r="AC427" i="1" s="1"/>
  <c r="AB370" i="1"/>
  <c r="AJ371" i="1"/>
  <c r="AJ499" i="1" s="1"/>
  <c r="AJ19" i="1"/>
  <c r="AB18" i="1"/>
  <c r="AB15" i="1" s="1"/>
  <c r="AJ320" i="1"/>
  <c r="AJ480" i="1" s="1"/>
  <c r="AB319" i="1"/>
  <c r="AB23" i="1"/>
  <c r="AB22" i="1" s="1"/>
  <c r="AJ24" i="1"/>
  <c r="AK414" i="1"/>
  <c r="AL414" i="1" s="1"/>
  <c r="AA247" i="1"/>
  <c r="AA431" i="1" s="1"/>
  <c r="AB228" i="1"/>
  <c r="AB13" i="1"/>
  <c r="AB12" i="1" s="1"/>
  <c r="AJ14" i="1"/>
  <c r="AB25" i="2"/>
  <c r="AB24" i="2" s="1"/>
  <c r="AB23" i="2" s="1"/>
  <c r="AJ369" i="1"/>
  <c r="AJ498" i="1" s="1"/>
  <c r="AB368" i="1"/>
  <c r="AC237" i="1"/>
  <c r="AC236" i="1" s="1"/>
  <c r="AC222" i="1" s="1"/>
  <c r="AC221" i="1" s="1"/>
  <c r="AC434" i="1" s="1"/>
  <c r="AK238" i="1"/>
  <c r="AK461" i="1" s="1"/>
  <c r="AJ199" i="1"/>
  <c r="AJ325" i="1"/>
  <c r="AI385" i="1"/>
  <c r="AI503" i="1" s="1"/>
  <c r="AA384" i="1"/>
  <c r="AA383" i="1" s="1"/>
  <c r="AA382" i="1" s="1"/>
  <c r="AA381" i="1" s="1"/>
  <c r="AA435" i="1" s="1"/>
  <c r="AA357" i="1"/>
  <c r="AA356" i="1" s="1"/>
  <c r="AA355" i="1" s="1"/>
  <c r="AI358" i="1"/>
  <c r="AI481" i="1" s="1"/>
  <c r="AB203" i="1"/>
  <c r="AB202" i="1" s="1"/>
  <c r="AB201" i="1" s="1"/>
  <c r="AB196" i="1" s="1"/>
  <c r="AB433" i="1" s="1"/>
  <c r="AJ204" i="1"/>
  <c r="AJ465" i="1" s="1"/>
  <c r="AJ446" i="1" s="1"/>
  <c r="AB327" i="1"/>
  <c r="AB323" i="1" s="1"/>
  <c r="AJ409" i="1"/>
  <c r="AJ532" i="1" s="1"/>
  <c r="AB408" i="1"/>
  <c r="AB407" i="1" s="1"/>
  <c r="AB406" i="1" s="1"/>
  <c r="AB405" i="1" s="1"/>
  <c r="AB404" i="1" s="1"/>
  <c r="AB528" i="1" s="1"/>
  <c r="AI44" i="1"/>
  <c r="AA43" i="1"/>
  <c r="AA40" i="1" s="1"/>
  <c r="AA39" i="1" s="1"/>
  <c r="AA10" i="1" s="1"/>
  <c r="AA426" i="1" s="1"/>
  <c r="AA15" i="2"/>
  <c r="AA14" i="2" s="1"/>
  <c r="AJ373" i="1"/>
  <c r="AJ509" i="1" s="1"/>
  <c r="AB372" i="1"/>
  <c r="AA121" i="1"/>
  <c r="AI122" i="1"/>
  <c r="AC413" i="1"/>
  <c r="AC406" i="1"/>
  <c r="AC405" i="1" s="1"/>
  <c r="AC404" i="1" s="1"/>
  <c r="AC528" i="1" s="1"/>
  <c r="AB223" i="1"/>
  <c r="AJ80" i="1"/>
  <c r="AI33" i="1"/>
  <c r="AB267" i="1"/>
  <c r="AJ137" i="1"/>
  <c r="AJ466" i="1" s="1"/>
  <c r="AJ447" i="1" s="1"/>
  <c r="AB136" i="1"/>
  <c r="AB135" i="1" s="1"/>
  <c r="AB134" i="1" s="1"/>
  <c r="AB126" i="1" s="1"/>
  <c r="AB430" i="1" s="1"/>
  <c r="AJ321" i="1"/>
  <c r="AL321" i="1" s="1"/>
  <c r="AI359" i="1"/>
  <c r="AL359" i="1" s="1"/>
  <c r="AJ399" i="1"/>
  <c r="AJ515" i="1" s="1"/>
  <c r="AJ513" i="1" s="1"/>
  <c r="AB398" i="1"/>
  <c r="AB397" i="1" s="1"/>
  <c r="AB396" i="1" s="1"/>
  <c r="AB395" i="1" s="1"/>
  <c r="AB394" i="1" s="1"/>
  <c r="AJ38" i="1"/>
  <c r="AJ475" i="1" s="1"/>
  <c r="AJ456" i="1" s="1"/>
  <c r="AB37" i="1"/>
  <c r="AB36" i="1" s="1"/>
  <c r="AB35" i="1" s="1"/>
  <c r="S18" i="2"/>
  <c r="AJ223" i="1"/>
  <c r="AL223" i="1" s="1"/>
  <c r="T167" i="1"/>
  <c r="T155" i="1" s="1"/>
  <c r="T154" i="1" s="1"/>
  <c r="T100" i="1"/>
  <c r="T92" i="1" s="1"/>
  <c r="T429" i="1" s="1"/>
  <c r="AB388" i="1"/>
  <c r="AB387" i="1" s="1"/>
  <c r="AB386" i="1" s="1"/>
  <c r="AB381" i="1" s="1"/>
  <c r="AB435" i="1" s="1"/>
  <c r="AJ389" i="1"/>
  <c r="AJ503" i="1" s="1"/>
  <c r="AJ448" i="1" s="1"/>
  <c r="Z39" i="1"/>
  <c r="Z10" i="1" s="1"/>
  <c r="Z426" i="1" s="1"/>
  <c r="AH50" i="1"/>
  <c r="AI350" i="1"/>
  <c r="AI483" i="1" s="1"/>
  <c r="AI445" i="1" s="1"/>
  <c r="AA349" i="1"/>
  <c r="AA348" i="1" s="1"/>
  <c r="AA344" i="1" s="1"/>
  <c r="T258" i="3"/>
  <c r="T257" i="3" s="1"/>
  <c r="AB100" i="1"/>
  <c r="K439" i="3"/>
  <c r="J196" i="2"/>
  <c r="BI196" i="2" s="1"/>
  <c r="J300" i="3"/>
  <c r="J10" i="3"/>
  <c r="U10" i="1"/>
  <c r="U439" i="3"/>
  <c r="T228" i="1"/>
  <c r="T39" i="1"/>
  <c r="L234" i="2"/>
  <c r="T207" i="3"/>
  <c r="T267" i="1"/>
  <c r="J267" i="1"/>
  <c r="T26" i="2"/>
  <c r="T10" i="2" s="1"/>
  <c r="T9" i="2" s="1"/>
  <c r="J302" i="2"/>
  <c r="BJ302" i="2" s="1"/>
  <c r="J18" i="2"/>
  <c r="J151" i="3"/>
  <c r="J100" i="1"/>
  <c r="BH100" i="1" s="1"/>
  <c r="AV170" i="2"/>
  <c r="AX170" i="2" s="1"/>
  <c r="AZ170" i="2" s="1"/>
  <c r="AV292" i="3"/>
  <c r="AX292" i="3" s="1"/>
  <c r="AZ292" i="3" s="1"/>
  <c r="AQ10" i="3"/>
  <c r="AS10" i="3" s="1"/>
  <c r="AU10" i="3" s="1"/>
  <c r="AV267" i="3"/>
  <c r="AX267" i="3" s="1"/>
  <c r="AZ267" i="3" s="1"/>
  <c r="AV360" i="3"/>
  <c r="AX360" i="3" s="1"/>
  <c r="AZ360" i="3" s="1"/>
  <c r="AV342" i="2"/>
  <c r="AX342" i="2" s="1"/>
  <c r="AZ342" i="2" s="1"/>
  <c r="AQ151" i="3"/>
  <c r="AS151" i="3" s="1"/>
  <c r="AU151" i="3" s="1"/>
  <c r="U70" i="1"/>
  <c r="U69" i="1" s="1"/>
  <c r="U68" i="1" s="1"/>
  <c r="U427" i="1" s="1"/>
  <c r="T15" i="1"/>
  <c r="T11" i="1" s="1"/>
  <c r="S292" i="2"/>
  <c r="S291" i="2" s="1"/>
  <c r="S290" i="2" s="1"/>
  <c r="AB32" i="2"/>
  <c r="AB31" i="2" s="1"/>
  <c r="S364" i="1"/>
  <c r="S495" i="1" s="1"/>
  <c r="AB30" i="2"/>
  <c r="AB29" i="2" s="1"/>
  <c r="AC56" i="2"/>
  <c r="AC55" i="2" s="1"/>
  <c r="AC54" i="2" s="1"/>
  <c r="AC10" i="2" s="1"/>
  <c r="AC9" i="2" s="1"/>
  <c r="J93" i="1"/>
  <c r="BI93" i="1" s="1"/>
  <c r="AV26" i="2"/>
  <c r="AX26" i="2" s="1"/>
  <c r="AZ26" i="2" s="1"/>
  <c r="AQ292" i="2"/>
  <c r="AQ291" i="2" s="1"/>
  <c r="AQ260" i="2"/>
  <c r="AQ292" i="3"/>
  <c r="AS292" i="3" s="1"/>
  <c r="AU292" i="3" s="1"/>
  <c r="AV103" i="3"/>
  <c r="AX103" i="3" s="1"/>
  <c r="AZ103" i="3" s="1"/>
  <c r="AQ18" i="2"/>
  <c r="AS18" i="2" s="1"/>
  <c r="AU18" i="2" s="1"/>
  <c r="AQ112" i="3"/>
  <c r="AS112" i="3" s="1"/>
  <c r="J267" i="3"/>
  <c r="AA13" i="2"/>
  <c r="AA12" i="2" s="1"/>
  <c r="AQ59" i="2"/>
  <c r="AS59" i="2" s="1"/>
  <c r="AU59" i="2" s="1"/>
  <c r="AQ70" i="3"/>
  <c r="AS70" i="3" s="1"/>
  <c r="AU70" i="3" s="1"/>
  <c r="AQ267" i="3"/>
  <c r="AS267" i="3" s="1"/>
  <c r="AU267" i="3" s="1"/>
  <c r="AV21" i="3"/>
  <c r="AX21" i="3" s="1"/>
  <c r="AZ21" i="3" s="1"/>
  <c r="AQ355" i="3"/>
  <c r="AS355" i="3" s="1"/>
  <c r="AU355" i="3" s="1"/>
  <c r="T406" i="1"/>
  <c r="T405" i="1" s="1"/>
  <c r="T404" i="1" s="1"/>
  <c r="T528" i="1" s="1"/>
  <c r="AA17" i="2"/>
  <c r="AA16" i="2" s="1"/>
  <c r="T267" i="3"/>
  <c r="T263" i="3" s="1"/>
  <c r="T260" i="2"/>
  <c r="T241" i="2" s="1"/>
  <c r="T240" i="2" s="1"/>
  <c r="L154" i="1"/>
  <c r="T327" i="1"/>
  <c r="J292" i="3"/>
  <c r="T17" i="3"/>
  <c r="J162" i="2"/>
  <c r="BJ162" i="2" s="1"/>
  <c r="J342" i="2"/>
  <c r="K146" i="3"/>
  <c r="T10" i="3"/>
  <c r="T9" i="3" s="1"/>
  <c r="U175" i="1"/>
  <c r="U155" i="1" s="1"/>
  <c r="U154" i="1" s="1"/>
  <c r="X38" i="2"/>
  <c r="X37" i="2" s="1"/>
  <c r="X36" i="2" s="1"/>
  <c r="X10" i="2" s="1"/>
  <c r="X9" i="2" s="1"/>
  <c r="X8" i="2" s="1"/>
  <c r="X398" i="2" s="1"/>
  <c r="X79" i="3"/>
  <c r="X78" i="3" s="1"/>
  <c r="X77" i="3" s="1"/>
  <c r="X69" i="3" s="1"/>
  <c r="X8" i="3" s="1"/>
  <c r="X401" i="3" s="1"/>
  <c r="U300" i="3"/>
  <c r="U280" i="3" s="1"/>
  <c r="U279" i="3" s="1"/>
  <c r="J155" i="1"/>
  <c r="J154" i="2"/>
  <c r="T324" i="2"/>
  <c r="T323" i="2" s="1"/>
  <c r="T322" i="2" s="1"/>
  <c r="L363" i="2"/>
  <c r="AQ26" i="2"/>
  <c r="AS26" i="2" s="1"/>
  <c r="AU26" i="2" s="1"/>
  <c r="AV162" i="2"/>
  <c r="AX162" i="2" s="1"/>
  <c r="AZ162" i="2" s="1"/>
  <c r="AQ196" i="2"/>
  <c r="AS196" i="2" s="1"/>
  <c r="AU196" i="2" s="1"/>
  <c r="AQ154" i="2"/>
  <c r="AS154" i="2" s="1"/>
  <c r="AU154" i="2" s="1"/>
  <c r="AV260" i="2"/>
  <c r="AX260" i="2" s="1"/>
  <c r="AZ260" i="2" s="1"/>
  <c r="AV201" i="2"/>
  <c r="AX201" i="2" s="1"/>
  <c r="AZ201" i="2" s="1"/>
  <c r="AQ201" i="2"/>
  <c r="AS201" i="2" s="1"/>
  <c r="AU201" i="2" s="1"/>
  <c r="AQ324" i="2"/>
  <c r="AS324" i="2" s="1"/>
  <c r="AU324" i="2" s="1"/>
  <c r="AV209" i="2"/>
  <c r="AX209" i="2" s="1"/>
  <c r="AZ209" i="2" s="1"/>
  <c r="T381" i="2"/>
  <c r="T380" i="2" s="1"/>
  <c r="AQ11" i="2"/>
  <c r="AS11" i="2" s="1"/>
  <c r="AU11" i="2" s="1"/>
  <c r="AV79" i="2"/>
  <c r="AV78" i="2" s="1"/>
  <c r="AQ170" i="2"/>
  <c r="AS170" i="2" s="1"/>
  <c r="AU170" i="2" s="1"/>
  <c r="AV324" i="2"/>
  <c r="AV323" i="2" s="1"/>
  <c r="AQ209" i="2"/>
  <c r="AS209" i="2" s="1"/>
  <c r="AU209" i="2" s="1"/>
  <c r="AV292" i="2"/>
  <c r="AX292" i="2" s="1"/>
  <c r="AZ292" i="2" s="1"/>
  <c r="U79" i="2"/>
  <c r="U78" i="2" s="1"/>
  <c r="U77" i="2" s="1"/>
  <c r="U170" i="2"/>
  <c r="U150" i="2" s="1"/>
  <c r="U148" i="2" s="1"/>
  <c r="T196" i="1"/>
  <c r="T433" i="1" s="1"/>
  <c r="S279" i="3"/>
  <c r="M154" i="1"/>
  <c r="AX151" i="3"/>
  <c r="AZ151" i="3" s="1"/>
  <c r="AV380" i="2"/>
  <c r="AX380" i="2" s="1"/>
  <c r="AZ380" i="2" s="1"/>
  <c r="AX381" i="2"/>
  <c r="AZ381" i="2" s="1"/>
  <c r="AV347" i="3"/>
  <c r="AX348" i="3"/>
  <c r="AZ348" i="3" s="1"/>
  <c r="AS21" i="3"/>
  <c r="AU21" i="3" s="1"/>
  <c r="AQ78" i="2"/>
  <c r="AS79" i="2"/>
  <c r="AU79" i="2" s="1"/>
  <c r="AV111" i="3"/>
  <c r="AV110" i="3" s="1"/>
  <c r="AX110" i="3" s="1"/>
  <c r="AZ110" i="3" s="1"/>
  <c r="AX112" i="3"/>
  <c r="AV257" i="3"/>
  <c r="AX257" i="3" s="1"/>
  <c r="AZ257" i="3" s="1"/>
  <c r="AX258" i="3"/>
  <c r="AZ258" i="3" s="1"/>
  <c r="AV310" i="2"/>
  <c r="AX310" i="2" s="1"/>
  <c r="AZ310" i="2" s="1"/>
  <c r="AX311" i="2"/>
  <c r="AZ311" i="2" s="1"/>
  <c r="AQ397" i="3"/>
  <c r="AQ61" i="3"/>
  <c r="AS61" i="3" s="1"/>
  <c r="AU61" i="3" s="1"/>
  <c r="AS62" i="3"/>
  <c r="AU62" i="3" s="1"/>
  <c r="AV341" i="3"/>
  <c r="AX341" i="3" s="1"/>
  <c r="AZ341" i="3" s="1"/>
  <c r="AX342" i="3"/>
  <c r="AZ342" i="3" s="1"/>
  <c r="AV308" i="3"/>
  <c r="AX308" i="3" s="1"/>
  <c r="AZ308" i="3" s="1"/>
  <c r="AX309" i="3"/>
  <c r="AZ309" i="3" s="1"/>
  <c r="AV232" i="3"/>
  <c r="AX232" i="3" s="1"/>
  <c r="AZ232" i="3" s="1"/>
  <c r="AX233" i="3"/>
  <c r="AZ233" i="3" s="1"/>
  <c r="AV201" i="3"/>
  <c r="AX201" i="3" s="1"/>
  <c r="AZ201" i="3" s="1"/>
  <c r="AX202" i="3"/>
  <c r="AZ202" i="3" s="1"/>
  <c r="AV171" i="3"/>
  <c r="AX171" i="3" s="1"/>
  <c r="AZ171" i="3" s="1"/>
  <c r="AX172" i="3"/>
  <c r="AZ172" i="3" s="1"/>
  <c r="AV143" i="3"/>
  <c r="AX143" i="3" s="1"/>
  <c r="AZ143" i="3" s="1"/>
  <c r="AX144" i="3"/>
  <c r="AZ144" i="3" s="1"/>
  <c r="AV83" i="3"/>
  <c r="AX83" i="3" s="1"/>
  <c r="AZ83" i="3" s="1"/>
  <c r="AX84" i="3"/>
  <c r="AZ84" i="3" s="1"/>
  <c r="AV55" i="3"/>
  <c r="AX55" i="3" s="1"/>
  <c r="AZ55" i="3" s="1"/>
  <c r="AX56" i="3"/>
  <c r="AZ56" i="3" s="1"/>
  <c r="AV28" i="3"/>
  <c r="AX28" i="3" s="1"/>
  <c r="AZ28" i="3" s="1"/>
  <c r="AX29" i="3"/>
  <c r="AZ29" i="3" s="1"/>
  <c r="AQ394" i="3"/>
  <c r="AS395" i="3"/>
  <c r="AU395" i="3" s="1"/>
  <c r="AQ331" i="3"/>
  <c r="AS331" i="3" s="1"/>
  <c r="AU331" i="3" s="1"/>
  <c r="AS332" i="3"/>
  <c r="AU332" i="3" s="1"/>
  <c r="AQ281" i="3"/>
  <c r="AS281" i="3" s="1"/>
  <c r="AU281" i="3" s="1"/>
  <c r="AS282" i="3"/>
  <c r="AU282" i="3" s="1"/>
  <c r="AQ254" i="3"/>
  <c r="AS254" i="3" s="1"/>
  <c r="AU254" i="3" s="1"/>
  <c r="AS255" i="3"/>
  <c r="AU255" i="3" s="1"/>
  <c r="AQ220" i="3"/>
  <c r="AS220" i="3" s="1"/>
  <c r="AU220" i="3" s="1"/>
  <c r="AS221" i="3"/>
  <c r="AU221" i="3" s="1"/>
  <c r="AQ195" i="3"/>
  <c r="AS195" i="3" s="1"/>
  <c r="AU195" i="3" s="1"/>
  <c r="AS196" i="3"/>
  <c r="AU196" i="3" s="1"/>
  <c r="AQ164" i="3"/>
  <c r="AS164" i="3" s="1"/>
  <c r="AU164" i="3" s="1"/>
  <c r="AS165" i="3"/>
  <c r="AU165" i="3" s="1"/>
  <c r="AQ134" i="3"/>
  <c r="AS135" i="3"/>
  <c r="AU135" i="3" s="1"/>
  <c r="AQ77" i="3"/>
  <c r="AS77" i="3" s="1"/>
  <c r="AU77" i="3" s="1"/>
  <c r="AS78" i="3"/>
  <c r="AU78" i="3" s="1"/>
  <c r="AV389" i="2"/>
  <c r="AX390" i="2"/>
  <c r="AZ390" i="2" s="1"/>
  <c r="AV354" i="2"/>
  <c r="AX355" i="2"/>
  <c r="AZ355" i="2" s="1"/>
  <c r="AV314" i="2"/>
  <c r="AX314" i="2" s="1"/>
  <c r="AZ314" i="2" s="1"/>
  <c r="AX315" i="2"/>
  <c r="AZ315" i="2" s="1"/>
  <c r="AV231" i="2"/>
  <c r="AX232" i="2"/>
  <c r="AZ232" i="2" s="1"/>
  <c r="AV151" i="2"/>
  <c r="AX151" i="2" s="1"/>
  <c r="AZ151" i="2" s="1"/>
  <c r="AX152" i="2"/>
  <c r="AZ152" i="2" s="1"/>
  <c r="AV48" i="2"/>
  <c r="AX48" i="2" s="1"/>
  <c r="AZ48" i="2" s="1"/>
  <c r="AX49" i="2"/>
  <c r="AZ49" i="2" s="1"/>
  <c r="AQ392" i="2"/>
  <c r="AS392" i="2" s="1"/>
  <c r="AU392" i="2" s="1"/>
  <c r="AS393" i="2"/>
  <c r="AU393" i="2" s="1"/>
  <c r="AQ360" i="2"/>
  <c r="AS360" i="2" s="1"/>
  <c r="AU360" i="2" s="1"/>
  <c r="AS361" i="2"/>
  <c r="AU361" i="2" s="1"/>
  <c r="AQ319" i="2"/>
  <c r="AS320" i="2"/>
  <c r="AU320" i="2" s="1"/>
  <c r="AQ237" i="2"/>
  <c r="AS238" i="2"/>
  <c r="AU238" i="2" s="1"/>
  <c r="AQ175" i="2"/>
  <c r="AS175" i="2" s="1"/>
  <c r="AU175" i="2" s="1"/>
  <c r="AS176" i="2"/>
  <c r="AU176" i="2" s="1"/>
  <c r="AQ111" i="2"/>
  <c r="AQ54" i="2"/>
  <c r="AS54" i="2" s="1"/>
  <c r="AU54" i="2" s="1"/>
  <c r="AS55" i="2"/>
  <c r="AU55" i="2" s="1"/>
  <c r="AV334" i="3"/>
  <c r="AX334" i="3" s="1"/>
  <c r="AZ334" i="3" s="1"/>
  <c r="AX335" i="3"/>
  <c r="AZ335" i="3" s="1"/>
  <c r="AV305" i="3"/>
  <c r="AX305" i="3" s="1"/>
  <c r="AZ305" i="3" s="1"/>
  <c r="AX306" i="3"/>
  <c r="AZ306" i="3" s="1"/>
  <c r="AV223" i="3"/>
  <c r="AX223" i="3" s="1"/>
  <c r="AZ223" i="3" s="1"/>
  <c r="AX224" i="3"/>
  <c r="AZ224" i="3" s="1"/>
  <c r="AV198" i="3"/>
  <c r="AX198" i="3" s="1"/>
  <c r="AZ198" i="3" s="1"/>
  <c r="AX199" i="3"/>
  <c r="AZ199" i="3" s="1"/>
  <c r="AV168" i="3"/>
  <c r="AX169" i="3"/>
  <c r="AZ169" i="3" s="1"/>
  <c r="AV140" i="3"/>
  <c r="AX140" i="3" s="1"/>
  <c r="AZ140" i="3" s="1"/>
  <c r="AX141" i="3"/>
  <c r="AZ141" i="3" s="1"/>
  <c r="AV80" i="3"/>
  <c r="AX80" i="3" s="1"/>
  <c r="AZ80" i="3" s="1"/>
  <c r="AX81" i="3"/>
  <c r="AZ81" i="3" s="1"/>
  <c r="AV52" i="3"/>
  <c r="AX52" i="3" s="1"/>
  <c r="AZ52" i="3" s="1"/>
  <c r="AX53" i="3"/>
  <c r="AZ53" i="3" s="1"/>
  <c r="AQ390" i="3"/>
  <c r="AS391" i="3"/>
  <c r="AU391" i="3" s="1"/>
  <c r="AQ365" i="3"/>
  <c r="AS365" i="3" s="1"/>
  <c r="AU365" i="3" s="1"/>
  <c r="AS366" i="3"/>
  <c r="AU366" i="3" s="1"/>
  <c r="AQ344" i="3"/>
  <c r="AS344" i="3" s="1"/>
  <c r="AU344" i="3" s="1"/>
  <c r="AS345" i="3"/>
  <c r="AU345" i="3" s="1"/>
  <c r="AQ311" i="3"/>
  <c r="AS311" i="3" s="1"/>
  <c r="AU311" i="3" s="1"/>
  <c r="AS312" i="3"/>
  <c r="AU312" i="3" s="1"/>
  <c r="AQ289" i="3"/>
  <c r="AS289" i="3" s="1"/>
  <c r="AU289" i="3" s="1"/>
  <c r="AS290" i="3"/>
  <c r="AU290" i="3" s="1"/>
  <c r="AQ264" i="3"/>
  <c r="AS264" i="3" s="1"/>
  <c r="AU264" i="3" s="1"/>
  <c r="AS265" i="3"/>
  <c r="AU265" i="3" s="1"/>
  <c r="AQ235" i="3"/>
  <c r="AS235" i="3" s="1"/>
  <c r="AU235" i="3" s="1"/>
  <c r="AS236" i="3"/>
  <c r="AU236" i="3" s="1"/>
  <c r="AQ204" i="3"/>
  <c r="AS204" i="3" s="1"/>
  <c r="AU204" i="3" s="1"/>
  <c r="AS205" i="3"/>
  <c r="AU205" i="3" s="1"/>
  <c r="AQ174" i="3"/>
  <c r="AS174" i="3" s="1"/>
  <c r="AU174" i="3" s="1"/>
  <c r="AS175" i="3"/>
  <c r="AU175" i="3" s="1"/>
  <c r="AQ147" i="3"/>
  <c r="AS148" i="3"/>
  <c r="AU148" i="3" s="1"/>
  <c r="AQ86" i="3"/>
  <c r="AS86" i="3" s="1"/>
  <c r="AU86" i="3" s="1"/>
  <c r="AS87" i="3"/>
  <c r="AU87" i="3" s="1"/>
  <c r="AQ58" i="3"/>
  <c r="AS58" i="3" s="1"/>
  <c r="AU58" i="3" s="1"/>
  <c r="AS59" i="3"/>
  <c r="AU59" i="3" s="1"/>
  <c r="AQ31" i="3"/>
  <c r="AS31" i="3" s="1"/>
  <c r="AU31" i="3" s="1"/>
  <c r="AS32" i="3"/>
  <c r="AU32" i="3" s="1"/>
  <c r="AV371" i="2"/>
  <c r="AX371" i="2" s="1"/>
  <c r="AZ371" i="2" s="1"/>
  <c r="AX372" i="2"/>
  <c r="AZ372" i="2" s="1"/>
  <c r="AV287" i="2"/>
  <c r="AX287" i="2" s="1"/>
  <c r="AZ287" i="2" s="1"/>
  <c r="AX288" i="2"/>
  <c r="AZ288" i="2" s="1"/>
  <c r="AV257" i="2"/>
  <c r="AX257" i="2" s="1"/>
  <c r="AZ257" i="2" s="1"/>
  <c r="AX258" i="2"/>
  <c r="AZ258" i="2" s="1"/>
  <c r="AV225" i="2"/>
  <c r="AX226" i="2"/>
  <c r="AZ226" i="2" s="1"/>
  <c r="AV145" i="2"/>
  <c r="AX146" i="2"/>
  <c r="AZ146" i="2" s="1"/>
  <c r="AV105" i="2"/>
  <c r="AX105" i="2" s="1"/>
  <c r="AZ105" i="2" s="1"/>
  <c r="AX106" i="2"/>
  <c r="AZ106" i="2" s="1"/>
  <c r="AV45" i="2"/>
  <c r="AX45" i="2" s="1"/>
  <c r="AZ45" i="2" s="1"/>
  <c r="AX46" i="2"/>
  <c r="AZ46" i="2" s="1"/>
  <c r="AV23" i="2"/>
  <c r="AX23" i="2" s="1"/>
  <c r="AZ23" i="2" s="1"/>
  <c r="AX24" i="2"/>
  <c r="AZ24" i="2" s="1"/>
  <c r="AQ389" i="2"/>
  <c r="AS390" i="2"/>
  <c r="AU390" i="2" s="1"/>
  <c r="AQ354" i="2"/>
  <c r="AS355" i="2"/>
  <c r="AU355" i="2" s="1"/>
  <c r="AQ314" i="2"/>
  <c r="AS314" i="2" s="1"/>
  <c r="AU314" i="2" s="1"/>
  <c r="AS315" i="2"/>
  <c r="AU315" i="2" s="1"/>
  <c r="AQ231" i="2"/>
  <c r="AS232" i="2"/>
  <c r="AU232" i="2" s="1"/>
  <c r="AQ151" i="2"/>
  <c r="AS151" i="2" s="1"/>
  <c r="AU151" i="2" s="1"/>
  <c r="AS152" i="2"/>
  <c r="AU152" i="2" s="1"/>
  <c r="AQ108" i="2"/>
  <c r="AQ48" i="2"/>
  <c r="AS48" i="2" s="1"/>
  <c r="AU48" i="2" s="1"/>
  <c r="AS49" i="2"/>
  <c r="AU49" i="2" s="1"/>
  <c r="AV61" i="3"/>
  <c r="AX61" i="3" s="1"/>
  <c r="AZ61" i="3" s="1"/>
  <c r="AX62" i="3"/>
  <c r="AZ62" i="3" s="1"/>
  <c r="AV394" i="3"/>
  <c r="AX395" i="3"/>
  <c r="AZ395" i="3" s="1"/>
  <c r="AV331" i="3"/>
  <c r="AX331" i="3" s="1"/>
  <c r="AZ331" i="3" s="1"/>
  <c r="AX332" i="3"/>
  <c r="AZ332" i="3" s="1"/>
  <c r="AV281" i="3"/>
  <c r="AX281" i="3" s="1"/>
  <c r="AZ281" i="3" s="1"/>
  <c r="AX282" i="3"/>
  <c r="AZ282" i="3" s="1"/>
  <c r="AV254" i="3"/>
  <c r="AX254" i="3" s="1"/>
  <c r="AZ254" i="3" s="1"/>
  <c r="AX255" i="3"/>
  <c r="AZ255" i="3" s="1"/>
  <c r="AV220" i="3"/>
  <c r="AX220" i="3" s="1"/>
  <c r="AZ220" i="3" s="1"/>
  <c r="AX221" i="3"/>
  <c r="AZ221" i="3" s="1"/>
  <c r="AV195" i="3"/>
  <c r="AX195" i="3" s="1"/>
  <c r="AZ195" i="3" s="1"/>
  <c r="AX196" i="3"/>
  <c r="AZ196" i="3" s="1"/>
  <c r="AV164" i="3"/>
  <c r="AX164" i="3" s="1"/>
  <c r="AZ164" i="3" s="1"/>
  <c r="AX165" i="3"/>
  <c r="AZ165" i="3" s="1"/>
  <c r="AV134" i="3"/>
  <c r="AX135" i="3"/>
  <c r="AZ135" i="3" s="1"/>
  <c r="AV77" i="3"/>
  <c r="AX77" i="3" s="1"/>
  <c r="AZ77" i="3" s="1"/>
  <c r="AX78" i="3"/>
  <c r="AZ78" i="3" s="1"/>
  <c r="AQ341" i="3"/>
  <c r="AS341" i="3" s="1"/>
  <c r="AU341" i="3" s="1"/>
  <c r="AS342" i="3"/>
  <c r="AU342" i="3" s="1"/>
  <c r="AQ308" i="3"/>
  <c r="AS308" i="3" s="1"/>
  <c r="AU308" i="3" s="1"/>
  <c r="AS309" i="3"/>
  <c r="AU309" i="3" s="1"/>
  <c r="AQ232" i="3"/>
  <c r="AS232" i="3" s="1"/>
  <c r="AU232" i="3" s="1"/>
  <c r="AS233" i="3"/>
  <c r="AU233" i="3" s="1"/>
  <c r="AQ201" i="3"/>
  <c r="AS201" i="3" s="1"/>
  <c r="AU201" i="3" s="1"/>
  <c r="AS202" i="3"/>
  <c r="AU202" i="3" s="1"/>
  <c r="AQ171" i="3"/>
  <c r="AS171" i="3" s="1"/>
  <c r="AU171" i="3" s="1"/>
  <c r="AS172" i="3"/>
  <c r="AU172" i="3" s="1"/>
  <c r="AQ143" i="3"/>
  <c r="AS143" i="3" s="1"/>
  <c r="AU143" i="3" s="1"/>
  <c r="AS144" i="3"/>
  <c r="AU144" i="3" s="1"/>
  <c r="AQ83" i="3"/>
  <c r="AS83" i="3" s="1"/>
  <c r="AU83" i="3" s="1"/>
  <c r="AS84" i="3"/>
  <c r="AU84" i="3" s="1"/>
  <c r="AQ55" i="3"/>
  <c r="AS55" i="3" s="1"/>
  <c r="AU55" i="3" s="1"/>
  <c r="AS56" i="3"/>
  <c r="AU56" i="3" s="1"/>
  <c r="AQ28" i="3"/>
  <c r="AS28" i="3" s="1"/>
  <c r="AU28" i="3" s="1"/>
  <c r="AS29" i="3"/>
  <c r="AU29" i="3" s="1"/>
  <c r="AV395" i="2"/>
  <c r="AX395" i="2" s="1"/>
  <c r="AZ395" i="2" s="1"/>
  <c r="AX396" i="2"/>
  <c r="AZ396" i="2" s="1"/>
  <c r="AV368" i="2"/>
  <c r="AV364" i="2" s="1"/>
  <c r="AX369" i="2"/>
  <c r="AZ369" i="2" s="1"/>
  <c r="AV278" i="2"/>
  <c r="AX278" i="2" s="1"/>
  <c r="AZ278" i="2" s="1"/>
  <c r="AX279" i="2"/>
  <c r="AZ279" i="2" s="1"/>
  <c r="AV254" i="2"/>
  <c r="AX254" i="2" s="1"/>
  <c r="AZ254" i="2" s="1"/>
  <c r="AX255" i="2"/>
  <c r="AZ255" i="2" s="1"/>
  <c r="AV206" i="2"/>
  <c r="AX206" i="2" s="1"/>
  <c r="AZ206" i="2" s="1"/>
  <c r="AX207" i="2"/>
  <c r="AZ207" i="2" s="1"/>
  <c r="AV178" i="2"/>
  <c r="AX178" i="2" s="1"/>
  <c r="AZ178" i="2" s="1"/>
  <c r="AX179" i="2"/>
  <c r="AZ179" i="2" s="1"/>
  <c r="AV119" i="2"/>
  <c r="AX120" i="2"/>
  <c r="AZ120" i="2" s="1"/>
  <c r="AV88" i="2"/>
  <c r="AX89" i="2"/>
  <c r="AZ89" i="2" s="1"/>
  <c r="AQ371" i="2"/>
  <c r="AS371" i="2" s="1"/>
  <c r="AU371" i="2" s="1"/>
  <c r="AS372" i="2"/>
  <c r="AU372" i="2" s="1"/>
  <c r="AQ287" i="2"/>
  <c r="AS287" i="2" s="1"/>
  <c r="AU287" i="2" s="1"/>
  <c r="AS288" i="2"/>
  <c r="AU288" i="2" s="1"/>
  <c r="AQ257" i="2"/>
  <c r="AS257" i="2" s="1"/>
  <c r="AU257" i="2" s="1"/>
  <c r="AS258" i="2"/>
  <c r="AU258" i="2" s="1"/>
  <c r="AQ225" i="2"/>
  <c r="AS226" i="2"/>
  <c r="AU226" i="2" s="1"/>
  <c r="AQ145" i="2"/>
  <c r="AS146" i="2"/>
  <c r="AU146" i="2" s="1"/>
  <c r="AQ105" i="2"/>
  <c r="AS105" i="2" s="1"/>
  <c r="AU105" i="2" s="1"/>
  <c r="AS106" i="2"/>
  <c r="AU106" i="2" s="1"/>
  <c r="AQ45" i="2"/>
  <c r="AS45" i="2" s="1"/>
  <c r="AU45" i="2" s="1"/>
  <c r="AS46" i="2"/>
  <c r="AU46" i="2" s="1"/>
  <c r="AQ23" i="2"/>
  <c r="AS23" i="2" s="1"/>
  <c r="AU23" i="2" s="1"/>
  <c r="AS24" i="2"/>
  <c r="AU24" i="2" s="1"/>
  <c r="AV328" i="3"/>
  <c r="AX329" i="3"/>
  <c r="AZ329" i="3" s="1"/>
  <c r="AV276" i="3"/>
  <c r="AX276" i="3" s="1"/>
  <c r="AZ276" i="3" s="1"/>
  <c r="AX277" i="3"/>
  <c r="AZ277" i="3" s="1"/>
  <c r="AV251" i="3"/>
  <c r="AX251" i="3" s="1"/>
  <c r="AZ251" i="3" s="1"/>
  <c r="AX252" i="3"/>
  <c r="AZ252" i="3" s="1"/>
  <c r="AV217" i="3"/>
  <c r="AX217" i="3" s="1"/>
  <c r="AZ217" i="3" s="1"/>
  <c r="AX218" i="3"/>
  <c r="AZ218" i="3" s="1"/>
  <c r="AV192" i="3"/>
  <c r="AX192" i="3" s="1"/>
  <c r="AZ192" i="3" s="1"/>
  <c r="AX193" i="3"/>
  <c r="AZ193" i="3" s="1"/>
  <c r="AV161" i="3"/>
  <c r="AX162" i="3"/>
  <c r="AZ162" i="3" s="1"/>
  <c r="AV130" i="3"/>
  <c r="AX130" i="3" s="1"/>
  <c r="AZ130" i="3" s="1"/>
  <c r="AX131" i="3"/>
  <c r="AZ131" i="3" s="1"/>
  <c r="AV98" i="3"/>
  <c r="AX98" i="3" s="1"/>
  <c r="AZ98" i="3" s="1"/>
  <c r="AX99" i="3"/>
  <c r="AZ99" i="3" s="1"/>
  <c r="AQ318" i="3"/>
  <c r="AS319" i="3"/>
  <c r="AU319" i="3" s="1"/>
  <c r="AQ245" i="3"/>
  <c r="AS245" i="3" s="1"/>
  <c r="AU245" i="3" s="1"/>
  <c r="AS246" i="3"/>
  <c r="AU246" i="3" s="1"/>
  <c r="AQ211" i="3"/>
  <c r="AS211" i="3" s="1"/>
  <c r="AU211" i="3" s="1"/>
  <c r="AS212" i="3"/>
  <c r="AU212" i="3" s="1"/>
  <c r="AQ180" i="3"/>
  <c r="AQ92" i="3"/>
  <c r="AS92" i="3" s="1"/>
  <c r="AU92" i="3" s="1"/>
  <c r="AS93" i="3"/>
  <c r="AU93" i="3" s="1"/>
  <c r="AQ38" i="3"/>
  <c r="AS39" i="3"/>
  <c r="AU39" i="3" s="1"/>
  <c r="AV307" i="2"/>
  <c r="AX307" i="2" s="1"/>
  <c r="AZ307" i="2" s="1"/>
  <c r="AX308" i="2"/>
  <c r="AZ308" i="2" s="1"/>
  <c r="AV275" i="2"/>
  <c r="AX275" i="2" s="1"/>
  <c r="AZ275" i="2" s="1"/>
  <c r="AX276" i="2"/>
  <c r="AZ276" i="2" s="1"/>
  <c r="AV251" i="2"/>
  <c r="AX251" i="2" s="1"/>
  <c r="AZ251" i="2" s="1"/>
  <c r="AX252" i="2"/>
  <c r="AZ252" i="2" s="1"/>
  <c r="AV217" i="2"/>
  <c r="AX218" i="2"/>
  <c r="AZ218" i="2" s="1"/>
  <c r="AV190" i="2"/>
  <c r="AX191" i="2"/>
  <c r="AZ191" i="2" s="1"/>
  <c r="AV134" i="2"/>
  <c r="AX134" i="2" s="1"/>
  <c r="AZ134" i="2" s="1"/>
  <c r="AX135" i="2"/>
  <c r="AZ135" i="2" s="1"/>
  <c r="AV99" i="2"/>
  <c r="AX99" i="2" s="1"/>
  <c r="AZ99" i="2" s="1"/>
  <c r="AX100" i="2"/>
  <c r="AZ100" i="2" s="1"/>
  <c r="AV71" i="2"/>
  <c r="AX71" i="2" s="1"/>
  <c r="AZ71" i="2" s="1"/>
  <c r="AX72" i="2"/>
  <c r="AZ72" i="2" s="1"/>
  <c r="AV39" i="2"/>
  <c r="AX39" i="2" s="1"/>
  <c r="AZ39" i="2" s="1"/>
  <c r="AX40" i="2"/>
  <c r="AZ40" i="2" s="1"/>
  <c r="AQ299" i="2"/>
  <c r="AS299" i="2" s="1"/>
  <c r="AU299" i="2" s="1"/>
  <c r="AS300" i="2"/>
  <c r="AU300" i="2" s="1"/>
  <c r="AQ242" i="2"/>
  <c r="AS242" i="2" s="1"/>
  <c r="AU242" i="2" s="1"/>
  <c r="AS243" i="2"/>
  <c r="AU243" i="2" s="1"/>
  <c r="AQ167" i="2"/>
  <c r="AS167" i="2" s="1"/>
  <c r="AU167" i="2" s="1"/>
  <c r="AS168" i="2"/>
  <c r="AU168" i="2" s="1"/>
  <c r="AQ139" i="2"/>
  <c r="AS140" i="2"/>
  <c r="AU140" i="2" s="1"/>
  <c r="AQ102" i="2"/>
  <c r="AS102" i="2" s="1"/>
  <c r="AU102" i="2" s="1"/>
  <c r="AS103" i="2"/>
  <c r="AU103" i="2" s="1"/>
  <c r="AQ74" i="2"/>
  <c r="AS75" i="2"/>
  <c r="AU75" i="2" s="1"/>
  <c r="AQ42" i="2"/>
  <c r="AS42" i="2" s="1"/>
  <c r="AU42" i="2" s="1"/>
  <c r="AS43" i="2"/>
  <c r="AU43" i="2" s="1"/>
  <c r="AS260" i="2"/>
  <c r="AU260" i="2" s="1"/>
  <c r="AQ257" i="3"/>
  <c r="AS257" i="3" s="1"/>
  <c r="AU257" i="3" s="1"/>
  <c r="AS258" i="3"/>
  <c r="AU258" i="3" s="1"/>
  <c r="AX70" i="3"/>
  <c r="AZ70" i="3" s="1"/>
  <c r="AQ310" i="2"/>
  <c r="AS310" i="2" s="1"/>
  <c r="AU310" i="2" s="1"/>
  <c r="AS311" i="2"/>
  <c r="AU311" i="2" s="1"/>
  <c r="AQ380" i="2"/>
  <c r="AS380" i="2" s="1"/>
  <c r="AU380" i="2" s="1"/>
  <c r="AS381" i="2"/>
  <c r="AU381" i="2" s="1"/>
  <c r="AQ347" i="3"/>
  <c r="AS348" i="3"/>
  <c r="AU348" i="3" s="1"/>
  <c r="AQ102" i="3"/>
  <c r="AS103" i="3"/>
  <c r="AU103" i="3" s="1"/>
  <c r="AV9" i="3"/>
  <c r="AX10" i="3"/>
  <c r="AZ10" i="3" s="1"/>
  <c r="AQ111" i="3"/>
  <c r="AQ110" i="3" s="1"/>
  <c r="AS110" i="3" s="1"/>
  <c r="AU110" i="3" s="1"/>
  <c r="AV351" i="3"/>
  <c r="AX351" i="3" s="1"/>
  <c r="AZ351" i="3" s="1"/>
  <c r="AX352" i="3"/>
  <c r="AZ352" i="3" s="1"/>
  <c r="AV324" i="3"/>
  <c r="AX325" i="3"/>
  <c r="AZ325" i="3" s="1"/>
  <c r="AV297" i="3"/>
  <c r="AX297" i="3" s="1"/>
  <c r="AZ297" i="3" s="1"/>
  <c r="AX298" i="3"/>
  <c r="AZ298" i="3" s="1"/>
  <c r="AV248" i="3"/>
  <c r="AX248" i="3" s="1"/>
  <c r="AZ248" i="3" s="1"/>
  <c r="AX249" i="3"/>
  <c r="AZ249" i="3" s="1"/>
  <c r="AV214" i="3"/>
  <c r="AX214" i="3" s="1"/>
  <c r="AZ214" i="3" s="1"/>
  <c r="AX215" i="3"/>
  <c r="AZ215" i="3" s="1"/>
  <c r="AV189" i="3"/>
  <c r="AX190" i="3"/>
  <c r="AZ190" i="3" s="1"/>
  <c r="AV156" i="3"/>
  <c r="AX156" i="3" s="1"/>
  <c r="AZ156" i="3" s="1"/>
  <c r="AX157" i="3"/>
  <c r="AZ157" i="3" s="1"/>
  <c r="AV127" i="3"/>
  <c r="AX128" i="3"/>
  <c r="AZ128" i="3" s="1"/>
  <c r="AV95" i="3"/>
  <c r="AX95" i="3" s="1"/>
  <c r="AZ95" i="3" s="1"/>
  <c r="AX96" i="3"/>
  <c r="AZ96" i="3" s="1"/>
  <c r="AV18" i="3"/>
  <c r="AX18" i="3" s="1"/>
  <c r="AZ18" i="3" s="1"/>
  <c r="AX19" i="3"/>
  <c r="AZ19" i="3" s="1"/>
  <c r="AQ380" i="3"/>
  <c r="AS380" i="3" s="1"/>
  <c r="AU380" i="3" s="1"/>
  <c r="AS381" i="3"/>
  <c r="AU381" i="3" s="1"/>
  <c r="AQ314" i="3"/>
  <c r="AS314" i="3" s="1"/>
  <c r="AU314" i="3" s="1"/>
  <c r="AS315" i="3"/>
  <c r="AU315" i="3" s="1"/>
  <c r="AQ242" i="3"/>
  <c r="AS243" i="3"/>
  <c r="AU243" i="3" s="1"/>
  <c r="AQ208" i="3"/>
  <c r="AS209" i="3"/>
  <c r="AU209" i="3" s="1"/>
  <c r="AQ177" i="3"/>
  <c r="AQ89" i="3"/>
  <c r="AS89" i="3" s="1"/>
  <c r="AU89" i="3" s="1"/>
  <c r="AS90" i="3"/>
  <c r="AU90" i="3" s="1"/>
  <c r="AQ66" i="3"/>
  <c r="AQ34" i="3"/>
  <c r="AS34" i="3" s="1"/>
  <c r="AU34" i="3" s="1"/>
  <c r="AS35" i="3"/>
  <c r="AU35" i="3" s="1"/>
  <c r="AZ376" i="2"/>
  <c r="AV331" i="2"/>
  <c r="AX332" i="2"/>
  <c r="AZ332" i="2" s="1"/>
  <c r="AV272" i="2"/>
  <c r="AX272" i="2" s="1"/>
  <c r="AZ272" i="2" s="1"/>
  <c r="AX273" i="2"/>
  <c r="AZ273" i="2" s="1"/>
  <c r="AV248" i="2"/>
  <c r="AX248" i="2" s="1"/>
  <c r="AZ248" i="2" s="1"/>
  <c r="AX249" i="2"/>
  <c r="AZ249" i="2" s="1"/>
  <c r="AV184" i="2"/>
  <c r="AX184" i="2" s="1"/>
  <c r="AZ184" i="2" s="1"/>
  <c r="AX185" i="2"/>
  <c r="AZ185" i="2" s="1"/>
  <c r="AV131" i="2"/>
  <c r="AX131" i="2" s="1"/>
  <c r="AZ131" i="2" s="1"/>
  <c r="AX132" i="2"/>
  <c r="AZ132" i="2" s="1"/>
  <c r="AV96" i="2"/>
  <c r="AX96" i="2" s="1"/>
  <c r="AZ96" i="2" s="1"/>
  <c r="AX97" i="2"/>
  <c r="AZ97" i="2" s="1"/>
  <c r="AV36" i="2"/>
  <c r="AX36" i="2" s="1"/>
  <c r="AZ36" i="2" s="1"/>
  <c r="AX37" i="2"/>
  <c r="AZ37" i="2" s="1"/>
  <c r="AQ307" i="2"/>
  <c r="AS307" i="2" s="1"/>
  <c r="AU307" i="2" s="1"/>
  <c r="AS308" i="2"/>
  <c r="AU308" i="2" s="1"/>
  <c r="AQ275" i="2"/>
  <c r="AS275" i="2" s="1"/>
  <c r="AU275" i="2" s="1"/>
  <c r="AS276" i="2"/>
  <c r="AU276" i="2" s="1"/>
  <c r="AQ251" i="2"/>
  <c r="AS251" i="2" s="1"/>
  <c r="AU251" i="2" s="1"/>
  <c r="AS252" i="2"/>
  <c r="AU252" i="2" s="1"/>
  <c r="AQ217" i="2"/>
  <c r="AS218" i="2"/>
  <c r="AU218" i="2" s="1"/>
  <c r="AQ190" i="2"/>
  <c r="AS191" i="2"/>
  <c r="AU191" i="2" s="1"/>
  <c r="AQ134" i="2"/>
  <c r="AS134" i="2" s="1"/>
  <c r="AU134" i="2" s="1"/>
  <c r="AS135" i="2"/>
  <c r="AU135" i="2" s="1"/>
  <c r="AQ99" i="2"/>
  <c r="AS99" i="2" s="1"/>
  <c r="AU99" i="2" s="1"/>
  <c r="AS100" i="2"/>
  <c r="AU100" i="2" s="1"/>
  <c r="AQ71" i="2"/>
  <c r="AS71" i="2" s="1"/>
  <c r="AU71" i="2" s="1"/>
  <c r="AS72" i="2"/>
  <c r="AU72" i="2" s="1"/>
  <c r="AQ39" i="2"/>
  <c r="AS39" i="2" s="1"/>
  <c r="AU39" i="2" s="1"/>
  <c r="AS40" i="2"/>
  <c r="AU40" i="2" s="1"/>
  <c r="AV318" i="3"/>
  <c r="AX319" i="3"/>
  <c r="AZ319" i="3" s="1"/>
  <c r="AV245" i="3"/>
  <c r="AX245" i="3" s="1"/>
  <c r="AZ245" i="3" s="1"/>
  <c r="AX246" i="3"/>
  <c r="AZ246" i="3" s="1"/>
  <c r="AV211" i="3"/>
  <c r="AX211" i="3" s="1"/>
  <c r="AZ211" i="3" s="1"/>
  <c r="AX212" i="3"/>
  <c r="AZ212" i="3" s="1"/>
  <c r="AV92" i="3"/>
  <c r="AX92" i="3" s="1"/>
  <c r="AZ92" i="3" s="1"/>
  <c r="AX93" i="3"/>
  <c r="AZ93" i="3" s="1"/>
  <c r="AV38" i="3"/>
  <c r="AX39" i="3"/>
  <c r="AZ39" i="3" s="1"/>
  <c r="AQ328" i="3"/>
  <c r="AS329" i="3"/>
  <c r="AU329" i="3" s="1"/>
  <c r="AQ276" i="3"/>
  <c r="AS276" i="3" s="1"/>
  <c r="AU276" i="3" s="1"/>
  <c r="AS277" i="3"/>
  <c r="AU277" i="3" s="1"/>
  <c r="AQ251" i="3"/>
  <c r="AS251" i="3" s="1"/>
  <c r="AU251" i="3" s="1"/>
  <c r="AS252" i="3"/>
  <c r="AU252" i="3" s="1"/>
  <c r="AQ217" i="3"/>
  <c r="AS217" i="3" s="1"/>
  <c r="AU217" i="3" s="1"/>
  <c r="AS218" i="3"/>
  <c r="AU218" i="3" s="1"/>
  <c r="AQ192" i="3"/>
  <c r="AS192" i="3" s="1"/>
  <c r="AU192" i="3" s="1"/>
  <c r="AS193" i="3"/>
  <c r="AU193" i="3" s="1"/>
  <c r="AQ161" i="3"/>
  <c r="AS162" i="3"/>
  <c r="AU162" i="3" s="1"/>
  <c r="AQ130" i="3"/>
  <c r="AS130" i="3" s="1"/>
  <c r="AU130" i="3" s="1"/>
  <c r="AS131" i="3"/>
  <c r="AU131" i="3" s="1"/>
  <c r="AQ98" i="3"/>
  <c r="AS98" i="3" s="1"/>
  <c r="AU98" i="3" s="1"/>
  <c r="AS99" i="3"/>
  <c r="AU99" i="3" s="1"/>
  <c r="AV269" i="2"/>
  <c r="AX269" i="2" s="1"/>
  <c r="AZ269" i="2" s="1"/>
  <c r="AX270" i="2"/>
  <c r="AZ270" i="2" s="1"/>
  <c r="AV245" i="2"/>
  <c r="AX245" i="2" s="1"/>
  <c r="AZ245" i="2" s="1"/>
  <c r="AX246" i="2"/>
  <c r="AZ246" i="2" s="1"/>
  <c r="AV181" i="2"/>
  <c r="AX181" i="2" s="1"/>
  <c r="AZ181" i="2" s="1"/>
  <c r="AX182" i="2"/>
  <c r="AZ182" i="2" s="1"/>
  <c r="AV159" i="2"/>
  <c r="AX159" i="2" s="1"/>
  <c r="AZ159" i="2" s="1"/>
  <c r="AX160" i="2"/>
  <c r="AZ160" i="2" s="1"/>
  <c r="AV125" i="2"/>
  <c r="AX126" i="2"/>
  <c r="AZ126" i="2" s="1"/>
  <c r="AV93" i="2"/>
  <c r="AX94" i="2"/>
  <c r="AZ94" i="2" s="1"/>
  <c r="AV33" i="2"/>
  <c r="AX33" i="2" s="1"/>
  <c r="AZ33" i="2" s="1"/>
  <c r="AX34" i="2"/>
  <c r="AZ34" i="2" s="1"/>
  <c r="AQ331" i="2"/>
  <c r="AS332" i="2"/>
  <c r="AU332" i="2" s="1"/>
  <c r="AQ272" i="2"/>
  <c r="AS272" i="2" s="1"/>
  <c r="AU272" i="2" s="1"/>
  <c r="AS273" i="2"/>
  <c r="AU273" i="2" s="1"/>
  <c r="AQ248" i="2"/>
  <c r="AS248" i="2" s="1"/>
  <c r="AU248" i="2" s="1"/>
  <c r="AS249" i="2"/>
  <c r="AU249" i="2" s="1"/>
  <c r="AQ184" i="2"/>
  <c r="AS184" i="2" s="1"/>
  <c r="AU184" i="2" s="1"/>
  <c r="AS185" i="2"/>
  <c r="AU185" i="2" s="1"/>
  <c r="AQ131" i="2"/>
  <c r="AS131" i="2" s="1"/>
  <c r="AU131" i="2" s="1"/>
  <c r="AS132" i="2"/>
  <c r="AU132" i="2" s="1"/>
  <c r="AQ96" i="2"/>
  <c r="AS96" i="2" s="1"/>
  <c r="AU96" i="2" s="1"/>
  <c r="AS97" i="2"/>
  <c r="AU97" i="2" s="1"/>
  <c r="AQ36" i="2"/>
  <c r="AS36" i="2" s="1"/>
  <c r="AU36" i="2" s="1"/>
  <c r="AS37" i="2"/>
  <c r="AU37" i="2" s="1"/>
  <c r="AV380" i="3"/>
  <c r="AX380" i="3" s="1"/>
  <c r="AZ380" i="3" s="1"/>
  <c r="AX381" i="3"/>
  <c r="AZ381" i="3" s="1"/>
  <c r="AV314" i="3"/>
  <c r="AX314" i="3" s="1"/>
  <c r="AZ314" i="3" s="1"/>
  <c r="AX315" i="3"/>
  <c r="AZ315" i="3" s="1"/>
  <c r="AV242" i="3"/>
  <c r="AX243" i="3"/>
  <c r="AZ243" i="3" s="1"/>
  <c r="AV208" i="3"/>
  <c r="AX209" i="3"/>
  <c r="AZ209" i="3" s="1"/>
  <c r="AV89" i="3"/>
  <c r="AX89" i="3" s="1"/>
  <c r="AZ89" i="3" s="1"/>
  <c r="AX90" i="3"/>
  <c r="AZ90" i="3" s="1"/>
  <c r="AV34" i="3"/>
  <c r="AX34" i="3" s="1"/>
  <c r="AZ34" i="3" s="1"/>
  <c r="AX35" i="3"/>
  <c r="AZ35" i="3" s="1"/>
  <c r="AQ351" i="3"/>
  <c r="AS351" i="3" s="1"/>
  <c r="AU351" i="3" s="1"/>
  <c r="AS352" i="3"/>
  <c r="AU352" i="3" s="1"/>
  <c r="AQ324" i="3"/>
  <c r="AS325" i="3"/>
  <c r="AU325" i="3" s="1"/>
  <c r="AQ297" i="3"/>
  <c r="AS297" i="3" s="1"/>
  <c r="AU297" i="3" s="1"/>
  <c r="AS298" i="3"/>
  <c r="AU298" i="3" s="1"/>
  <c r="AQ248" i="3"/>
  <c r="AS248" i="3" s="1"/>
  <c r="AU248" i="3" s="1"/>
  <c r="AS249" i="3"/>
  <c r="AU249" i="3" s="1"/>
  <c r="AQ214" i="3"/>
  <c r="AS214" i="3" s="1"/>
  <c r="AU214" i="3" s="1"/>
  <c r="AS215" i="3"/>
  <c r="AU215" i="3" s="1"/>
  <c r="AQ189" i="3"/>
  <c r="AS190" i="3"/>
  <c r="AU190" i="3" s="1"/>
  <c r="AQ156" i="3"/>
  <c r="AS156" i="3" s="1"/>
  <c r="AU156" i="3" s="1"/>
  <c r="AS157" i="3"/>
  <c r="AU157" i="3" s="1"/>
  <c r="AQ127" i="3"/>
  <c r="AS128" i="3"/>
  <c r="AU128" i="3" s="1"/>
  <c r="AQ95" i="3"/>
  <c r="AS95" i="3" s="1"/>
  <c r="AU95" i="3" s="1"/>
  <c r="AS96" i="3"/>
  <c r="AU96" i="3" s="1"/>
  <c r="AQ18" i="3"/>
  <c r="AS18" i="3" s="1"/>
  <c r="AU18" i="3" s="1"/>
  <c r="AS19" i="3"/>
  <c r="AU19" i="3" s="1"/>
  <c r="AV299" i="2"/>
  <c r="AX299" i="2" s="1"/>
  <c r="AZ299" i="2" s="1"/>
  <c r="AX300" i="2"/>
  <c r="AZ300" i="2" s="1"/>
  <c r="AV242" i="2"/>
  <c r="AX242" i="2" s="1"/>
  <c r="AZ242" i="2" s="1"/>
  <c r="AX243" i="2"/>
  <c r="AZ243" i="2" s="1"/>
  <c r="AV167" i="2"/>
  <c r="AX167" i="2" s="1"/>
  <c r="AZ167" i="2" s="1"/>
  <c r="AX168" i="2"/>
  <c r="AZ168" i="2" s="1"/>
  <c r="AV139" i="2"/>
  <c r="AX140" i="2"/>
  <c r="AZ140" i="2" s="1"/>
  <c r="AV102" i="2"/>
  <c r="AX102" i="2" s="1"/>
  <c r="AZ102" i="2" s="1"/>
  <c r="AX103" i="2"/>
  <c r="AZ103" i="2" s="1"/>
  <c r="AV74" i="2"/>
  <c r="AX75" i="2"/>
  <c r="AZ75" i="2" s="1"/>
  <c r="AV42" i="2"/>
  <c r="AX42" i="2" s="1"/>
  <c r="AZ42" i="2" s="1"/>
  <c r="AX43" i="2"/>
  <c r="AZ43" i="2" s="1"/>
  <c r="AQ269" i="2"/>
  <c r="AS269" i="2" s="1"/>
  <c r="AU269" i="2" s="1"/>
  <c r="AS270" i="2"/>
  <c r="AU270" i="2" s="1"/>
  <c r="AQ245" i="2"/>
  <c r="AS245" i="2" s="1"/>
  <c r="AU245" i="2" s="1"/>
  <c r="AS246" i="2"/>
  <c r="AU246" i="2" s="1"/>
  <c r="AQ181" i="2"/>
  <c r="AS181" i="2" s="1"/>
  <c r="AU181" i="2" s="1"/>
  <c r="AS182" i="2"/>
  <c r="AU182" i="2" s="1"/>
  <c r="AQ159" i="2"/>
  <c r="AS159" i="2" s="1"/>
  <c r="AU159" i="2" s="1"/>
  <c r="AS160" i="2"/>
  <c r="AU160" i="2" s="1"/>
  <c r="AQ125" i="2"/>
  <c r="AS126" i="2"/>
  <c r="AU126" i="2" s="1"/>
  <c r="AQ93" i="2"/>
  <c r="AS94" i="2"/>
  <c r="AU94" i="2" s="1"/>
  <c r="AQ33" i="2"/>
  <c r="AS33" i="2" s="1"/>
  <c r="AU33" i="2" s="1"/>
  <c r="AS34" i="2"/>
  <c r="AU34" i="2" s="1"/>
  <c r="AV390" i="3"/>
  <c r="AX391" i="3"/>
  <c r="AZ391" i="3" s="1"/>
  <c r="AV365" i="3"/>
  <c r="AX365" i="3" s="1"/>
  <c r="AZ365" i="3" s="1"/>
  <c r="AX366" i="3"/>
  <c r="AZ366" i="3" s="1"/>
  <c r="AV344" i="3"/>
  <c r="AX344" i="3" s="1"/>
  <c r="AZ344" i="3" s="1"/>
  <c r="AX345" i="3"/>
  <c r="AZ345" i="3" s="1"/>
  <c r="AV311" i="3"/>
  <c r="AX311" i="3" s="1"/>
  <c r="AZ311" i="3" s="1"/>
  <c r="AX312" i="3"/>
  <c r="AZ312" i="3" s="1"/>
  <c r="AV289" i="3"/>
  <c r="AX289" i="3" s="1"/>
  <c r="AZ289" i="3" s="1"/>
  <c r="AX290" i="3"/>
  <c r="AZ290" i="3" s="1"/>
  <c r="AV264" i="3"/>
  <c r="AX264" i="3" s="1"/>
  <c r="AZ264" i="3" s="1"/>
  <c r="AX265" i="3"/>
  <c r="AZ265" i="3" s="1"/>
  <c r="AV235" i="3"/>
  <c r="AX235" i="3" s="1"/>
  <c r="AZ235" i="3" s="1"/>
  <c r="AX236" i="3"/>
  <c r="AZ236" i="3" s="1"/>
  <c r="AV204" i="3"/>
  <c r="AX204" i="3" s="1"/>
  <c r="AZ204" i="3" s="1"/>
  <c r="AX205" i="3"/>
  <c r="AZ205" i="3" s="1"/>
  <c r="AV174" i="3"/>
  <c r="AX174" i="3" s="1"/>
  <c r="AZ174" i="3" s="1"/>
  <c r="AX175" i="3"/>
  <c r="AZ175" i="3" s="1"/>
  <c r="AV147" i="3"/>
  <c r="AX148" i="3"/>
  <c r="AZ148" i="3" s="1"/>
  <c r="AV86" i="3"/>
  <c r="AX86" i="3" s="1"/>
  <c r="AZ86" i="3" s="1"/>
  <c r="AX87" i="3"/>
  <c r="AZ87" i="3" s="1"/>
  <c r="AV58" i="3"/>
  <c r="AX58" i="3" s="1"/>
  <c r="AZ58" i="3" s="1"/>
  <c r="AX59" i="3"/>
  <c r="AZ59" i="3" s="1"/>
  <c r="AV31" i="3"/>
  <c r="AX31" i="3" s="1"/>
  <c r="AZ31" i="3" s="1"/>
  <c r="AX32" i="3"/>
  <c r="AZ32" i="3" s="1"/>
  <c r="AQ334" i="3"/>
  <c r="AS334" i="3" s="1"/>
  <c r="AU334" i="3" s="1"/>
  <c r="AS335" i="3"/>
  <c r="AU335" i="3" s="1"/>
  <c r="AQ305" i="3"/>
  <c r="AS305" i="3" s="1"/>
  <c r="AU305" i="3" s="1"/>
  <c r="AS306" i="3"/>
  <c r="AU306" i="3" s="1"/>
  <c r="AQ223" i="3"/>
  <c r="AS223" i="3" s="1"/>
  <c r="AU223" i="3" s="1"/>
  <c r="AS224" i="3"/>
  <c r="AU224" i="3" s="1"/>
  <c r="AQ198" i="3"/>
  <c r="AS198" i="3" s="1"/>
  <c r="AU198" i="3" s="1"/>
  <c r="AS199" i="3"/>
  <c r="AU199" i="3" s="1"/>
  <c r="AQ168" i="3"/>
  <c r="AS169" i="3"/>
  <c r="AU169" i="3" s="1"/>
  <c r="AQ140" i="3"/>
  <c r="AS140" i="3" s="1"/>
  <c r="AU140" i="3" s="1"/>
  <c r="AS141" i="3"/>
  <c r="AU141" i="3" s="1"/>
  <c r="AQ80" i="3"/>
  <c r="AS80" i="3" s="1"/>
  <c r="AU80" i="3" s="1"/>
  <c r="AS81" i="3"/>
  <c r="AU81" i="3" s="1"/>
  <c r="AQ52" i="3"/>
  <c r="AS52" i="3" s="1"/>
  <c r="AU52" i="3" s="1"/>
  <c r="AS53" i="3"/>
  <c r="AU53" i="3" s="1"/>
  <c r="AV392" i="2"/>
  <c r="AX392" i="2" s="1"/>
  <c r="AZ392" i="2" s="1"/>
  <c r="AX393" i="2"/>
  <c r="AZ393" i="2" s="1"/>
  <c r="AV360" i="2"/>
  <c r="AX360" i="2" s="1"/>
  <c r="AZ360" i="2" s="1"/>
  <c r="AX361" i="2"/>
  <c r="AZ361" i="2" s="1"/>
  <c r="AV319" i="2"/>
  <c r="AX320" i="2"/>
  <c r="AZ320" i="2" s="1"/>
  <c r="AV237" i="2"/>
  <c r="AX238" i="2"/>
  <c r="AZ238" i="2" s="1"/>
  <c r="AV175" i="2"/>
  <c r="AX175" i="2" s="1"/>
  <c r="AZ175" i="2" s="1"/>
  <c r="AX176" i="2"/>
  <c r="AZ176" i="2" s="1"/>
  <c r="AV54" i="2"/>
  <c r="AX54" i="2" s="1"/>
  <c r="AZ54" i="2" s="1"/>
  <c r="AX55" i="2"/>
  <c r="AZ55" i="2" s="1"/>
  <c r="AQ395" i="2"/>
  <c r="AS395" i="2" s="1"/>
  <c r="AU395" i="2" s="1"/>
  <c r="AS396" i="2"/>
  <c r="AU396" i="2" s="1"/>
  <c r="AQ368" i="2"/>
  <c r="AQ364" i="2" s="1"/>
  <c r="AS369" i="2"/>
  <c r="AU369" i="2" s="1"/>
  <c r="AQ278" i="2"/>
  <c r="AS278" i="2" s="1"/>
  <c r="AU278" i="2" s="1"/>
  <c r="AS279" i="2"/>
  <c r="AU279" i="2" s="1"/>
  <c r="AQ254" i="2"/>
  <c r="AS254" i="2" s="1"/>
  <c r="AU254" i="2" s="1"/>
  <c r="AS255" i="2"/>
  <c r="AU255" i="2" s="1"/>
  <c r="AQ206" i="2"/>
  <c r="AS206" i="2" s="1"/>
  <c r="AU206" i="2" s="1"/>
  <c r="AS207" i="2"/>
  <c r="AU207" i="2" s="1"/>
  <c r="AQ178" i="2"/>
  <c r="AS178" i="2" s="1"/>
  <c r="AU178" i="2" s="1"/>
  <c r="AS179" i="2"/>
  <c r="AU179" i="2" s="1"/>
  <c r="AQ119" i="2"/>
  <c r="AS120" i="2"/>
  <c r="AU120" i="2" s="1"/>
  <c r="AQ88" i="2"/>
  <c r="AS89" i="2"/>
  <c r="AU89" i="2" s="1"/>
  <c r="L194" i="2"/>
  <c r="L193" i="2"/>
  <c r="BD194" i="2"/>
  <c r="T388" i="2"/>
  <c r="S240" i="2"/>
  <c r="J301" i="1"/>
  <c r="BH301" i="1" s="1"/>
  <c r="BC339" i="1"/>
  <c r="BD126" i="1"/>
  <c r="BD430" i="1" s="1"/>
  <c r="T322" i="3"/>
  <c r="U17" i="3"/>
  <c r="U209" i="2"/>
  <c r="U195" i="2" s="1"/>
  <c r="U194" i="2" s="1"/>
  <c r="M193" i="2"/>
  <c r="M194" i="2"/>
  <c r="AC81" i="2"/>
  <c r="AC80" i="2" s="1"/>
  <c r="AC105" i="3"/>
  <c r="AC104" i="3" s="1"/>
  <c r="AB73" i="2"/>
  <c r="AB72" i="2" s="1"/>
  <c r="AB71" i="2" s="1"/>
  <c r="AB70" i="2" s="1"/>
  <c r="AB69" i="2" s="1"/>
  <c r="AB91" i="3"/>
  <c r="AB90" i="3" s="1"/>
  <c r="AB89" i="3" s="1"/>
  <c r="S149" i="2"/>
  <c r="S148" i="2"/>
  <c r="AB391" i="2"/>
  <c r="AB390" i="2" s="1"/>
  <c r="AB389" i="2" s="1"/>
  <c r="AB54" i="3"/>
  <c r="AB53" i="3" s="1"/>
  <c r="AB52" i="3" s="1"/>
  <c r="BI180" i="1"/>
  <c r="BF180" i="1"/>
  <c r="BG180" i="1"/>
  <c r="BH180" i="1"/>
  <c r="T42" i="3"/>
  <c r="T41" i="3" s="1"/>
  <c r="AB158" i="2"/>
  <c r="AB157" i="2" s="1"/>
  <c r="AB154" i="2" s="1"/>
  <c r="AB288" i="3"/>
  <c r="AB287" i="3" s="1"/>
  <c r="AB284" i="3" s="1"/>
  <c r="AB147" i="2"/>
  <c r="AB146" i="2" s="1"/>
  <c r="AB145" i="2" s="1"/>
  <c r="AB144" i="2" s="1"/>
  <c r="AB132" i="3"/>
  <c r="AB131" i="3" s="1"/>
  <c r="AB130" i="3" s="1"/>
  <c r="AB126" i="3" s="1"/>
  <c r="T133" i="3"/>
  <c r="T125" i="3" s="1"/>
  <c r="AB377" i="2"/>
  <c r="AB376" i="2" s="1"/>
  <c r="AB375" i="2" s="1"/>
  <c r="AB374" i="2" s="1"/>
  <c r="AB68" i="3"/>
  <c r="AB67" i="3" s="1"/>
  <c r="AB66" i="3" s="1"/>
  <c r="AB65" i="3" s="1"/>
  <c r="AA296" i="2"/>
  <c r="AA295" i="2" s="1"/>
  <c r="AA278" i="3"/>
  <c r="AA277" i="3" s="1"/>
  <c r="AA276" i="3" s="1"/>
  <c r="AA263" i="3" s="1"/>
  <c r="AB164" i="2"/>
  <c r="AB163" i="2" s="1"/>
  <c r="AB294" i="3"/>
  <c r="AB293" i="3" s="1"/>
  <c r="AA309" i="2"/>
  <c r="AA308" i="2" s="1"/>
  <c r="AA307" i="2" s="1"/>
  <c r="AA367" i="3"/>
  <c r="AA366" i="3" s="1"/>
  <c r="AA365" i="3" s="1"/>
  <c r="T187" i="2"/>
  <c r="T188" i="2"/>
  <c r="S187" i="3"/>
  <c r="AB256" i="2"/>
  <c r="AB255" i="2" s="1"/>
  <c r="AB254" i="2" s="1"/>
  <c r="AB213" i="3"/>
  <c r="AB212" i="3" s="1"/>
  <c r="AB211" i="3" s="1"/>
  <c r="AB27" i="3"/>
  <c r="AB26" i="3" s="1"/>
  <c r="J243" i="1"/>
  <c r="BI244" i="1"/>
  <c r="BF244" i="1"/>
  <c r="BG244" i="1"/>
  <c r="BH244" i="1"/>
  <c r="T301" i="1"/>
  <c r="T127" i="1"/>
  <c r="AB61" i="2"/>
  <c r="AB60" i="2" s="1"/>
  <c r="AB114" i="3"/>
  <c r="AB113" i="3" s="1"/>
  <c r="AC213" i="2"/>
  <c r="AC212" i="2" s="1"/>
  <c r="AC387" i="3"/>
  <c r="AC386" i="3" s="1"/>
  <c r="AB346" i="2"/>
  <c r="AB345" i="2" s="1"/>
  <c r="AB46" i="3"/>
  <c r="AB45" i="3" s="1"/>
  <c r="AB264" i="2"/>
  <c r="AB263" i="2" s="1"/>
  <c r="AB271" i="3"/>
  <c r="AB270" i="3" s="1"/>
  <c r="AB161" i="2"/>
  <c r="AB160" i="2" s="1"/>
  <c r="AB159" i="2" s="1"/>
  <c r="AB291" i="3"/>
  <c r="AB290" i="3" s="1"/>
  <c r="AB289" i="3" s="1"/>
  <c r="AB79" i="3"/>
  <c r="AB78" i="3" s="1"/>
  <c r="AB77" i="3" s="1"/>
  <c r="S311" i="2"/>
  <c r="S310" i="2" s="1"/>
  <c r="T167" i="3"/>
  <c r="AA356" i="2"/>
  <c r="AA355" i="2" s="1"/>
  <c r="AA354" i="2" s="1"/>
  <c r="AA353" i="2" s="1"/>
  <c r="AA352" i="2" s="1"/>
  <c r="AA339" i="2" s="1"/>
  <c r="AA392" i="3"/>
  <c r="AA391" i="3" s="1"/>
  <c r="AA390" i="3" s="1"/>
  <c r="AA389" i="3" s="1"/>
  <c r="AA388" i="3" s="1"/>
  <c r="AC351" i="2"/>
  <c r="AC350" i="2" s="1"/>
  <c r="AC349" i="2" s="1"/>
  <c r="AC341" i="2" s="1"/>
  <c r="AC340" i="2" s="1"/>
  <c r="AC339" i="2" s="1"/>
  <c r="AC51" i="3"/>
  <c r="AC50" i="3" s="1"/>
  <c r="AC49" i="3" s="1"/>
  <c r="S356" i="1"/>
  <c r="S355" i="1" s="1"/>
  <c r="S339" i="1" s="1"/>
  <c r="S321" i="3" s="1"/>
  <c r="T370" i="3"/>
  <c r="BI175" i="1"/>
  <c r="BF175" i="1"/>
  <c r="BG175" i="1"/>
  <c r="BH175" i="1"/>
  <c r="AB24" i="3"/>
  <c r="AB63" i="2"/>
  <c r="AB62" i="2" s="1"/>
  <c r="AB116" i="3"/>
  <c r="AB115" i="3" s="1"/>
  <c r="AA250" i="2"/>
  <c r="AA249" i="2" s="1"/>
  <c r="AA248" i="2" s="1"/>
  <c r="AA346" i="3"/>
  <c r="AA345" i="3" s="1"/>
  <c r="AA344" i="3" s="1"/>
  <c r="AB208" i="2"/>
  <c r="AB207" i="2" s="1"/>
  <c r="AB206" i="2" s="1"/>
  <c r="AB382" i="3"/>
  <c r="AB381" i="3" s="1"/>
  <c r="AB380" i="3" s="1"/>
  <c r="AB133" i="2"/>
  <c r="AB132" i="2" s="1"/>
  <c r="AB131" i="2" s="1"/>
  <c r="AB142" i="3"/>
  <c r="AB141" i="3" s="1"/>
  <c r="AB140" i="3" s="1"/>
  <c r="AB372" i="2"/>
  <c r="AB371" i="2" s="1"/>
  <c r="AB100" i="3"/>
  <c r="AB99" i="3" s="1"/>
  <c r="AB98" i="3" s="1"/>
  <c r="AC36" i="3"/>
  <c r="AC35" i="3" s="1"/>
  <c r="AC34" i="3" s="1"/>
  <c r="T367" i="1"/>
  <c r="T366" i="1" s="1"/>
  <c r="T365" i="1" s="1"/>
  <c r="T364" i="1" s="1"/>
  <c r="T495" i="1" s="1"/>
  <c r="AC397" i="2"/>
  <c r="AC396" i="2" s="1"/>
  <c r="AC395" i="2" s="1"/>
  <c r="AC388" i="2" s="1"/>
  <c r="AC363" i="2" s="1"/>
  <c r="AC60" i="3"/>
  <c r="AC59" i="3" s="1"/>
  <c r="AC58" i="3" s="1"/>
  <c r="AA301" i="2"/>
  <c r="AA300" i="2" s="1"/>
  <c r="AA299" i="2" s="1"/>
  <c r="AA333" i="3"/>
  <c r="AA332" i="3" s="1"/>
  <c r="AA331" i="3" s="1"/>
  <c r="AA327" i="3" s="1"/>
  <c r="K234" i="2"/>
  <c r="T124" i="2"/>
  <c r="T123" i="2"/>
  <c r="T122" i="2" s="1"/>
  <c r="T364" i="2"/>
  <c r="T375" i="3"/>
  <c r="T162" i="2"/>
  <c r="T150" i="2" s="1"/>
  <c r="AB65" i="2"/>
  <c r="AB64" i="2" s="1"/>
  <c r="AB118" i="3"/>
  <c r="AB117" i="3" s="1"/>
  <c r="AB277" i="2"/>
  <c r="AB276" i="2" s="1"/>
  <c r="AB275" i="2" s="1"/>
  <c r="AB203" i="3"/>
  <c r="AB202" i="3" s="1"/>
  <c r="AB201" i="3" s="1"/>
  <c r="AB192" i="2"/>
  <c r="AB191" i="2" s="1"/>
  <c r="AB190" i="2" s="1"/>
  <c r="AB189" i="2" s="1"/>
  <c r="AB320" i="3"/>
  <c r="AB319" i="3" s="1"/>
  <c r="AB318" i="3" s="1"/>
  <c r="AB317" i="3" s="1"/>
  <c r="AB98" i="2"/>
  <c r="AB97" i="2" s="1"/>
  <c r="AB96" i="2" s="1"/>
  <c r="AB173" i="3"/>
  <c r="AB172" i="3" s="1"/>
  <c r="AB171" i="3" s="1"/>
  <c r="BI205" i="1"/>
  <c r="BF205" i="1"/>
  <c r="BG205" i="1"/>
  <c r="BH205" i="1"/>
  <c r="AA321" i="2"/>
  <c r="AA320" i="2" s="1"/>
  <c r="AA319" i="2" s="1"/>
  <c r="AA318" i="2" s="1"/>
  <c r="AA317" i="2" s="1"/>
  <c r="AA353" i="3"/>
  <c r="AA352" i="3" s="1"/>
  <c r="AA351" i="3" s="1"/>
  <c r="AB328" i="2"/>
  <c r="AB327" i="2" s="1"/>
  <c r="AB262" i="3"/>
  <c r="AB261" i="3" s="1"/>
  <c r="AB274" i="2"/>
  <c r="AB273" i="2" s="1"/>
  <c r="AB272" i="2" s="1"/>
  <c r="AB200" i="3"/>
  <c r="AB199" i="3" s="1"/>
  <c r="AB198" i="3" s="1"/>
  <c r="L149" i="2"/>
  <c r="L148" i="2"/>
  <c r="S247" i="1"/>
  <c r="S431" i="1" s="1"/>
  <c r="AB216" i="3"/>
  <c r="AB215" i="3" s="1"/>
  <c r="AB214" i="3" s="1"/>
  <c r="AA313" i="2"/>
  <c r="AA350" i="3"/>
  <c r="S125" i="3"/>
  <c r="BI186" i="1"/>
  <c r="BF186" i="1"/>
  <c r="BG186" i="1"/>
  <c r="BH186" i="1"/>
  <c r="AA306" i="2"/>
  <c r="AA305" i="2" s="1"/>
  <c r="AA364" i="3"/>
  <c r="AA363" i="3" s="1"/>
  <c r="AB259" i="2"/>
  <c r="AB258" i="2" s="1"/>
  <c r="AB257" i="2" s="1"/>
  <c r="AB244" i="3"/>
  <c r="AB243" i="3" s="1"/>
  <c r="AB242" i="3" s="1"/>
  <c r="AC211" i="2"/>
  <c r="AC210" i="2" s="1"/>
  <c r="AC385" i="3"/>
  <c r="AC384" i="3" s="1"/>
  <c r="AB219" i="2"/>
  <c r="AB218" i="2" s="1"/>
  <c r="AB217" i="2" s="1"/>
  <c r="AB216" i="2" s="1"/>
  <c r="AB215" i="2" s="1"/>
  <c r="AB214" i="2" s="1"/>
  <c r="AB326" i="3"/>
  <c r="AB325" i="3" s="1"/>
  <c r="AB324" i="3" s="1"/>
  <c r="AB323" i="3" s="1"/>
  <c r="AB101" i="2"/>
  <c r="AB100" i="2" s="1"/>
  <c r="AB99" i="2" s="1"/>
  <c r="AB163" i="3"/>
  <c r="AB162" i="3" s="1"/>
  <c r="AB161" i="3" s="1"/>
  <c r="T79" i="1"/>
  <c r="T78" i="1" s="1"/>
  <c r="T77" i="1" s="1"/>
  <c r="T428" i="1" s="1"/>
  <c r="T69" i="3"/>
  <c r="AB232" i="2"/>
  <c r="AB231" i="2" s="1"/>
  <c r="AB230" i="2" s="1"/>
  <c r="AB330" i="3"/>
  <c r="AB329" i="3" s="1"/>
  <c r="AB328" i="3" s="1"/>
  <c r="AB327" i="3" s="1"/>
  <c r="AA312" i="2"/>
  <c r="AA349" i="3"/>
  <c r="T323" i="1"/>
  <c r="T134" i="1"/>
  <c r="AA72" i="3"/>
  <c r="AA71" i="3" s="1"/>
  <c r="S360" i="3"/>
  <c r="S354" i="3" s="1"/>
  <c r="T223" i="1"/>
  <c r="T222" i="1" s="1"/>
  <c r="T221" i="1" s="1"/>
  <c r="T434" i="1" s="1"/>
  <c r="AB177" i="2"/>
  <c r="AB176" i="2" s="1"/>
  <c r="AB175" i="2" s="1"/>
  <c r="AB307" i="3"/>
  <c r="AB306" i="3" s="1"/>
  <c r="AB305" i="3" s="1"/>
  <c r="AA227" i="2"/>
  <c r="AA226" i="2" s="1"/>
  <c r="AA225" i="2" s="1"/>
  <c r="AA221" i="2" s="1"/>
  <c r="AA220" i="2" s="1"/>
  <c r="AA214" i="2" s="1"/>
  <c r="AA343" i="3"/>
  <c r="AA342" i="3" s="1"/>
  <c r="AA341" i="3" s="1"/>
  <c r="AB104" i="2"/>
  <c r="AB103" i="2" s="1"/>
  <c r="AB102" i="2" s="1"/>
  <c r="AB176" i="3"/>
  <c r="AB175" i="3" s="1"/>
  <c r="AB174" i="3" s="1"/>
  <c r="AB344" i="2"/>
  <c r="AB343" i="2" s="1"/>
  <c r="AB44" i="3"/>
  <c r="AB43" i="3" s="1"/>
  <c r="AB289" i="2"/>
  <c r="AB288" i="2" s="1"/>
  <c r="AB287" i="2" s="1"/>
  <c r="AB253" i="3"/>
  <c r="AB252" i="3" s="1"/>
  <c r="AB251" i="3" s="1"/>
  <c r="T142" i="2"/>
  <c r="T143" i="2"/>
  <c r="U413" i="1"/>
  <c r="U406" i="1"/>
  <c r="U405" i="1" s="1"/>
  <c r="U404" i="1" s="1"/>
  <c r="U528" i="1" s="1"/>
  <c r="AB166" i="2"/>
  <c r="AB165" i="2" s="1"/>
  <c r="AB296" i="3"/>
  <c r="AB295" i="3" s="1"/>
  <c r="AB367" i="2"/>
  <c r="AB366" i="2" s="1"/>
  <c r="AB365" i="2" s="1"/>
  <c r="AB64" i="3"/>
  <c r="AB63" i="3" s="1"/>
  <c r="AB62" i="3" s="1"/>
  <c r="AB61" i="3" s="1"/>
  <c r="T292" i="3"/>
  <c r="T280" i="3" s="1"/>
  <c r="AB130" i="2"/>
  <c r="AB129" i="2" s="1"/>
  <c r="AB128" i="2" s="1"/>
  <c r="AB139" i="3"/>
  <c r="AB138" i="3" s="1"/>
  <c r="AB137" i="3" s="1"/>
  <c r="BI189" i="1"/>
  <c r="BF189" i="1"/>
  <c r="BG189" i="1"/>
  <c r="BH189" i="1"/>
  <c r="AA121" i="2"/>
  <c r="AA120" i="2" s="1"/>
  <c r="AA119" i="2" s="1"/>
  <c r="AA118" i="2" s="1"/>
  <c r="AA117" i="2" s="1"/>
  <c r="AA40" i="3"/>
  <c r="AA39" i="3" s="1"/>
  <c r="AA38" i="3" s="1"/>
  <c r="AA37" i="3" s="1"/>
  <c r="AA247" i="2"/>
  <c r="AA246" i="2" s="1"/>
  <c r="AA245" i="2" s="1"/>
  <c r="AA191" i="3"/>
  <c r="AA190" i="3" s="1"/>
  <c r="AA189" i="3" s="1"/>
  <c r="AA188" i="3" s="1"/>
  <c r="AC172" i="2"/>
  <c r="AC171" i="2" s="1"/>
  <c r="AC302" i="3"/>
  <c r="AC301" i="3" s="1"/>
  <c r="AA355" i="3"/>
  <c r="AA90" i="2"/>
  <c r="AA89" i="2" s="1"/>
  <c r="AA88" i="2" s="1"/>
  <c r="AA87" i="2" s="1"/>
  <c r="AA86" i="2" s="1"/>
  <c r="AA129" i="3"/>
  <c r="AA128" i="3" s="1"/>
  <c r="AA127" i="3" s="1"/>
  <c r="AA126" i="3" s="1"/>
  <c r="BI123" i="1"/>
  <c r="BF123" i="1"/>
  <c r="BG123" i="1"/>
  <c r="BH123" i="1"/>
  <c r="U193" i="2"/>
  <c r="T112" i="3"/>
  <c r="T111" i="3" s="1"/>
  <c r="U383" i="3"/>
  <c r="U369" i="3" s="1"/>
  <c r="U368" i="3" s="1"/>
  <c r="M148" i="2"/>
  <c r="M149" i="2"/>
  <c r="AB394" i="2"/>
  <c r="AB393" i="2" s="1"/>
  <c r="AB392" i="2" s="1"/>
  <c r="AB57" i="3"/>
  <c r="AB56" i="3" s="1"/>
  <c r="AB55" i="3" s="1"/>
  <c r="AB262" i="2"/>
  <c r="AB261" i="2" s="1"/>
  <c r="AB269" i="3"/>
  <c r="AB268" i="3" s="1"/>
  <c r="AC174" i="2"/>
  <c r="AC173" i="2" s="1"/>
  <c r="AC304" i="3"/>
  <c r="AC303" i="3" s="1"/>
  <c r="AB95" i="2"/>
  <c r="AB94" i="2" s="1"/>
  <c r="AB93" i="2" s="1"/>
  <c r="AB170" i="3"/>
  <c r="AB169" i="3" s="1"/>
  <c r="AB168" i="3" s="1"/>
  <c r="AB141" i="2"/>
  <c r="AB140" i="2" s="1"/>
  <c r="AB139" i="2" s="1"/>
  <c r="AB138" i="2" s="1"/>
  <c r="AB137" i="2" s="1"/>
  <c r="AB149" i="3"/>
  <c r="AB148" i="3" s="1"/>
  <c r="AB147" i="3" s="1"/>
  <c r="AB146" i="3" s="1"/>
  <c r="S40" i="1"/>
  <c r="S39" i="1" s="1"/>
  <c r="S10" i="1" s="1"/>
  <c r="S426" i="1" s="1"/>
  <c r="AA85" i="2"/>
  <c r="AA84" i="2" s="1"/>
  <c r="AA79" i="2" s="1"/>
  <c r="AA78" i="2" s="1"/>
  <c r="AA77" i="2" s="1"/>
  <c r="AA109" i="3"/>
  <c r="AA108" i="3" s="1"/>
  <c r="AA103" i="3" s="1"/>
  <c r="AA102" i="3" s="1"/>
  <c r="AA101" i="3" s="1"/>
  <c r="U41" i="3"/>
  <c r="U8" i="3" s="1"/>
  <c r="S302" i="2"/>
  <c r="AB198" i="2"/>
  <c r="AB197" i="2" s="1"/>
  <c r="AB372" i="3"/>
  <c r="AB371" i="3" s="1"/>
  <c r="R255" i="1"/>
  <c r="Z255" i="1" s="1"/>
  <c r="AH255" i="1" s="1"/>
  <c r="BI255" i="1"/>
  <c r="BF255" i="1"/>
  <c r="BG255" i="1"/>
  <c r="BH255" i="1"/>
  <c r="T10" i="1"/>
  <c r="T426" i="1" s="1"/>
  <c r="AB348" i="2"/>
  <c r="AB347" i="2" s="1"/>
  <c r="AB48" i="3"/>
  <c r="AB47" i="3" s="1"/>
  <c r="AB268" i="2"/>
  <c r="AB267" i="2" s="1"/>
  <c r="AB275" i="3"/>
  <c r="AB274" i="3" s="1"/>
  <c r="AB383" i="2"/>
  <c r="AB382" i="2" s="1"/>
  <c r="AB12" i="3"/>
  <c r="AB11" i="3" s="1"/>
  <c r="AB326" i="2"/>
  <c r="AB325" i="2" s="1"/>
  <c r="AB260" i="3"/>
  <c r="AB259" i="3" s="1"/>
  <c r="AA244" i="2"/>
  <c r="AA243" i="2" s="1"/>
  <c r="AA242" i="2" s="1"/>
  <c r="AA210" i="3"/>
  <c r="AA209" i="3" s="1"/>
  <c r="AA208" i="3" s="1"/>
  <c r="AA207" i="3" s="1"/>
  <c r="AB203" i="2"/>
  <c r="AB202" i="2" s="1"/>
  <c r="AB377" i="3"/>
  <c r="AB376" i="3" s="1"/>
  <c r="AA294" i="2"/>
  <c r="AA293" i="2" s="1"/>
  <c r="AA256" i="3"/>
  <c r="AA255" i="3" s="1"/>
  <c r="AA254" i="3" s="1"/>
  <c r="AA241" i="3" s="1"/>
  <c r="AA153" i="2"/>
  <c r="AA152" i="2" s="1"/>
  <c r="AA151" i="2" s="1"/>
  <c r="AA150" i="2" s="1"/>
  <c r="AA283" i="3"/>
  <c r="AA282" i="3" s="1"/>
  <c r="AA281" i="3" s="1"/>
  <c r="AA280" i="3" s="1"/>
  <c r="AB385" i="2"/>
  <c r="AB384" i="2" s="1"/>
  <c r="AB14" i="3"/>
  <c r="AB13" i="3" s="1"/>
  <c r="AB362" i="2"/>
  <c r="AB361" i="2" s="1"/>
  <c r="AB360" i="2" s="1"/>
  <c r="AB353" i="2" s="1"/>
  <c r="AB352" i="2" s="1"/>
  <c r="AB396" i="3"/>
  <c r="AB395" i="3" s="1"/>
  <c r="AB394" i="3" s="1"/>
  <c r="AB393" i="3" s="1"/>
  <c r="AB388" i="3" s="1"/>
  <c r="T342" i="2"/>
  <c r="T341" i="2" s="1"/>
  <c r="T340" i="2" s="1"/>
  <c r="T339" i="2" s="1"/>
  <c r="AB253" i="2"/>
  <c r="AB252" i="2" s="1"/>
  <c r="AB251" i="2" s="1"/>
  <c r="AB194" i="3"/>
  <c r="AB193" i="3" s="1"/>
  <c r="AB192" i="3" s="1"/>
  <c r="AB200" i="2"/>
  <c r="AB199" i="2" s="1"/>
  <c r="AB374" i="3"/>
  <c r="AB373" i="3" s="1"/>
  <c r="AA155" i="3"/>
  <c r="AA154" i="3" s="1"/>
  <c r="AA151" i="3" s="1"/>
  <c r="AA150" i="3" s="1"/>
  <c r="AB107" i="2"/>
  <c r="AB106" i="2" s="1"/>
  <c r="AB105" i="2" s="1"/>
  <c r="AB166" i="3"/>
  <c r="AB165" i="3" s="1"/>
  <c r="AB164" i="3" s="1"/>
  <c r="AB127" i="2"/>
  <c r="AB126" i="2" s="1"/>
  <c r="AB125" i="2" s="1"/>
  <c r="AB136" i="3"/>
  <c r="AB135" i="3" s="1"/>
  <c r="AB134" i="3" s="1"/>
  <c r="AB205" i="2"/>
  <c r="AB204" i="2" s="1"/>
  <c r="AB379" i="3"/>
  <c r="AB378" i="3" s="1"/>
  <c r="AB30" i="3"/>
  <c r="AB29" i="3" s="1"/>
  <c r="AB28" i="3" s="1"/>
  <c r="T188" i="3"/>
  <c r="AB136" i="2"/>
  <c r="AB135" i="2" s="1"/>
  <c r="AB134" i="2" s="1"/>
  <c r="AB145" i="3"/>
  <c r="AB144" i="3" s="1"/>
  <c r="AB143" i="3" s="1"/>
  <c r="AA76" i="3"/>
  <c r="AA75" i="3" s="1"/>
  <c r="AB239" i="2"/>
  <c r="AB238" i="2" s="1"/>
  <c r="AB237" i="2" s="1"/>
  <c r="AB236" i="2" s="1"/>
  <c r="AB235" i="2" s="1"/>
  <c r="AB266" i="3"/>
  <c r="AB265" i="3" s="1"/>
  <c r="AB264" i="3" s="1"/>
  <c r="AB222" i="3"/>
  <c r="AB221" i="3" s="1"/>
  <c r="AB220" i="3" s="1"/>
  <c r="BI374" i="1"/>
  <c r="BF374" i="1"/>
  <c r="BG374" i="1"/>
  <c r="BH374" i="1"/>
  <c r="R110" i="1"/>
  <c r="Z110" i="1" s="1"/>
  <c r="BI110" i="1"/>
  <c r="BF110" i="1"/>
  <c r="BG110" i="1"/>
  <c r="BH110" i="1"/>
  <c r="T241" i="3"/>
  <c r="T160" i="3"/>
  <c r="T159" i="3" s="1"/>
  <c r="T59" i="2"/>
  <c r="T58" i="2" s="1"/>
  <c r="T57" i="2" s="1"/>
  <c r="U236" i="1"/>
  <c r="U222" i="1" s="1"/>
  <c r="U221" i="1" s="1"/>
  <c r="U434" i="1" s="1"/>
  <c r="AB271" i="2"/>
  <c r="AB270" i="2" s="1"/>
  <c r="AB269" i="2" s="1"/>
  <c r="AB197" i="3"/>
  <c r="AB196" i="3" s="1"/>
  <c r="AB195" i="3" s="1"/>
  <c r="AC83" i="2"/>
  <c r="AC82" i="2" s="1"/>
  <c r="AC107" i="3"/>
  <c r="AC106" i="3" s="1"/>
  <c r="T228" i="2"/>
  <c r="T229" i="2"/>
  <c r="S348" i="3"/>
  <c r="S347" i="3" s="1"/>
  <c r="S337" i="3" s="1"/>
  <c r="T92" i="2"/>
  <c r="T91" i="2" s="1"/>
  <c r="S70" i="3"/>
  <c r="S69" i="3" s="1"/>
  <c r="S8" i="3" s="1"/>
  <c r="AA304" i="2"/>
  <c r="AA303" i="2" s="1"/>
  <c r="AA362" i="3"/>
  <c r="AA361" i="3" s="1"/>
  <c r="T196" i="2"/>
  <c r="T195" i="2" s="1"/>
  <c r="BI183" i="1"/>
  <c r="BF183" i="1"/>
  <c r="BG183" i="1"/>
  <c r="BH183" i="1"/>
  <c r="J11" i="2"/>
  <c r="BI11" i="2" s="1"/>
  <c r="J209" i="2"/>
  <c r="BG209" i="2" s="1"/>
  <c r="J383" i="3"/>
  <c r="J42" i="3"/>
  <c r="J284" i="3"/>
  <c r="J21" i="3"/>
  <c r="R154" i="1"/>
  <c r="J366" i="1"/>
  <c r="BG367" i="1"/>
  <c r="BH367" i="1"/>
  <c r="BI367" i="1"/>
  <c r="BF367" i="1"/>
  <c r="M77" i="1"/>
  <c r="U78" i="1"/>
  <c r="AC78" i="1" s="1"/>
  <c r="R93" i="1"/>
  <c r="K364" i="1"/>
  <c r="K495" i="1" s="1"/>
  <c r="M8" i="3"/>
  <c r="BF194" i="2"/>
  <c r="BC194" i="2"/>
  <c r="J396" i="1"/>
  <c r="J395" i="1" s="1"/>
  <c r="BG397" i="1"/>
  <c r="BH397" i="1"/>
  <c r="BI397" i="1"/>
  <c r="BF397" i="1"/>
  <c r="BG410" i="1"/>
  <c r="BH410" i="1"/>
  <c r="BI410" i="1"/>
  <c r="BF410" i="1"/>
  <c r="BG407" i="1"/>
  <c r="BH407" i="1"/>
  <c r="BI407" i="1"/>
  <c r="BF407" i="1"/>
  <c r="BH413" i="1"/>
  <c r="BF413" i="1"/>
  <c r="BI413" i="1"/>
  <c r="BG413" i="1"/>
  <c r="BF361" i="1"/>
  <c r="BG361" i="1"/>
  <c r="BH361" i="1"/>
  <c r="BI361" i="1"/>
  <c r="J378" i="1"/>
  <c r="BF379" i="1"/>
  <c r="BG379" i="1"/>
  <c r="BH379" i="1"/>
  <c r="BI379" i="1"/>
  <c r="J386" i="1"/>
  <c r="BH387" i="1"/>
  <c r="BF387" i="1"/>
  <c r="BI387" i="1"/>
  <c r="BG387" i="1"/>
  <c r="J382" i="1"/>
  <c r="BF383" i="1"/>
  <c r="BG383" i="1"/>
  <c r="BH383" i="1"/>
  <c r="BI383" i="1"/>
  <c r="BG301" i="1"/>
  <c r="BF228" i="1"/>
  <c r="BG228" i="1"/>
  <c r="BH228" i="1"/>
  <c r="BI228" i="1"/>
  <c r="J144" i="1"/>
  <c r="BF145" i="1"/>
  <c r="BG145" i="1"/>
  <c r="BH145" i="1"/>
  <c r="BI145" i="1"/>
  <c r="AQ58" i="2"/>
  <c r="AV58" i="2"/>
  <c r="L78" i="1"/>
  <c r="L77" i="1" s="1"/>
  <c r="L428" i="1" s="1"/>
  <c r="J340" i="1"/>
  <c r="BF341" i="1"/>
  <c r="BG341" i="1"/>
  <c r="BH341" i="1"/>
  <c r="BI341" i="1"/>
  <c r="BF268" i="1"/>
  <c r="BG268" i="1"/>
  <c r="BH268" i="1"/>
  <c r="BI268" i="1"/>
  <c r="BF107" i="1"/>
  <c r="BG107" i="1"/>
  <c r="BH107" i="1"/>
  <c r="BI107" i="1"/>
  <c r="BF352" i="1"/>
  <c r="BG352" i="1"/>
  <c r="BH352" i="1"/>
  <c r="BI352" i="1"/>
  <c r="BF277" i="1"/>
  <c r="BG277" i="1"/>
  <c r="BH277" i="1"/>
  <c r="BI277" i="1"/>
  <c r="J192" i="1"/>
  <c r="BF193" i="1"/>
  <c r="BG193" i="1"/>
  <c r="BH193" i="1"/>
  <c r="BI193" i="1"/>
  <c r="BF308" i="1"/>
  <c r="BG308" i="1"/>
  <c r="BH308" i="1"/>
  <c r="BI308" i="1"/>
  <c r="BF249" i="1"/>
  <c r="BG249" i="1"/>
  <c r="BH249" i="1"/>
  <c r="BI249" i="1"/>
  <c r="J113" i="1"/>
  <c r="BF114" i="1"/>
  <c r="BG114" i="1"/>
  <c r="BH114" i="1"/>
  <c r="BI114" i="1"/>
  <c r="BF305" i="1"/>
  <c r="BG305" i="1"/>
  <c r="BH305" i="1"/>
  <c r="BI305" i="1"/>
  <c r="BF202" i="1"/>
  <c r="BG202" i="1"/>
  <c r="BH202" i="1"/>
  <c r="BI202" i="1"/>
  <c r="BF248" i="1"/>
  <c r="BG248" i="1"/>
  <c r="BH248" i="1"/>
  <c r="BI248" i="1"/>
  <c r="J323" i="1"/>
  <c r="BF327" i="1"/>
  <c r="BG327" i="1"/>
  <c r="BH327" i="1"/>
  <c r="BI327" i="1"/>
  <c r="BF159" i="1"/>
  <c r="BG159" i="1"/>
  <c r="BH159" i="1"/>
  <c r="BI159" i="1"/>
  <c r="J317" i="1"/>
  <c r="BF318" i="1"/>
  <c r="BG318" i="1"/>
  <c r="BH318" i="1"/>
  <c r="BI318" i="1"/>
  <c r="BF267" i="1"/>
  <c r="BG267" i="1"/>
  <c r="BH267" i="1"/>
  <c r="BI267" i="1"/>
  <c r="BF314" i="1"/>
  <c r="BG314" i="1"/>
  <c r="BH314" i="1"/>
  <c r="BI314" i="1"/>
  <c r="J197" i="1"/>
  <c r="BF198" i="1"/>
  <c r="BG198" i="1"/>
  <c r="BH198" i="1"/>
  <c r="BI198" i="1"/>
  <c r="BF336" i="1"/>
  <c r="BG336" i="1"/>
  <c r="BH336" i="1"/>
  <c r="BI336" i="1"/>
  <c r="BF264" i="1"/>
  <c r="BG264" i="1"/>
  <c r="BH264" i="1"/>
  <c r="BI264" i="1"/>
  <c r="BF101" i="1"/>
  <c r="BG101" i="1"/>
  <c r="BH101" i="1"/>
  <c r="BI101" i="1"/>
  <c r="BF292" i="1"/>
  <c r="BG292" i="1"/>
  <c r="BH292" i="1"/>
  <c r="BI292" i="1"/>
  <c r="BF233" i="1"/>
  <c r="BG233" i="1"/>
  <c r="BH233" i="1"/>
  <c r="BI233" i="1"/>
  <c r="BF97" i="1"/>
  <c r="BG97" i="1"/>
  <c r="BH97" i="1"/>
  <c r="BI97" i="1"/>
  <c r="BF283" i="1"/>
  <c r="BG283" i="1"/>
  <c r="BH283" i="1"/>
  <c r="BI283" i="1"/>
  <c r="BF164" i="1"/>
  <c r="BG164" i="1"/>
  <c r="BH164" i="1"/>
  <c r="BI164" i="1"/>
  <c r="BF344" i="1"/>
  <c r="BG344" i="1"/>
  <c r="BH344" i="1"/>
  <c r="BI344" i="1"/>
  <c r="J138" i="1"/>
  <c r="BF139" i="1"/>
  <c r="BG139" i="1"/>
  <c r="BH139" i="1"/>
  <c r="BI139" i="1"/>
  <c r="BF167" i="1"/>
  <c r="BG167" i="1"/>
  <c r="BH167" i="1"/>
  <c r="BI167" i="1"/>
  <c r="J11" i="1"/>
  <c r="BI11" i="1" s="1"/>
  <c r="BF15" i="1"/>
  <c r="BG15" i="1"/>
  <c r="BH15" i="1"/>
  <c r="BI15" i="1"/>
  <c r="J215" i="1"/>
  <c r="BF216" i="1"/>
  <c r="BG216" i="1"/>
  <c r="BH216" i="1"/>
  <c r="BI216" i="1"/>
  <c r="BF223" i="1"/>
  <c r="BG223" i="1"/>
  <c r="BH223" i="1"/>
  <c r="BI223" i="1"/>
  <c r="J69" i="1"/>
  <c r="BG69" i="1" s="1"/>
  <c r="BF70" i="1"/>
  <c r="BG70" i="1"/>
  <c r="BH70" i="1"/>
  <c r="BI70" i="1"/>
  <c r="BF201" i="1"/>
  <c r="BG201" i="1"/>
  <c r="BH201" i="1"/>
  <c r="BI201" i="1"/>
  <c r="BF302" i="1"/>
  <c r="BG302" i="1"/>
  <c r="BH302" i="1"/>
  <c r="BI302" i="1"/>
  <c r="BF172" i="1"/>
  <c r="BG172" i="1"/>
  <c r="BH172" i="1"/>
  <c r="BI172" i="1"/>
  <c r="BF324" i="1"/>
  <c r="BG324" i="1"/>
  <c r="BH324" i="1"/>
  <c r="BI324" i="1"/>
  <c r="BF252" i="1"/>
  <c r="BG252" i="1"/>
  <c r="BH252" i="1"/>
  <c r="BI252" i="1"/>
  <c r="BF274" i="1"/>
  <c r="BG274" i="1"/>
  <c r="BH274" i="1"/>
  <c r="BI274" i="1"/>
  <c r="BF156" i="1"/>
  <c r="BG156" i="1"/>
  <c r="BH156" i="1"/>
  <c r="BI156" i="1"/>
  <c r="BF50" i="1"/>
  <c r="BG50" i="1"/>
  <c r="BH50" i="1"/>
  <c r="BI50" i="1"/>
  <c r="BF271" i="1"/>
  <c r="BG271" i="1"/>
  <c r="BH271" i="1"/>
  <c r="BI271" i="1"/>
  <c r="BF141" i="1"/>
  <c r="BG141" i="1"/>
  <c r="BH141" i="1"/>
  <c r="BI141" i="1"/>
  <c r="BF40" i="1"/>
  <c r="BG40" i="1"/>
  <c r="BH40" i="1"/>
  <c r="BI40" i="1"/>
  <c r="BF127" i="1"/>
  <c r="BG127" i="1"/>
  <c r="BH127" i="1"/>
  <c r="BI127" i="1"/>
  <c r="BF236" i="1"/>
  <c r="BG236" i="1"/>
  <c r="BH236" i="1"/>
  <c r="BI236" i="1"/>
  <c r="J117" i="1"/>
  <c r="BF118" i="1"/>
  <c r="BG118" i="1"/>
  <c r="BH118" i="1"/>
  <c r="BI118" i="1"/>
  <c r="BF280" i="1"/>
  <c r="BG280" i="1"/>
  <c r="BH280" i="1"/>
  <c r="BI280" i="1"/>
  <c r="BF135" i="1"/>
  <c r="BG135" i="1"/>
  <c r="BH135" i="1"/>
  <c r="BI135" i="1"/>
  <c r="BF295" i="1"/>
  <c r="BG295" i="1"/>
  <c r="BH295" i="1"/>
  <c r="BI295" i="1"/>
  <c r="J208" i="1"/>
  <c r="BF212" i="1"/>
  <c r="BG212" i="1"/>
  <c r="BH212" i="1"/>
  <c r="BI212" i="1"/>
  <c r="BF348" i="1"/>
  <c r="BG348" i="1"/>
  <c r="BH348" i="1"/>
  <c r="BI348" i="1"/>
  <c r="BF261" i="1"/>
  <c r="BG261" i="1"/>
  <c r="BH261" i="1"/>
  <c r="BI261" i="1"/>
  <c r="BF128" i="1"/>
  <c r="BG128" i="1"/>
  <c r="BH128" i="1"/>
  <c r="BI128" i="1"/>
  <c r="BF345" i="1"/>
  <c r="BG345" i="1"/>
  <c r="BH345" i="1"/>
  <c r="BI345" i="1"/>
  <c r="BF258" i="1"/>
  <c r="BG258" i="1"/>
  <c r="BH258" i="1"/>
  <c r="BI258" i="1"/>
  <c r="BF94" i="1"/>
  <c r="BG94" i="1"/>
  <c r="BH94" i="1"/>
  <c r="BI94" i="1"/>
  <c r="BF79" i="1"/>
  <c r="BG79" i="1"/>
  <c r="BH79" i="1"/>
  <c r="BI79" i="1"/>
  <c r="J172" i="3"/>
  <c r="J292" i="2"/>
  <c r="J291" i="2" s="1"/>
  <c r="BI35" i="1"/>
  <c r="BH35" i="1"/>
  <c r="J242" i="3"/>
  <c r="J174" i="3"/>
  <c r="BI65" i="1"/>
  <c r="BF65" i="1"/>
  <c r="BG65" i="1"/>
  <c r="BH65" i="1"/>
  <c r="J61" i="3"/>
  <c r="J328" i="3"/>
  <c r="J276" i="3"/>
  <c r="J217" i="3"/>
  <c r="J92" i="3"/>
  <c r="J31" i="3"/>
  <c r="BI47" i="1"/>
  <c r="BF47" i="1"/>
  <c r="BG47" i="1"/>
  <c r="BH47" i="1"/>
  <c r="BF35" i="1"/>
  <c r="BG35" i="1"/>
  <c r="J351" i="3"/>
  <c r="J297" i="3"/>
  <c r="J248" i="3"/>
  <c r="J189" i="3"/>
  <c r="J55" i="3"/>
  <c r="BI59" i="1"/>
  <c r="BF59" i="1"/>
  <c r="BG59" i="1"/>
  <c r="BH59" i="1"/>
  <c r="J245" i="3"/>
  <c r="J180" i="3"/>
  <c r="J38" i="3"/>
  <c r="J67" i="3"/>
  <c r="J102" i="3"/>
  <c r="J394" i="3"/>
  <c r="J331" i="3"/>
  <c r="J281" i="3"/>
  <c r="J220" i="3"/>
  <c r="J156" i="3"/>
  <c r="J95" i="3"/>
  <c r="J34" i="3"/>
  <c r="BI22" i="1"/>
  <c r="BF22" i="1"/>
  <c r="BG22" i="1"/>
  <c r="BH22" i="1"/>
  <c r="J365" i="3"/>
  <c r="J354" i="3" s="1"/>
  <c r="J311" i="3"/>
  <c r="J264" i="3"/>
  <c r="J204" i="3"/>
  <c r="J140" i="3"/>
  <c r="J77" i="3"/>
  <c r="J31" i="1"/>
  <c r="BI32" i="1"/>
  <c r="BF32" i="1"/>
  <c r="BG32" i="1"/>
  <c r="BH32" i="1"/>
  <c r="J341" i="3"/>
  <c r="J232" i="3"/>
  <c r="J164" i="3"/>
  <c r="BI28" i="1"/>
  <c r="BF28" i="1"/>
  <c r="BG28" i="1"/>
  <c r="BH28" i="1"/>
  <c r="J334" i="3"/>
  <c r="J223" i="3"/>
  <c r="J161" i="3"/>
  <c r="J98" i="3"/>
  <c r="J77" i="1"/>
  <c r="J428" i="1" s="1"/>
  <c r="BI78" i="1"/>
  <c r="BF78" i="1"/>
  <c r="BG78" i="1"/>
  <c r="BH78" i="1"/>
  <c r="J9" i="3"/>
  <c r="J347" i="3"/>
  <c r="J380" i="3"/>
  <c r="J314" i="3"/>
  <c r="J208" i="3"/>
  <c r="J143" i="3"/>
  <c r="BF12" i="1"/>
  <c r="BI12" i="1"/>
  <c r="BH12" i="1"/>
  <c r="BG12" i="1"/>
  <c r="J251" i="3"/>
  <c r="J192" i="3"/>
  <c r="J58" i="3"/>
  <c r="J324" i="3"/>
  <c r="J214" i="3"/>
  <c r="J89" i="3"/>
  <c r="J28" i="3"/>
  <c r="J390" i="3"/>
  <c r="J318" i="3"/>
  <c r="J211" i="3"/>
  <c r="J147" i="3"/>
  <c r="J178" i="3"/>
  <c r="J257" i="3"/>
  <c r="J254" i="3"/>
  <c r="J195" i="3"/>
  <c r="J127" i="3"/>
  <c r="J344" i="3"/>
  <c r="J289" i="3"/>
  <c r="J235" i="3"/>
  <c r="J168" i="3"/>
  <c r="BI62" i="1"/>
  <c r="BF62" i="1"/>
  <c r="BG62" i="1"/>
  <c r="BH62" i="1"/>
  <c r="BB402" i="2"/>
  <c r="J308" i="3"/>
  <c r="J201" i="3"/>
  <c r="J134" i="3"/>
  <c r="J18" i="3"/>
  <c r="J305" i="3"/>
  <c r="J198" i="3"/>
  <c r="J130" i="3"/>
  <c r="J52" i="3"/>
  <c r="BI25" i="1"/>
  <c r="BF25" i="1"/>
  <c r="BG25" i="1"/>
  <c r="BH25" i="1"/>
  <c r="J355" i="1"/>
  <c r="BI356" i="1"/>
  <c r="BH356" i="1"/>
  <c r="BF356" i="1"/>
  <c r="BG356" i="1"/>
  <c r="J84" i="3"/>
  <c r="J53" i="1"/>
  <c r="J39" i="1" s="1"/>
  <c r="BG54" i="1"/>
  <c r="BH54" i="1"/>
  <c r="BI54" i="1"/>
  <c r="BF54" i="1"/>
  <c r="BI56" i="1"/>
  <c r="BF56" i="1"/>
  <c r="BG56" i="1"/>
  <c r="BH56" i="1"/>
  <c r="J86" i="3"/>
  <c r="BG26" i="2"/>
  <c r="BH26" i="2"/>
  <c r="BI26" i="2"/>
  <c r="BJ26" i="2"/>
  <c r="BJ170" i="2"/>
  <c r="BI170" i="2"/>
  <c r="BG170" i="2"/>
  <c r="BH170" i="2"/>
  <c r="BJ201" i="2"/>
  <c r="BH201" i="2"/>
  <c r="BI201" i="2"/>
  <c r="BG201" i="2"/>
  <c r="BG59" i="2"/>
  <c r="BH59" i="2"/>
  <c r="BI59" i="2"/>
  <c r="BJ59" i="2"/>
  <c r="J376" i="2"/>
  <c r="BG377" i="2"/>
  <c r="BJ377" i="2"/>
  <c r="BH377" i="2"/>
  <c r="BI377" i="2"/>
  <c r="BJ128" i="2"/>
  <c r="BG128" i="2"/>
  <c r="BI128" i="2"/>
  <c r="BH128" i="2"/>
  <c r="BJ199" i="2"/>
  <c r="BH199" i="2"/>
  <c r="BG199" i="2"/>
  <c r="BI199" i="2"/>
  <c r="BG60" i="2"/>
  <c r="BH60" i="2"/>
  <c r="BI60" i="2"/>
  <c r="BJ60" i="2"/>
  <c r="J278" i="2"/>
  <c r="BG279" i="2"/>
  <c r="BI279" i="2"/>
  <c r="BH279" i="2"/>
  <c r="BJ279" i="2"/>
  <c r="J119" i="2"/>
  <c r="BJ120" i="2"/>
  <c r="BG120" i="2"/>
  <c r="BI120" i="2"/>
  <c r="BH120" i="2"/>
  <c r="J251" i="2"/>
  <c r="BJ252" i="2"/>
  <c r="BH252" i="2"/>
  <c r="BG252" i="2"/>
  <c r="BI252" i="2"/>
  <c r="J299" i="2"/>
  <c r="BG300" i="2"/>
  <c r="BI300" i="2"/>
  <c r="BH300" i="2"/>
  <c r="BJ300" i="2"/>
  <c r="J217" i="2"/>
  <c r="BJ218" i="2"/>
  <c r="BI218" i="2"/>
  <c r="BH218" i="2"/>
  <c r="BG218" i="2"/>
  <c r="J23" i="2"/>
  <c r="BG24" i="2"/>
  <c r="BH24" i="2"/>
  <c r="BI24" i="2"/>
  <c r="BJ24" i="2"/>
  <c r="J360" i="2"/>
  <c r="BG361" i="2"/>
  <c r="BI361" i="2"/>
  <c r="BH361" i="2"/>
  <c r="BJ361" i="2"/>
  <c r="BG295" i="2"/>
  <c r="BI295" i="2"/>
  <c r="BH295" i="2"/>
  <c r="BJ295" i="2"/>
  <c r="J96" i="2"/>
  <c r="BG97" i="2"/>
  <c r="BH97" i="2"/>
  <c r="BI97" i="2"/>
  <c r="BJ97" i="2"/>
  <c r="BG382" i="2"/>
  <c r="BJ382" i="2"/>
  <c r="BH382" i="2"/>
  <c r="BI382" i="2"/>
  <c r="BG305" i="2"/>
  <c r="BI305" i="2"/>
  <c r="BH305" i="2"/>
  <c r="BJ305" i="2"/>
  <c r="J248" i="2"/>
  <c r="BJ249" i="2"/>
  <c r="BG249" i="2"/>
  <c r="BI249" i="2"/>
  <c r="BH249" i="2"/>
  <c r="J184" i="2"/>
  <c r="BJ185" i="2"/>
  <c r="BH185" i="2"/>
  <c r="BI185" i="2"/>
  <c r="BG185" i="2"/>
  <c r="J131" i="2"/>
  <c r="BJ132" i="2"/>
  <c r="BG132" i="2"/>
  <c r="BI132" i="2"/>
  <c r="BH132" i="2"/>
  <c r="BG62" i="2"/>
  <c r="BH62" i="2"/>
  <c r="BI62" i="2"/>
  <c r="BJ62" i="2"/>
  <c r="BH12" i="2"/>
  <c r="BG12" i="2"/>
  <c r="BJ12" i="2"/>
  <c r="BI12" i="2"/>
  <c r="BG303" i="2"/>
  <c r="BI303" i="2"/>
  <c r="BH303" i="2"/>
  <c r="BJ303" i="2"/>
  <c r="J225" i="2"/>
  <c r="BJ226" i="2"/>
  <c r="BH226" i="2"/>
  <c r="BI226" i="2"/>
  <c r="BG226" i="2"/>
  <c r="J145" i="2"/>
  <c r="BI146" i="2"/>
  <c r="BJ146" i="2"/>
  <c r="BH146" i="2"/>
  <c r="BG146" i="2"/>
  <c r="BG19" i="2"/>
  <c r="BH19" i="2"/>
  <c r="BI19" i="2"/>
  <c r="BJ19" i="2"/>
  <c r="J242" i="2"/>
  <c r="BJ243" i="2"/>
  <c r="BI243" i="2"/>
  <c r="BG243" i="2"/>
  <c r="BH243" i="2"/>
  <c r="J99" i="2"/>
  <c r="BJ100" i="2"/>
  <c r="BG100" i="2"/>
  <c r="BH100" i="2"/>
  <c r="BI100" i="2"/>
  <c r="BJ204" i="2"/>
  <c r="BG204" i="2"/>
  <c r="BI204" i="2"/>
  <c r="BH204" i="2"/>
  <c r="BJ171" i="2"/>
  <c r="BH171" i="2"/>
  <c r="BG171" i="2"/>
  <c r="BI171" i="2"/>
  <c r="BG29" i="2"/>
  <c r="BH29" i="2"/>
  <c r="BJ29" i="2"/>
  <c r="BI29" i="2"/>
  <c r="J254" i="2"/>
  <c r="BJ255" i="2"/>
  <c r="BI255" i="2"/>
  <c r="BG255" i="2"/>
  <c r="BH255" i="2"/>
  <c r="BG84" i="2"/>
  <c r="BH84" i="2"/>
  <c r="BJ84" i="2"/>
  <c r="BI84" i="2"/>
  <c r="J190" i="2"/>
  <c r="BJ191" i="2"/>
  <c r="BH191" i="2"/>
  <c r="BG191" i="2"/>
  <c r="BI191" i="2"/>
  <c r="BJ197" i="2"/>
  <c r="BH197" i="2"/>
  <c r="BI197" i="2"/>
  <c r="BG197" i="2"/>
  <c r="BJ165" i="2"/>
  <c r="BH165" i="2"/>
  <c r="BI165" i="2"/>
  <c r="BG165" i="2"/>
  <c r="BG349" i="2"/>
  <c r="BI349" i="2"/>
  <c r="BH349" i="2"/>
  <c r="BJ349" i="2"/>
  <c r="BG343" i="2"/>
  <c r="BI343" i="2"/>
  <c r="BH343" i="2"/>
  <c r="BJ343" i="2"/>
  <c r="J275" i="2"/>
  <c r="BG276" i="2"/>
  <c r="BI276" i="2"/>
  <c r="BH276" i="2"/>
  <c r="BJ276" i="2"/>
  <c r="BG14" i="2"/>
  <c r="BH14" i="2"/>
  <c r="BI14" i="2"/>
  <c r="BJ14" i="2"/>
  <c r="J354" i="2"/>
  <c r="BG355" i="2"/>
  <c r="BI355" i="2"/>
  <c r="BH355" i="2"/>
  <c r="BJ355" i="2"/>
  <c r="BG293" i="2"/>
  <c r="BI293" i="2"/>
  <c r="BH293" i="2"/>
  <c r="BJ293" i="2"/>
  <c r="J231" i="2"/>
  <c r="BJ232" i="2"/>
  <c r="BH232" i="2"/>
  <c r="BG232" i="2"/>
  <c r="BI232" i="2"/>
  <c r="BJ173" i="2"/>
  <c r="BH173" i="2"/>
  <c r="BI173" i="2"/>
  <c r="BG173" i="2"/>
  <c r="J105" i="2"/>
  <c r="BJ106" i="2"/>
  <c r="BG106" i="2"/>
  <c r="BH106" i="2"/>
  <c r="BI106" i="2"/>
  <c r="J45" i="2"/>
  <c r="BG46" i="2"/>
  <c r="BH46" i="2"/>
  <c r="BI46" i="2"/>
  <c r="BJ46" i="2"/>
  <c r="J389" i="2"/>
  <c r="BI390" i="2"/>
  <c r="BJ390" i="2"/>
  <c r="BG390" i="2"/>
  <c r="BH390" i="2"/>
  <c r="J287" i="2"/>
  <c r="BG288" i="2"/>
  <c r="BI288" i="2"/>
  <c r="BH288" i="2"/>
  <c r="BJ288" i="2"/>
  <c r="BJ210" i="2"/>
  <c r="BI210" i="2"/>
  <c r="BG210" i="2"/>
  <c r="BH210" i="2"/>
  <c r="J102" i="2"/>
  <c r="BJ103" i="2"/>
  <c r="BG103" i="2"/>
  <c r="BI103" i="2"/>
  <c r="BH103" i="2"/>
  <c r="BI386" i="2"/>
  <c r="BJ386" i="2"/>
  <c r="BG386" i="2"/>
  <c r="BH386" i="2"/>
  <c r="BJ222" i="2"/>
  <c r="BI222" i="2"/>
  <c r="BG222" i="2"/>
  <c r="BH222" i="2"/>
  <c r="J71" i="2"/>
  <c r="BG72" i="2"/>
  <c r="BH72" i="2"/>
  <c r="BJ72" i="2"/>
  <c r="BI72" i="2"/>
  <c r="BI155" i="2"/>
  <c r="BJ155" i="2"/>
  <c r="BH155" i="2"/>
  <c r="BG155" i="2"/>
  <c r="J109" i="2"/>
  <c r="BJ110" i="2"/>
  <c r="BG110" i="2"/>
  <c r="BH110" i="2"/>
  <c r="BI110" i="2"/>
  <c r="BH302" i="2"/>
  <c r="J310" i="2"/>
  <c r="BG311" i="2"/>
  <c r="BI311" i="2"/>
  <c r="BH311" i="2"/>
  <c r="BJ311" i="2"/>
  <c r="J380" i="2"/>
  <c r="BG381" i="2"/>
  <c r="BI381" i="2"/>
  <c r="BJ381" i="2"/>
  <c r="BH381" i="2"/>
  <c r="BJ260" i="2"/>
  <c r="BH260" i="2"/>
  <c r="BG260" i="2"/>
  <c r="BI260" i="2"/>
  <c r="J371" i="2"/>
  <c r="BG372" i="2"/>
  <c r="BI372" i="2"/>
  <c r="BH372" i="2"/>
  <c r="BJ372" i="2"/>
  <c r="J125" i="2"/>
  <c r="BJ126" i="2"/>
  <c r="BG126" i="2"/>
  <c r="BI126" i="2"/>
  <c r="BH126" i="2"/>
  <c r="J368" i="2"/>
  <c r="BG369" i="2"/>
  <c r="BI369" i="2"/>
  <c r="BH369" i="2"/>
  <c r="BJ369" i="2"/>
  <c r="J206" i="2"/>
  <c r="BJ207" i="2"/>
  <c r="BH207" i="2"/>
  <c r="BG207" i="2"/>
  <c r="BI207" i="2"/>
  <c r="J36" i="2"/>
  <c r="BG37" i="2"/>
  <c r="BH37" i="2"/>
  <c r="BJ37" i="2"/>
  <c r="BI37" i="2"/>
  <c r="J134" i="2"/>
  <c r="BJ135" i="2"/>
  <c r="BG135" i="2"/>
  <c r="BH135" i="2"/>
  <c r="BI135" i="2"/>
  <c r="J139" i="2"/>
  <c r="BJ140" i="2"/>
  <c r="BG140" i="2"/>
  <c r="BI140" i="2"/>
  <c r="BH140" i="2"/>
  <c r="J111" i="2"/>
  <c r="BJ112" i="2"/>
  <c r="BG112" i="2"/>
  <c r="BH112" i="2"/>
  <c r="BI112" i="2"/>
  <c r="J395" i="2"/>
  <c r="BI396" i="2"/>
  <c r="BJ396" i="2"/>
  <c r="BG396" i="2"/>
  <c r="BH396" i="2"/>
  <c r="J319" i="2"/>
  <c r="BG320" i="2"/>
  <c r="BI320" i="2"/>
  <c r="BH320" i="2"/>
  <c r="BJ320" i="2"/>
  <c r="J237" i="2"/>
  <c r="BJ238" i="2"/>
  <c r="BH238" i="2"/>
  <c r="BI238" i="2"/>
  <c r="BG238" i="2"/>
  <c r="BG365" i="2"/>
  <c r="BI365" i="2"/>
  <c r="BH365" i="2"/>
  <c r="BJ365" i="2"/>
  <c r="J331" i="2"/>
  <c r="BG332" i="2"/>
  <c r="BI332" i="2"/>
  <c r="BH332" i="2"/>
  <c r="BJ332" i="2"/>
  <c r="J272" i="2"/>
  <c r="BJ273" i="2"/>
  <c r="BI273" i="2"/>
  <c r="BG273" i="2"/>
  <c r="BH273" i="2"/>
  <c r="BJ212" i="2"/>
  <c r="BG212" i="2"/>
  <c r="BI212" i="2"/>
  <c r="BH212" i="2"/>
  <c r="BJ163" i="2"/>
  <c r="BH163" i="2"/>
  <c r="BG163" i="2"/>
  <c r="BI163" i="2"/>
  <c r="J93" i="2"/>
  <c r="BG94" i="2"/>
  <c r="BH94" i="2"/>
  <c r="BI94" i="2"/>
  <c r="BJ94" i="2"/>
  <c r="BG31" i="2"/>
  <c r="BH31" i="2"/>
  <c r="BI31" i="2"/>
  <c r="BJ31" i="2"/>
  <c r="BG347" i="2"/>
  <c r="BI347" i="2"/>
  <c r="BH347" i="2"/>
  <c r="BJ347" i="2"/>
  <c r="J269" i="2"/>
  <c r="BJ270" i="2"/>
  <c r="BH270" i="2"/>
  <c r="BG270" i="2"/>
  <c r="BI270" i="2"/>
  <c r="J181" i="2"/>
  <c r="BJ182" i="2"/>
  <c r="BI182" i="2"/>
  <c r="BG182" i="2"/>
  <c r="BH182" i="2"/>
  <c r="J74" i="2"/>
  <c r="BG75" i="2"/>
  <c r="BH75" i="2"/>
  <c r="BI75" i="2"/>
  <c r="BJ75" i="2"/>
  <c r="BG345" i="2"/>
  <c r="BI345" i="2"/>
  <c r="BH345" i="2"/>
  <c r="BJ345" i="2"/>
  <c r="J178" i="2"/>
  <c r="BJ179" i="2"/>
  <c r="BH179" i="2"/>
  <c r="BG179" i="2"/>
  <c r="BI179" i="2"/>
  <c r="BG27" i="2"/>
  <c r="BH27" i="2"/>
  <c r="BI27" i="2"/>
  <c r="BJ27" i="2"/>
  <c r="BG82" i="2"/>
  <c r="BH82" i="2"/>
  <c r="BI82" i="2"/>
  <c r="BJ82" i="2"/>
  <c r="J43" i="2"/>
  <c r="BG44" i="2"/>
  <c r="BH44" i="2"/>
  <c r="BI44" i="2"/>
  <c r="BJ44" i="2"/>
  <c r="BG342" i="2"/>
  <c r="BI342" i="2"/>
  <c r="BH342" i="2"/>
  <c r="BJ342" i="2"/>
  <c r="BI154" i="2"/>
  <c r="BJ154" i="2"/>
  <c r="BH154" i="2"/>
  <c r="BG154" i="2"/>
  <c r="BG18" i="2"/>
  <c r="BH18" i="2"/>
  <c r="BI18" i="2"/>
  <c r="BJ18" i="2"/>
  <c r="BG196" i="2"/>
  <c r="J79" i="2"/>
  <c r="J323" i="2"/>
  <c r="BG324" i="2"/>
  <c r="BI324" i="2"/>
  <c r="BH324" i="2"/>
  <c r="BJ324" i="2"/>
  <c r="J257" i="2"/>
  <c r="BJ258" i="2"/>
  <c r="BH258" i="2"/>
  <c r="BG258" i="2"/>
  <c r="BI258" i="2"/>
  <c r="J88" i="2"/>
  <c r="BG89" i="2"/>
  <c r="BH89" i="2"/>
  <c r="BI89" i="2"/>
  <c r="BJ89" i="2"/>
  <c r="BG325" i="2"/>
  <c r="BI325" i="2"/>
  <c r="BH325" i="2"/>
  <c r="BJ325" i="2"/>
  <c r="J167" i="2"/>
  <c r="BJ168" i="2"/>
  <c r="BG168" i="2"/>
  <c r="BI168" i="2"/>
  <c r="BH168" i="2"/>
  <c r="BG16" i="2"/>
  <c r="BH16" i="2"/>
  <c r="BI16" i="2"/>
  <c r="BJ16" i="2"/>
  <c r="BG64" i="2"/>
  <c r="BH64" i="2"/>
  <c r="BI64" i="2"/>
  <c r="BJ64" i="2"/>
  <c r="J54" i="2"/>
  <c r="BG55" i="2"/>
  <c r="BH55" i="2"/>
  <c r="BI55" i="2"/>
  <c r="BJ55" i="2"/>
  <c r="J48" i="2"/>
  <c r="BG49" i="2"/>
  <c r="BH49" i="2"/>
  <c r="BJ49" i="2"/>
  <c r="BI49" i="2"/>
  <c r="BG384" i="2"/>
  <c r="BH384" i="2"/>
  <c r="BI384" i="2"/>
  <c r="BJ384" i="2"/>
  <c r="J307" i="2"/>
  <c r="BG308" i="2"/>
  <c r="BI308" i="2"/>
  <c r="BH308" i="2"/>
  <c r="BJ308" i="2"/>
  <c r="J175" i="2"/>
  <c r="BJ176" i="2"/>
  <c r="BG176" i="2"/>
  <c r="BI176" i="2"/>
  <c r="BH176" i="2"/>
  <c r="J392" i="2"/>
  <c r="BI393" i="2"/>
  <c r="BJ393" i="2"/>
  <c r="BG393" i="2"/>
  <c r="BH393" i="2"/>
  <c r="J314" i="2"/>
  <c r="BG315" i="2"/>
  <c r="BI315" i="2"/>
  <c r="BH315" i="2"/>
  <c r="BJ315" i="2"/>
  <c r="BJ261" i="2"/>
  <c r="BG261" i="2"/>
  <c r="BI261" i="2"/>
  <c r="BH261" i="2"/>
  <c r="BJ202" i="2"/>
  <c r="BI202" i="2"/>
  <c r="BG202" i="2"/>
  <c r="BH202" i="2"/>
  <c r="J151" i="2"/>
  <c r="BI152" i="2"/>
  <c r="BJ152" i="2"/>
  <c r="BH152" i="2"/>
  <c r="BG152" i="2"/>
  <c r="BG80" i="2"/>
  <c r="BH80" i="2"/>
  <c r="BJ80" i="2"/>
  <c r="BI80" i="2"/>
  <c r="BG21" i="2"/>
  <c r="BH21" i="2"/>
  <c r="BJ21" i="2"/>
  <c r="BI21" i="2"/>
  <c r="BG327" i="2"/>
  <c r="BI327" i="2"/>
  <c r="BH327" i="2"/>
  <c r="BJ327" i="2"/>
  <c r="J245" i="2"/>
  <c r="BJ246" i="2"/>
  <c r="BH246" i="2"/>
  <c r="BI246" i="2"/>
  <c r="BG246" i="2"/>
  <c r="J159" i="2"/>
  <c r="BJ160" i="2"/>
  <c r="BG160" i="2"/>
  <c r="BI160" i="2"/>
  <c r="BH160" i="2"/>
  <c r="J39" i="2"/>
  <c r="BG40" i="2"/>
  <c r="BH40" i="2"/>
  <c r="BI40" i="2"/>
  <c r="BJ40" i="2"/>
  <c r="BJ267" i="2"/>
  <c r="BG267" i="2"/>
  <c r="BI267" i="2"/>
  <c r="BH267" i="2"/>
  <c r="BI157" i="2"/>
  <c r="BJ157" i="2"/>
  <c r="BH157" i="2"/>
  <c r="BG157" i="2"/>
  <c r="BJ263" i="2"/>
  <c r="BI263" i="2"/>
  <c r="BG263" i="2"/>
  <c r="BH263" i="2"/>
  <c r="J33" i="2"/>
  <c r="BG34" i="2"/>
  <c r="BH34" i="2"/>
  <c r="BI34" i="2"/>
  <c r="BJ34" i="2"/>
  <c r="BE193" i="2"/>
  <c r="BE8" i="2" s="1"/>
  <c r="BE234" i="2"/>
  <c r="L247" i="1"/>
  <c r="L431" i="1" s="1"/>
  <c r="K187" i="3"/>
  <c r="K10" i="1"/>
  <c r="K426" i="1" s="1"/>
  <c r="BC39" i="1"/>
  <c r="BC10" i="1" s="1"/>
  <c r="BC426" i="1" s="1"/>
  <c r="BC8" i="2"/>
  <c r="BC398" i="2" s="1"/>
  <c r="BD10" i="1"/>
  <c r="BD426" i="1" s="1"/>
  <c r="BB10" i="1"/>
  <c r="BB193" i="2"/>
  <c r="BB148" i="2"/>
  <c r="BB149" i="2"/>
  <c r="L8" i="3"/>
  <c r="BD247" i="1"/>
  <c r="BD431" i="1" s="1"/>
  <c r="L10" i="1"/>
  <c r="L426" i="1" s="1"/>
  <c r="BD222" i="1"/>
  <c r="BD221" i="1" s="1"/>
  <c r="BD434" i="1" s="1"/>
  <c r="L187" i="3"/>
  <c r="L126" i="1"/>
  <c r="L430" i="1" s="1"/>
  <c r="BB154" i="1"/>
  <c r="BB432" i="1" s="1"/>
  <c r="BC247" i="1"/>
  <c r="BC431" i="1" s="1"/>
  <c r="BB92" i="1"/>
  <c r="BB429" i="1" s="1"/>
  <c r="BC402" i="2"/>
  <c r="J222" i="1"/>
  <c r="BB247" i="1"/>
  <c r="BB431" i="1" s="1"/>
  <c r="BE241" i="1"/>
  <c r="BE478" i="1" s="1"/>
  <c r="BD196" i="1"/>
  <c r="BD433" i="1" s="1"/>
  <c r="BB196" i="1"/>
  <c r="BB433" i="1" s="1"/>
  <c r="BB221" i="1"/>
  <c r="BB434" i="1" s="1"/>
  <c r="BB365" i="1"/>
  <c r="BB405" i="1"/>
  <c r="AV341" i="2"/>
  <c r="AQ341" i="2"/>
  <c r="J341" i="2"/>
  <c r="L369" i="3"/>
  <c r="L368" i="3" s="1"/>
  <c r="K241" i="1"/>
  <c r="K478" i="1" s="1"/>
  <c r="K394" i="1"/>
  <c r="K512" i="1" s="1"/>
  <c r="K404" i="1"/>
  <c r="K528" i="1" s="1"/>
  <c r="J406" i="1"/>
  <c r="J92" i="1"/>
  <c r="J429" i="1" s="1"/>
  <c r="AQ369" i="3"/>
  <c r="BI302" i="2" l="1"/>
  <c r="BG302" i="2"/>
  <c r="AI292" i="2"/>
  <c r="AI291" i="2" s="1"/>
  <c r="AI290" i="2" s="1"/>
  <c r="AB92" i="1"/>
  <c r="AB429" i="1" s="1"/>
  <c r="AJ167" i="1"/>
  <c r="U149" i="2"/>
  <c r="S10" i="2"/>
  <c r="S9" i="2" s="1"/>
  <c r="BG11" i="2"/>
  <c r="AS292" i="2"/>
  <c r="AU292" i="2" s="1"/>
  <c r="BF301" i="1"/>
  <c r="BI301" i="1"/>
  <c r="AI451" i="1"/>
  <c r="AB318" i="1"/>
  <c r="AB317" i="1" s="1"/>
  <c r="AJ454" i="1"/>
  <c r="AB247" i="1"/>
  <c r="AB431" i="1" s="1"/>
  <c r="AI463" i="1"/>
  <c r="AI444" i="1" s="1"/>
  <c r="AJ510" i="1"/>
  <c r="AJ455" i="1" s="1"/>
  <c r="AJ377" i="2"/>
  <c r="AJ376" i="2" s="1"/>
  <c r="AJ375" i="2" s="1"/>
  <c r="AJ374" i="2" s="1"/>
  <c r="AC426" i="1"/>
  <c r="AU365" i="2"/>
  <c r="AZ365" i="2"/>
  <c r="AJ59" i="2"/>
  <c r="AJ58" i="2" s="1"/>
  <c r="AJ57" i="2" s="1"/>
  <c r="AJ201" i="2"/>
  <c r="AQ9" i="3"/>
  <c r="AJ133" i="3"/>
  <c r="AB451" i="1"/>
  <c r="AB440" i="1" s="1"/>
  <c r="T440" i="1"/>
  <c r="AI443" i="1"/>
  <c r="U77" i="1"/>
  <c r="M428" i="1"/>
  <c r="R437" i="1"/>
  <c r="R432" i="1"/>
  <c r="M432" i="1"/>
  <c r="M437" i="1"/>
  <c r="U432" i="1"/>
  <c r="U437" i="1"/>
  <c r="AI448" i="1"/>
  <c r="AI496" i="1"/>
  <c r="AL14" i="1"/>
  <c r="AJ462" i="1"/>
  <c r="AB432" i="1"/>
  <c r="AB437" i="1"/>
  <c r="AA432" i="1"/>
  <c r="AA437" i="1"/>
  <c r="AJ489" i="1"/>
  <c r="AJ479" i="1" s="1"/>
  <c r="AJ253" i="2"/>
  <c r="AJ252" i="2" s="1"/>
  <c r="AJ251" i="2" s="1"/>
  <c r="AL254" i="1"/>
  <c r="AL489" i="1" s="1"/>
  <c r="AJ194" i="3"/>
  <c r="AJ193" i="3" s="1"/>
  <c r="AJ192" i="3" s="1"/>
  <c r="AJ253" i="1"/>
  <c r="AA443" i="1"/>
  <c r="AA440" i="1" s="1"/>
  <c r="AA460" i="1"/>
  <c r="BB426" i="1"/>
  <c r="BB437" i="1" s="1"/>
  <c r="BD437" i="1"/>
  <c r="U426" i="1"/>
  <c r="AJ496" i="1"/>
  <c r="AJ463" i="1"/>
  <c r="AJ444" i="1" s="1"/>
  <c r="AJ529" i="1"/>
  <c r="AL484" i="1"/>
  <c r="AK444" i="1"/>
  <c r="AB512" i="1"/>
  <c r="AJ451" i="1"/>
  <c r="S433" i="1"/>
  <c r="AJ442" i="1"/>
  <c r="AC440" i="1"/>
  <c r="L432" i="1"/>
  <c r="L437" i="1"/>
  <c r="T432" i="1"/>
  <c r="T437" i="1"/>
  <c r="AK442" i="1"/>
  <c r="AK460" i="1"/>
  <c r="AI479" i="1"/>
  <c r="AB460" i="1"/>
  <c r="AV291" i="2"/>
  <c r="AI241" i="2"/>
  <c r="AI240" i="2" s="1"/>
  <c r="AI312" i="2"/>
  <c r="AI311" i="2" s="1"/>
  <c r="AI310" i="2" s="1"/>
  <c r="AI349" i="3"/>
  <c r="AI348" i="3" s="1"/>
  <c r="AI347" i="3" s="1"/>
  <c r="AL350" i="1"/>
  <c r="AL483" i="1" s="1"/>
  <c r="AL445" i="1" s="1"/>
  <c r="AJ348" i="2"/>
  <c r="AJ347" i="2" s="1"/>
  <c r="AJ48" i="3"/>
  <c r="AJ47" i="3" s="1"/>
  <c r="AL373" i="1"/>
  <c r="AL509" i="1" s="1"/>
  <c r="AJ344" i="2"/>
  <c r="AJ343" i="2" s="1"/>
  <c r="AJ44" i="3"/>
  <c r="AJ43" i="3" s="1"/>
  <c r="AL369" i="1"/>
  <c r="AL498" i="1" s="1"/>
  <c r="AJ346" i="2"/>
  <c r="AJ345" i="2" s="1"/>
  <c r="AJ46" i="3"/>
  <c r="AJ45" i="3" s="1"/>
  <c r="AL371" i="1"/>
  <c r="AJ68" i="3"/>
  <c r="AJ67" i="3" s="1"/>
  <c r="AJ66" i="3" s="1"/>
  <c r="AJ65" i="3" s="1"/>
  <c r="AL380" i="1"/>
  <c r="AK351" i="2"/>
  <c r="AK350" i="2" s="1"/>
  <c r="AK349" i="2" s="1"/>
  <c r="AK341" i="2" s="1"/>
  <c r="AK340" i="2" s="1"/>
  <c r="AK339" i="2" s="1"/>
  <c r="AK51" i="3"/>
  <c r="AK50" i="3" s="1"/>
  <c r="AK49" i="3" s="1"/>
  <c r="AK41" i="3" s="1"/>
  <c r="AK8" i="3" s="1"/>
  <c r="AL376" i="1"/>
  <c r="AI345" i="1"/>
  <c r="AL345" i="1" s="1"/>
  <c r="AL346" i="1"/>
  <c r="AI352" i="1"/>
  <c r="AL352" i="1" s="1"/>
  <c r="AL353" i="1"/>
  <c r="AB367" i="1"/>
  <c r="AB366" i="1" s="1"/>
  <c r="AJ362" i="2"/>
  <c r="AJ361" i="2" s="1"/>
  <c r="AJ360" i="2" s="1"/>
  <c r="AJ353" i="2" s="1"/>
  <c r="AJ352" i="2" s="1"/>
  <c r="AJ396" i="3"/>
  <c r="AJ395" i="3" s="1"/>
  <c r="AJ394" i="3" s="1"/>
  <c r="AJ393" i="3" s="1"/>
  <c r="AJ388" i="3" s="1"/>
  <c r="AL389" i="1"/>
  <c r="AI304" i="2"/>
  <c r="AI303" i="2" s="1"/>
  <c r="AI302" i="2" s="1"/>
  <c r="AI298" i="2" s="1"/>
  <c r="AI297" i="2" s="1"/>
  <c r="AI362" i="3"/>
  <c r="AI361" i="3" s="1"/>
  <c r="AI360" i="3" s="1"/>
  <c r="AI354" i="3" s="1"/>
  <c r="AL358" i="1"/>
  <c r="AL481" i="1" s="1"/>
  <c r="AI356" i="2"/>
  <c r="AI355" i="2" s="1"/>
  <c r="AI354" i="2" s="1"/>
  <c r="AI353" i="2" s="1"/>
  <c r="AI352" i="2" s="1"/>
  <c r="AI339" i="2" s="1"/>
  <c r="AI392" i="3"/>
  <c r="AI391" i="3" s="1"/>
  <c r="AI390" i="3" s="1"/>
  <c r="AI389" i="3" s="1"/>
  <c r="AI388" i="3" s="1"/>
  <c r="AL385" i="1"/>
  <c r="AL503" i="1" s="1"/>
  <c r="AL448" i="1" s="1"/>
  <c r="AJ268" i="2"/>
  <c r="AJ267" i="2" s="1"/>
  <c r="AJ260" i="2" s="1"/>
  <c r="AJ241" i="2" s="1"/>
  <c r="AJ240" i="2" s="1"/>
  <c r="AJ275" i="3"/>
  <c r="AJ274" i="3" s="1"/>
  <c r="AJ267" i="3" s="1"/>
  <c r="AJ263" i="3" s="1"/>
  <c r="AL335" i="1"/>
  <c r="AL492" i="1" s="1"/>
  <c r="AI341" i="1"/>
  <c r="AL342" i="1"/>
  <c r="AI336" i="1"/>
  <c r="AL337" i="1"/>
  <c r="AI361" i="1"/>
  <c r="AL361" i="1" s="1"/>
  <c r="AL362" i="1"/>
  <c r="AB39" i="1"/>
  <c r="AJ375" i="3"/>
  <c r="AJ369" i="3" s="1"/>
  <c r="AJ368" i="3" s="1"/>
  <c r="AI187" i="3"/>
  <c r="AJ12" i="3"/>
  <c r="AJ11" i="3" s="1"/>
  <c r="AJ383" i="2"/>
  <c r="AJ382" i="2" s="1"/>
  <c r="AL399" i="1"/>
  <c r="AL515" i="1" s="1"/>
  <c r="AJ394" i="2"/>
  <c r="AJ393" i="2" s="1"/>
  <c r="AJ392" i="2" s="1"/>
  <c r="AJ57" i="3"/>
  <c r="AJ56" i="3" s="1"/>
  <c r="AJ55" i="3" s="1"/>
  <c r="AL412" i="1"/>
  <c r="AL531" i="1" s="1"/>
  <c r="AJ14" i="3"/>
  <c r="AJ13" i="3" s="1"/>
  <c r="AJ385" i="2"/>
  <c r="AJ384" i="2" s="1"/>
  <c r="AL401" i="1"/>
  <c r="AL516" i="1" s="1"/>
  <c r="AJ391" i="2"/>
  <c r="AJ390" i="2" s="1"/>
  <c r="AJ389" i="2" s="1"/>
  <c r="AJ388" i="2" s="1"/>
  <c r="AJ54" i="3"/>
  <c r="AJ53" i="3" s="1"/>
  <c r="AJ52" i="3" s="1"/>
  <c r="AL409" i="1"/>
  <c r="AL532" i="1" s="1"/>
  <c r="AI121" i="1"/>
  <c r="AL121" i="1" s="1"/>
  <c r="AI22" i="2"/>
  <c r="AI21" i="2" s="1"/>
  <c r="AI155" i="3"/>
  <c r="AI154" i="3" s="1"/>
  <c r="AL122" i="1"/>
  <c r="AI94" i="1"/>
  <c r="AL95" i="1"/>
  <c r="BJ196" i="2"/>
  <c r="J150" i="3"/>
  <c r="AL167" i="1"/>
  <c r="AJ30" i="2"/>
  <c r="AJ29" i="2" s="1"/>
  <c r="AJ26" i="2" s="1"/>
  <c r="AJ25" i="3"/>
  <c r="AJ24" i="3" s="1"/>
  <c r="AL19" i="1"/>
  <c r="AK81" i="2"/>
  <c r="AK80" i="2" s="1"/>
  <c r="AK79" i="2" s="1"/>
  <c r="AK78" i="2" s="1"/>
  <c r="AK77" i="2" s="1"/>
  <c r="AK105" i="3"/>
  <c r="AK104" i="3" s="1"/>
  <c r="AL72" i="1"/>
  <c r="AK175" i="1"/>
  <c r="AL178" i="1"/>
  <c r="AJ47" i="2"/>
  <c r="AJ46" i="2" s="1"/>
  <c r="AJ45" i="2" s="1"/>
  <c r="AJ33" i="3"/>
  <c r="AJ32" i="3" s="1"/>
  <c r="AJ31" i="3" s="1"/>
  <c r="AL27" i="1"/>
  <c r="AL473" i="1" s="1"/>
  <c r="AL454" i="1" s="1"/>
  <c r="AJ57" i="1"/>
  <c r="AJ50" i="2"/>
  <c r="AJ49" i="2" s="1"/>
  <c r="AJ48" i="2" s="1"/>
  <c r="AJ88" i="3"/>
  <c r="AJ87" i="3" s="1"/>
  <c r="AJ86" i="3" s="1"/>
  <c r="AL58" i="1"/>
  <c r="AJ59" i="1"/>
  <c r="AL59" i="1" s="1"/>
  <c r="AL60" i="1"/>
  <c r="AJ21" i="3"/>
  <c r="AJ280" i="3"/>
  <c r="AJ279" i="3" s="1"/>
  <c r="AJ188" i="3"/>
  <c r="AJ241" i="3"/>
  <c r="AJ143" i="2"/>
  <c r="AJ142" i="2"/>
  <c r="AJ128" i="1"/>
  <c r="AJ203" i="1"/>
  <c r="AJ233" i="2"/>
  <c r="AJ232" i="2" s="1"/>
  <c r="AJ231" i="2" s="1"/>
  <c r="AJ230" i="2" s="1"/>
  <c r="AJ330" i="3"/>
  <c r="AJ329" i="3" s="1"/>
  <c r="AJ328" i="3" s="1"/>
  <c r="AJ327" i="3" s="1"/>
  <c r="AJ322" i="3" s="1"/>
  <c r="AL204" i="1"/>
  <c r="AL465" i="1" s="1"/>
  <c r="AH69" i="1"/>
  <c r="AJ141" i="1"/>
  <c r="AL141" i="1" s="1"/>
  <c r="AL142" i="1"/>
  <c r="AJ138" i="1"/>
  <c r="AL138" i="1" s="1"/>
  <c r="AL139" i="1"/>
  <c r="AJ233" i="1"/>
  <c r="AL233" i="1" s="1"/>
  <c r="AL234" i="1"/>
  <c r="BH196" i="2"/>
  <c r="M8" i="2"/>
  <c r="AH39" i="1"/>
  <c r="AL50" i="1"/>
  <c r="AI32" i="1"/>
  <c r="AL33" i="1"/>
  <c r="AJ198" i="1"/>
  <c r="AL199" i="1"/>
  <c r="AJ141" i="2"/>
  <c r="AJ140" i="2" s="1"/>
  <c r="AJ139" i="2" s="1"/>
  <c r="AJ138" i="2" s="1"/>
  <c r="AJ137" i="2" s="1"/>
  <c r="AJ149" i="3"/>
  <c r="AJ148" i="3" s="1"/>
  <c r="AJ147" i="3" s="1"/>
  <c r="AJ146" i="3" s="1"/>
  <c r="AJ125" i="3" s="1"/>
  <c r="AL116" i="1"/>
  <c r="AL469" i="1" s="1"/>
  <c r="AL450" i="1" s="1"/>
  <c r="AJ228" i="1"/>
  <c r="AL228" i="1" s="1"/>
  <c r="AJ112" i="3"/>
  <c r="AJ111" i="3" s="1"/>
  <c r="AJ110" i="3" s="1"/>
  <c r="AJ196" i="2"/>
  <c r="AJ195" i="2" s="1"/>
  <c r="AJ150" i="2"/>
  <c r="AJ188" i="2"/>
  <c r="AJ187" i="2"/>
  <c r="AK149" i="2"/>
  <c r="AK148" i="2"/>
  <c r="AJ280" i="1"/>
  <c r="AL280" i="1" s="1"/>
  <c r="AL281" i="1"/>
  <c r="AJ97" i="1"/>
  <c r="AL98" i="1"/>
  <c r="AJ274" i="1"/>
  <c r="AL274" i="1" s="1"/>
  <c r="AL275" i="1"/>
  <c r="AJ311" i="1"/>
  <c r="AL311" i="1" s="1"/>
  <c r="AL312" i="1"/>
  <c r="AK211" i="2"/>
  <c r="AK210" i="2" s="1"/>
  <c r="AK209" i="2" s="1"/>
  <c r="AK195" i="2" s="1"/>
  <c r="AK385" i="3"/>
  <c r="AK384" i="3" s="1"/>
  <c r="AK383" i="3" s="1"/>
  <c r="AK369" i="3" s="1"/>
  <c r="AK368" i="3" s="1"/>
  <c r="AL238" i="1"/>
  <c r="AL461" i="1" s="1"/>
  <c r="AJ373" i="2"/>
  <c r="AJ372" i="2" s="1"/>
  <c r="AJ371" i="2" s="1"/>
  <c r="AJ100" i="3"/>
  <c r="AJ99" i="3" s="1"/>
  <c r="AJ98" i="3" s="1"/>
  <c r="AL67" i="1"/>
  <c r="AL472" i="1" s="1"/>
  <c r="AL453" i="1" s="1"/>
  <c r="AI215" i="1"/>
  <c r="AL215" i="1" s="1"/>
  <c r="AL216" i="1"/>
  <c r="J369" i="3"/>
  <c r="AJ100" i="1"/>
  <c r="AJ367" i="2"/>
  <c r="AJ366" i="2" s="1"/>
  <c r="AJ365" i="2" s="1"/>
  <c r="AJ64" i="3"/>
  <c r="AJ63" i="3" s="1"/>
  <c r="AJ62" i="3" s="1"/>
  <c r="AJ61" i="3" s="1"/>
  <c r="AL38" i="1"/>
  <c r="AL475" i="1" s="1"/>
  <c r="AL456" i="1" s="1"/>
  <c r="AJ95" i="2"/>
  <c r="AJ94" i="2" s="1"/>
  <c r="AJ93" i="2" s="1"/>
  <c r="AJ92" i="2" s="1"/>
  <c r="AJ91" i="2" s="1"/>
  <c r="AJ170" i="3"/>
  <c r="AJ169" i="3" s="1"/>
  <c r="AJ168" i="3" s="1"/>
  <c r="AJ167" i="3" s="1"/>
  <c r="AL137" i="1"/>
  <c r="AJ79" i="1"/>
  <c r="AL79" i="1" s="1"/>
  <c r="AL80" i="1"/>
  <c r="AI43" i="1"/>
  <c r="AL43" i="1" s="1"/>
  <c r="AI15" i="2"/>
  <c r="AI14" i="2" s="1"/>
  <c r="AI74" i="3"/>
  <c r="AI73" i="3" s="1"/>
  <c r="AL44" i="1"/>
  <c r="AJ324" i="1"/>
  <c r="AL324" i="1" s="1"/>
  <c r="AL325" i="1"/>
  <c r="AJ23" i="1"/>
  <c r="AJ35" i="2"/>
  <c r="AJ34" i="2" s="1"/>
  <c r="AJ33" i="2" s="1"/>
  <c r="AJ30" i="3"/>
  <c r="AJ29" i="3" s="1"/>
  <c r="AJ28" i="3" s="1"/>
  <c r="AL24" i="1"/>
  <c r="AJ326" i="2"/>
  <c r="AJ325" i="2" s="1"/>
  <c r="AJ324" i="2" s="1"/>
  <c r="AJ323" i="2" s="1"/>
  <c r="AJ322" i="2" s="1"/>
  <c r="AJ260" i="3"/>
  <c r="AJ259" i="3" s="1"/>
  <c r="AJ258" i="3" s="1"/>
  <c r="AJ257" i="3" s="1"/>
  <c r="AL320" i="1"/>
  <c r="AL480" i="1" s="1"/>
  <c r="AI227" i="2"/>
  <c r="AI226" i="2" s="1"/>
  <c r="AI225" i="2" s="1"/>
  <c r="AI221" i="2" s="1"/>
  <c r="AI220" i="2" s="1"/>
  <c r="AI214" i="2" s="1"/>
  <c r="AI343" i="3"/>
  <c r="AI342" i="3" s="1"/>
  <c r="AI341" i="3" s="1"/>
  <c r="AI337" i="3" s="1"/>
  <c r="AI322" i="3" s="1"/>
  <c r="AL214" i="1"/>
  <c r="AI249" i="1"/>
  <c r="AL250" i="1"/>
  <c r="AI153" i="2"/>
  <c r="AI152" i="2" s="1"/>
  <c r="AI151" i="2" s="1"/>
  <c r="AI150" i="2" s="1"/>
  <c r="AI283" i="3"/>
  <c r="AI282" i="3" s="1"/>
  <c r="AI281" i="3" s="1"/>
  <c r="AI280" i="3" s="1"/>
  <c r="AI279" i="3" s="1"/>
  <c r="AL158" i="1"/>
  <c r="AL470" i="1" s="1"/>
  <c r="AI119" i="1"/>
  <c r="AL119" i="1" s="1"/>
  <c r="AI20" i="2"/>
  <c r="AI19" i="2" s="1"/>
  <c r="AI18" i="2" s="1"/>
  <c r="AI153" i="3"/>
  <c r="AI152" i="3" s="1"/>
  <c r="AL120" i="1"/>
  <c r="AK28" i="1"/>
  <c r="AL29" i="1"/>
  <c r="AJ180" i="1"/>
  <c r="AL180" i="1" s="1"/>
  <c r="AL181" i="1"/>
  <c r="AJ131" i="1"/>
  <c r="AL131" i="1" s="1"/>
  <c r="AL132" i="1"/>
  <c r="AJ159" i="1"/>
  <c r="AL159" i="1" s="1"/>
  <c r="AL162" i="1"/>
  <c r="AJ193" i="1"/>
  <c r="AL194" i="1"/>
  <c r="AJ271" i="1"/>
  <c r="AL272" i="1"/>
  <c r="AJ164" i="1"/>
  <c r="AL164" i="1" s="1"/>
  <c r="AL165" i="1"/>
  <c r="AJ258" i="1"/>
  <c r="AL258" i="1" s="1"/>
  <c r="AL259" i="1"/>
  <c r="AI314" i="1"/>
  <c r="AL315" i="1"/>
  <c r="AJ302" i="1"/>
  <c r="AL303" i="1"/>
  <c r="AJ261" i="1"/>
  <c r="AL261" i="1" s="1"/>
  <c r="AL262" i="1"/>
  <c r="AI268" i="1"/>
  <c r="AL269" i="1"/>
  <c r="AI11" i="2"/>
  <c r="AJ160" i="3"/>
  <c r="AJ159" i="3" s="1"/>
  <c r="AJ20" i="3"/>
  <c r="AJ19" i="3" s="1"/>
  <c r="AJ18" i="3" s="1"/>
  <c r="AJ25" i="2"/>
  <c r="AJ24" i="2" s="1"/>
  <c r="AJ23" i="2" s="1"/>
  <c r="AV92" i="2"/>
  <c r="AV91" i="2" s="1"/>
  <c r="AS111" i="3"/>
  <c r="AU112" i="3"/>
  <c r="AU111" i="3" s="1"/>
  <c r="AV102" i="3"/>
  <c r="AV101" i="3" s="1"/>
  <c r="AX101" i="3" s="1"/>
  <c r="AZ101" i="3" s="1"/>
  <c r="AX111" i="3"/>
  <c r="AZ112" i="3"/>
  <c r="AZ111" i="3" s="1"/>
  <c r="AB241" i="1"/>
  <c r="AB478" i="1" s="1"/>
  <c r="AJ398" i="1"/>
  <c r="AL398" i="1" s="1"/>
  <c r="AJ372" i="1"/>
  <c r="AL372" i="1" s="1"/>
  <c r="AK413" i="1"/>
  <c r="AL413" i="1" s="1"/>
  <c r="AK406" i="1"/>
  <c r="AK405" i="1" s="1"/>
  <c r="AK404" i="1" s="1"/>
  <c r="AK528" i="1" s="1"/>
  <c r="AJ334" i="1"/>
  <c r="AJ400" i="1"/>
  <c r="AL400" i="1" s="1"/>
  <c r="AA118" i="1"/>
  <c r="AA117" i="1" s="1"/>
  <c r="AA92" i="1" s="1"/>
  <c r="AA429" i="1" s="1"/>
  <c r="AJ37" i="1"/>
  <c r="AA364" i="1"/>
  <c r="AA495" i="1" s="1"/>
  <c r="AJ13" i="1"/>
  <c r="AB222" i="1"/>
  <c r="AB221" i="1" s="1"/>
  <c r="AB434" i="1" s="1"/>
  <c r="AJ319" i="1"/>
  <c r="AI213" i="1"/>
  <c r="AJ115" i="1"/>
  <c r="AB365" i="1"/>
  <c r="AB364" i="1" s="1"/>
  <c r="AB495" i="1" s="1"/>
  <c r="AI40" i="1"/>
  <c r="S8" i="2"/>
  <c r="AJ136" i="1"/>
  <c r="AI357" i="1"/>
  <c r="AI384" i="1"/>
  <c r="AJ368" i="1"/>
  <c r="AL368" i="1" s="1"/>
  <c r="AB11" i="1"/>
  <c r="AB10" i="1" s="1"/>
  <c r="AJ66" i="1"/>
  <c r="AI157" i="1"/>
  <c r="AJ411" i="1"/>
  <c r="AK375" i="1"/>
  <c r="AA339" i="1"/>
  <c r="AA433" i="1" s="1"/>
  <c r="AJ408" i="1"/>
  <c r="AK237" i="1"/>
  <c r="AJ18" i="1"/>
  <c r="AJ370" i="1"/>
  <c r="AL370" i="1" s="1"/>
  <c r="AK71" i="1"/>
  <c r="AJ379" i="1"/>
  <c r="AJ26" i="1"/>
  <c r="AC364" i="1"/>
  <c r="AC495" i="1" s="1"/>
  <c r="S9" i="1"/>
  <c r="S459" i="1" s="1"/>
  <c r="T369" i="3"/>
  <c r="T368" i="3" s="1"/>
  <c r="Z100" i="1"/>
  <c r="Z92" i="1" s="1"/>
  <c r="Z429" i="1" s="1"/>
  <c r="AH110" i="1"/>
  <c r="Z248" i="1"/>
  <c r="Z247" i="1" s="1"/>
  <c r="Z431" i="1" s="1"/>
  <c r="AJ388" i="1"/>
  <c r="AA241" i="1"/>
  <c r="AA478" i="1" s="1"/>
  <c r="AB207" i="3"/>
  <c r="AI349" i="1"/>
  <c r="AA348" i="3"/>
  <c r="AA347" i="3" s="1"/>
  <c r="AA337" i="3" s="1"/>
  <c r="J439" i="3"/>
  <c r="J512" i="3" s="1"/>
  <c r="T439" i="3"/>
  <c r="AA11" i="2"/>
  <c r="AA10" i="2" s="1"/>
  <c r="AA9" i="2" s="1"/>
  <c r="AS9" i="3"/>
  <c r="AU9" i="3" s="1"/>
  <c r="S439" i="3"/>
  <c r="BJ11" i="2"/>
  <c r="AA241" i="2"/>
  <c r="AA240" i="2" s="1"/>
  <c r="AQ323" i="2"/>
  <c r="AX79" i="2"/>
  <c r="AZ79" i="2" s="1"/>
  <c r="BH162" i="2"/>
  <c r="AA311" i="2"/>
  <c r="AA310" i="2" s="1"/>
  <c r="AC439" i="3"/>
  <c r="J207" i="3"/>
  <c r="J241" i="2"/>
  <c r="BG241" i="2" s="1"/>
  <c r="AQ207" i="3"/>
  <c r="J150" i="2"/>
  <c r="AQ354" i="3"/>
  <c r="AV195" i="2"/>
  <c r="AV193" i="2" s="1"/>
  <c r="AX193" i="2" s="1"/>
  <c r="AZ193" i="2" s="1"/>
  <c r="AA360" i="3"/>
  <c r="AA354" i="3" s="1"/>
  <c r="J247" i="1"/>
  <c r="BH93" i="1"/>
  <c r="BG100" i="1"/>
  <c r="BH11" i="1"/>
  <c r="BI209" i="2"/>
  <c r="BI292" i="2"/>
  <c r="BF11" i="1"/>
  <c r="J196" i="1"/>
  <c r="J339" i="1"/>
  <c r="BH339" i="1" s="1"/>
  <c r="AV298" i="2"/>
  <c r="AV297" i="2" s="1"/>
  <c r="AQ150" i="2"/>
  <c r="AS150" i="2" s="1"/>
  <c r="AU150" i="2" s="1"/>
  <c r="J195" i="2"/>
  <c r="BG195" i="2" s="1"/>
  <c r="BH209" i="2"/>
  <c r="BG162" i="2"/>
  <c r="BG93" i="1"/>
  <c r="BF100" i="1"/>
  <c r="T234" i="2"/>
  <c r="AQ280" i="3"/>
  <c r="AS280" i="3" s="1"/>
  <c r="AU280" i="3" s="1"/>
  <c r="AQ195" i="2"/>
  <c r="AS195" i="2" s="1"/>
  <c r="AU195" i="2" s="1"/>
  <c r="BJ209" i="2"/>
  <c r="AQ10" i="2"/>
  <c r="AQ9" i="2" s="1"/>
  <c r="AS9" i="2" s="1"/>
  <c r="AU9" i="2" s="1"/>
  <c r="BI162" i="2"/>
  <c r="BF93" i="1"/>
  <c r="BI100" i="1"/>
  <c r="AB26" i="2"/>
  <c r="AB10" i="2" s="1"/>
  <c r="AB9" i="2" s="1"/>
  <c r="AQ298" i="2"/>
  <c r="AQ297" i="2" s="1"/>
  <c r="AV150" i="2"/>
  <c r="AX150" i="2" s="1"/>
  <c r="AZ150" i="2" s="1"/>
  <c r="AV10" i="2"/>
  <c r="AV9" i="2" s="1"/>
  <c r="T321" i="3"/>
  <c r="AB267" i="3"/>
  <c r="AB263" i="3" s="1"/>
  <c r="AB260" i="2"/>
  <c r="AB241" i="2" s="1"/>
  <c r="AB240" i="2" s="1"/>
  <c r="BH292" i="2"/>
  <c r="S322" i="3"/>
  <c r="S401" i="3" s="1"/>
  <c r="AV354" i="3"/>
  <c r="AX354" i="3" s="1"/>
  <c r="AZ354" i="3" s="1"/>
  <c r="AV280" i="3"/>
  <c r="AX280" i="3" s="1"/>
  <c r="AZ280" i="3" s="1"/>
  <c r="AV41" i="3"/>
  <c r="AX41" i="3" s="1"/>
  <c r="AZ41" i="3" s="1"/>
  <c r="AQ41" i="3"/>
  <c r="AS41" i="3" s="1"/>
  <c r="AU41" i="3" s="1"/>
  <c r="AV369" i="3"/>
  <c r="AX369" i="3" s="1"/>
  <c r="AZ369" i="3" s="1"/>
  <c r="K125" i="3"/>
  <c r="J280" i="3"/>
  <c r="BI69" i="1"/>
  <c r="L8" i="2"/>
  <c r="BG11" i="1"/>
  <c r="S298" i="2"/>
  <c r="S297" i="2" s="1"/>
  <c r="S234" i="2" s="1"/>
  <c r="AQ92" i="2"/>
  <c r="AQ91" i="2" s="1"/>
  <c r="J298" i="2"/>
  <c r="BG298" i="2" s="1"/>
  <c r="BF69" i="1"/>
  <c r="AQ167" i="3"/>
  <c r="X402" i="2"/>
  <c r="X403" i="2" s="1"/>
  <c r="AX324" i="2"/>
  <c r="AZ324" i="2" s="1"/>
  <c r="AV167" i="3"/>
  <c r="J41" i="3"/>
  <c r="AB258" i="3"/>
  <c r="AB257" i="3" s="1"/>
  <c r="AB364" i="2"/>
  <c r="T363" i="2"/>
  <c r="AA279" i="3"/>
  <c r="U401" i="3"/>
  <c r="U402" i="2" s="1"/>
  <c r="T279" i="3"/>
  <c r="U8" i="2"/>
  <c r="U398" i="2" s="1"/>
  <c r="AS354" i="3"/>
  <c r="AU354" i="3" s="1"/>
  <c r="AQ57" i="2"/>
  <c r="AS57" i="2" s="1"/>
  <c r="AU57" i="2" s="1"/>
  <c r="AS58" i="2"/>
  <c r="AU58" i="2" s="1"/>
  <c r="AV241" i="2"/>
  <c r="AV17" i="3"/>
  <c r="AX17" i="3" s="1"/>
  <c r="AZ17" i="3" s="1"/>
  <c r="AQ290" i="2"/>
  <c r="AS290" i="2" s="1"/>
  <c r="AU290" i="2" s="1"/>
  <c r="AS291" i="2"/>
  <c r="AU291" i="2" s="1"/>
  <c r="AQ337" i="3"/>
  <c r="AS337" i="3" s="1"/>
  <c r="AU337" i="3" s="1"/>
  <c r="AS347" i="3"/>
  <c r="AU347" i="3" s="1"/>
  <c r="AQ150" i="3"/>
  <c r="AS150" i="3" s="1"/>
  <c r="AU150" i="3" s="1"/>
  <c r="AV69" i="3"/>
  <c r="AQ241" i="2"/>
  <c r="AS74" i="2"/>
  <c r="AU74" i="2" s="1"/>
  <c r="AQ70" i="2"/>
  <c r="AQ138" i="2"/>
  <c r="AS139" i="2"/>
  <c r="AU139" i="2" s="1"/>
  <c r="AV189" i="2"/>
  <c r="AX190" i="2"/>
  <c r="AZ190" i="2" s="1"/>
  <c r="AQ317" i="3"/>
  <c r="AS317" i="3" s="1"/>
  <c r="AU317" i="3" s="1"/>
  <c r="AS318" i="3"/>
  <c r="AU318" i="3" s="1"/>
  <c r="AX328" i="3"/>
  <c r="AZ328" i="3" s="1"/>
  <c r="AV327" i="3"/>
  <c r="AX327" i="3" s="1"/>
  <c r="AZ327" i="3" s="1"/>
  <c r="AQ144" i="2"/>
  <c r="AS145" i="2"/>
  <c r="AU145" i="2" s="1"/>
  <c r="AV118" i="2"/>
  <c r="AX119" i="2"/>
  <c r="AZ119" i="2" s="1"/>
  <c r="AV393" i="3"/>
  <c r="AX393" i="3" s="1"/>
  <c r="AZ393" i="3" s="1"/>
  <c r="AX394" i="3"/>
  <c r="AZ394" i="3" s="1"/>
  <c r="AS389" i="2"/>
  <c r="AU389" i="2" s="1"/>
  <c r="AQ388" i="2"/>
  <c r="AS388" i="2" s="1"/>
  <c r="AU388" i="2" s="1"/>
  <c r="AV144" i="2"/>
  <c r="AX145" i="2"/>
  <c r="AZ145" i="2" s="1"/>
  <c r="AQ146" i="3"/>
  <c r="AS146" i="3" s="1"/>
  <c r="AU146" i="3" s="1"/>
  <c r="AS147" i="3"/>
  <c r="AU147" i="3" s="1"/>
  <c r="AQ318" i="2"/>
  <c r="AS319" i="2"/>
  <c r="AU319" i="2" s="1"/>
  <c r="AV230" i="2"/>
  <c r="AX231" i="2"/>
  <c r="AZ231" i="2" s="1"/>
  <c r="AX354" i="2"/>
  <c r="AZ354" i="2" s="1"/>
  <c r="AV353" i="2"/>
  <c r="AQ393" i="3"/>
  <c r="AS393" i="3" s="1"/>
  <c r="AU393" i="3" s="1"/>
  <c r="AS394" i="3"/>
  <c r="AU394" i="3" s="1"/>
  <c r="AQ322" i="2"/>
  <c r="AS322" i="2" s="1"/>
  <c r="AU322" i="2" s="1"/>
  <c r="AS323" i="2"/>
  <c r="AU323" i="2" s="1"/>
  <c r="AQ118" i="2"/>
  <c r="AS119" i="2"/>
  <c r="AU119" i="2" s="1"/>
  <c r="AV236" i="2"/>
  <c r="AX237" i="2"/>
  <c r="AZ237" i="2" s="1"/>
  <c r="AV389" i="3"/>
  <c r="AX390" i="3"/>
  <c r="AZ390" i="3" s="1"/>
  <c r="AS93" i="2"/>
  <c r="AX242" i="3"/>
  <c r="AZ242" i="3" s="1"/>
  <c r="AV241" i="3"/>
  <c r="AX241" i="3" s="1"/>
  <c r="AZ241" i="3" s="1"/>
  <c r="AQ330" i="2"/>
  <c r="AS331" i="2"/>
  <c r="AU331" i="2" s="1"/>
  <c r="AX125" i="2"/>
  <c r="AZ125" i="2" s="1"/>
  <c r="AV124" i="2"/>
  <c r="AX124" i="2" s="1"/>
  <c r="AZ124" i="2" s="1"/>
  <c r="AV123" i="2"/>
  <c r="AS328" i="3"/>
  <c r="AU328" i="3" s="1"/>
  <c r="AQ327" i="3"/>
  <c r="AS327" i="3" s="1"/>
  <c r="AU327" i="3" s="1"/>
  <c r="AV317" i="3"/>
  <c r="AX317" i="3" s="1"/>
  <c r="AZ317" i="3" s="1"/>
  <c r="AX318" i="3"/>
  <c r="AZ318" i="3" s="1"/>
  <c r="AQ216" i="2"/>
  <c r="AS217" i="2"/>
  <c r="AU217" i="2" s="1"/>
  <c r="AV330" i="2"/>
  <c r="AX331" i="2"/>
  <c r="AZ331" i="2" s="1"/>
  <c r="AS208" i="3"/>
  <c r="AX127" i="3"/>
  <c r="AZ127" i="3" s="1"/>
  <c r="AV126" i="3"/>
  <c r="AX189" i="3"/>
  <c r="AZ189" i="3" s="1"/>
  <c r="AV188" i="3"/>
  <c r="AV323" i="3"/>
  <c r="AX323" i="3" s="1"/>
  <c r="AZ323" i="3" s="1"/>
  <c r="AX324" i="3"/>
  <c r="AZ324" i="3" s="1"/>
  <c r="AQ263" i="3"/>
  <c r="AS263" i="3" s="1"/>
  <c r="AU263" i="3" s="1"/>
  <c r="AQ77" i="2"/>
  <c r="AS77" i="2" s="1"/>
  <c r="AU77" i="2" s="1"/>
  <c r="AS78" i="2"/>
  <c r="AU78" i="2" s="1"/>
  <c r="AV337" i="3"/>
  <c r="AX337" i="3" s="1"/>
  <c r="AZ337" i="3" s="1"/>
  <c r="AX347" i="3"/>
  <c r="AZ347" i="3" s="1"/>
  <c r="AV263" i="3"/>
  <c r="AX263" i="3" s="1"/>
  <c r="AZ263" i="3" s="1"/>
  <c r="AV150" i="3"/>
  <c r="AX150" i="3" s="1"/>
  <c r="AZ150" i="3" s="1"/>
  <c r="AQ340" i="2"/>
  <c r="AS341" i="2"/>
  <c r="AU341" i="2" s="1"/>
  <c r="AX9" i="3"/>
  <c r="AQ101" i="3"/>
  <c r="AS101" i="3" s="1"/>
  <c r="AU101" i="3" s="1"/>
  <c r="AS102" i="3"/>
  <c r="AU102" i="3" s="1"/>
  <c r="AV77" i="2"/>
  <c r="AX77" i="2" s="1"/>
  <c r="AZ77" i="2" s="1"/>
  <c r="AX78" i="2"/>
  <c r="AZ78" i="2" s="1"/>
  <c r="AV216" i="2"/>
  <c r="AX217" i="2"/>
  <c r="AZ217" i="2" s="1"/>
  <c r="AQ37" i="3"/>
  <c r="AS37" i="3" s="1"/>
  <c r="AU37" i="3" s="1"/>
  <c r="AS38" i="3"/>
  <c r="AU38" i="3" s="1"/>
  <c r="AX161" i="3"/>
  <c r="AZ161" i="3" s="1"/>
  <c r="AV160" i="3"/>
  <c r="AV159" i="3" s="1"/>
  <c r="AS225" i="2"/>
  <c r="AU225" i="2" s="1"/>
  <c r="AQ221" i="2"/>
  <c r="AV87" i="2"/>
  <c r="AX88" i="2"/>
  <c r="AZ88" i="2" s="1"/>
  <c r="AX368" i="2"/>
  <c r="AZ368" i="2" s="1"/>
  <c r="AX134" i="3"/>
  <c r="AZ134" i="3" s="1"/>
  <c r="AV133" i="3"/>
  <c r="AX133" i="3" s="1"/>
  <c r="AZ133" i="3" s="1"/>
  <c r="AQ230" i="2"/>
  <c r="AS231" i="2"/>
  <c r="AU231" i="2" s="1"/>
  <c r="AS354" i="2"/>
  <c r="AU354" i="2" s="1"/>
  <c r="AQ353" i="2"/>
  <c r="AX225" i="2"/>
  <c r="AZ225" i="2" s="1"/>
  <c r="AV221" i="2"/>
  <c r="AQ389" i="3"/>
  <c r="AS390" i="3"/>
  <c r="AU390" i="3" s="1"/>
  <c r="AX168" i="3"/>
  <c r="AQ236" i="2"/>
  <c r="AS237" i="2"/>
  <c r="AU237" i="2" s="1"/>
  <c r="AX389" i="2"/>
  <c r="AZ389" i="2" s="1"/>
  <c r="AV388" i="2"/>
  <c r="AX388" i="2" s="1"/>
  <c r="AZ388" i="2" s="1"/>
  <c r="AS134" i="3"/>
  <c r="AU134" i="3" s="1"/>
  <c r="AQ133" i="3"/>
  <c r="AS133" i="3" s="1"/>
  <c r="AU133" i="3" s="1"/>
  <c r="AV290" i="2"/>
  <c r="AX290" i="2" s="1"/>
  <c r="AZ290" i="2" s="1"/>
  <c r="AX291" i="2"/>
  <c r="AZ291" i="2" s="1"/>
  <c r="AQ368" i="3"/>
  <c r="AS368" i="3" s="1"/>
  <c r="AU368" i="3" s="1"/>
  <c r="AS369" i="3"/>
  <c r="AU369" i="3" s="1"/>
  <c r="AV340" i="2"/>
  <c r="AX341" i="2"/>
  <c r="AZ341" i="2" s="1"/>
  <c r="AV57" i="2"/>
  <c r="AX57" i="2" s="1"/>
  <c r="AZ57" i="2" s="1"/>
  <c r="AX58" i="2"/>
  <c r="AZ58" i="2" s="1"/>
  <c r="AC17" i="3"/>
  <c r="AQ87" i="2"/>
  <c r="AS88" i="2"/>
  <c r="AU88" i="2" s="1"/>
  <c r="AS368" i="2"/>
  <c r="AU368" i="2" s="1"/>
  <c r="AV318" i="2"/>
  <c r="AX319" i="2"/>
  <c r="AZ319" i="2" s="1"/>
  <c r="AS168" i="3"/>
  <c r="AV146" i="3"/>
  <c r="AX146" i="3" s="1"/>
  <c r="AZ146" i="3" s="1"/>
  <c r="AX147" i="3"/>
  <c r="AZ147" i="3" s="1"/>
  <c r="AS125" i="2"/>
  <c r="AU125" i="2" s="1"/>
  <c r="AQ123" i="2"/>
  <c r="AQ124" i="2"/>
  <c r="AS124" i="2" s="1"/>
  <c r="AU124" i="2" s="1"/>
  <c r="AX74" i="2"/>
  <c r="AZ74" i="2" s="1"/>
  <c r="AV70" i="2"/>
  <c r="AV138" i="2"/>
  <c r="AX139" i="2"/>
  <c r="AZ139" i="2" s="1"/>
  <c r="AS127" i="3"/>
  <c r="AU127" i="3" s="1"/>
  <c r="AQ126" i="3"/>
  <c r="AS189" i="3"/>
  <c r="AU189" i="3" s="1"/>
  <c r="AQ188" i="3"/>
  <c r="AQ323" i="3"/>
  <c r="AS323" i="3" s="1"/>
  <c r="AU323" i="3" s="1"/>
  <c r="AS324" i="3"/>
  <c r="AU324" i="3" s="1"/>
  <c r="AX208" i="3"/>
  <c r="AZ208" i="3" s="1"/>
  <c r="AV207" i="3"/>
  <c r="AX207" i="3" s="1"/>
  <c r="AZ207" i="3" s="1"/>
  <c r="AX93" i="2"/>
  <c r="AX92" i="2" s="1"/>
  <c r="AS161" i="3"/>
  <c r="AU161" i="3" s="1"/>
  <c r="AQ160" i="3"/>
  <c r="AV37" i="3"/>
  <c r="AX37" i="3" s="1"/>
  <c r="AZ37" i="3" s="1"/>
  <c r="AX38" i="3"/>
  <c r="AZ38" i="3" s="1"/>
  <c r="AQ189" i="2"/>
  <c r="AS190" i="2"/>
  <c r="AU190" i="2" s="1"/>
  <c r="AZ374" i="2"/>
  <c r="AZ375" i="2"/>
  <c r="AQ65" i="3"/>
  <c r="AS242" i="3"/>
  <c r="AU242" i="3" s="1"/>
  <c r="AQ241" i="3"/>
  <c r="AS241" i="3" s="1"/>
  <c r="AU241" i="3" s="1"/>
  <c r="AQ69" i="3"/>
  <c r="AS69" i="3" s="1"/>
  <c r="AQ17" i="3"/>
  <c r="AS17" i="3" s="1"/>
  <c r="AU17" i="3" s="1"/>
  <c r="AV322" i="2"/>
  <c r="AX322" i="2" s="1"/>
  <c r="AZ322" i="2" s="1"/>
  <c r="AX323" i="2"/>
  <c r="AZ323" i="2" s="1"/>
  <c r="AA292" i="2"/>
  <c r="AA291" i="2" s="1"/>
  <c r="AA290" i="2" s="1"/>
  <c r="AC209" i="2"/>
  <c r="AC195" i="2" s="1"/>
  <c r="AC193" i="2" s="1"/>
  <c r="AB324" i="2"/>
  <c r="AB323" i="2" s="1"/>
  <c r="AB322" i="2" s="1"/>
  <c r="AA302" i="2"/>
  <c r="AA298" i="2" s="1"/>
  <c r="AA297" i="2" s="1"/>
  <c r="AB375" i="3"/>
  <c r="AB21" i="3"/>
  <c r="AB17" i="3" s="1"/>
  <c r="J263" i="3"/>
  <c r="T110" i="3"/>
  <c r="BH11" i="2"/>
  <c r="BG292" i="2"/>
  <c r="BH69" i="1"/>
  <c r="J68" i="1"/>
  <c r="AB167" i="3"/>
  <c r="BJ292" i="2"/>
  <c r="BG396" i="1"/>
  <c r="BF396" i="1"/>
  <c r="T247" i="1"/>
  <c r="T431" i="1" s="1"/>
  <c r="AB133" i="3"/>
  <c r="AB125" i="3" s="1"/>
  <c r="AB10" i="3"/>
  <c r="AB9" i="3" s="1"/>
  <c r="R39" i="1"/>
  <c r="R10" i="1" s="1"/>
  <c r="R426" i="1" s="1"/>
  <c r="T8" i="3"/>
  <c r="BF39" i="1"/>
  <c r="BH396" i="1"/>
  <c r="AB381" i="2"/>
  <c r="AB380" i="2" s="1"/>
  <c r="AB370" i="3"/>
  <c r="AB92" i="2"/>
  <c r="AB91" i="2" s="1"/>
  <c r="AB342" i="2"/>
  <c r="AB341" i="2" s="1"/>
  <c r="AB340" i="2" s="1"/>
  <c r="AB339" i="2" s="1"/>
  <c r="AB188" i="2"/>
  <c r="AB187" i="2"/>
  <c r="T126" i="1"/>
  <c r="T430" i="1" s="1"/>
  <c r="AB162" i="2"/>
  <c r="AB150" i="2" s="1"/>
  <c r="AC79" i="2"/>
  <c r="AC78" i="2" s="1"/>
  <c r="AC77" i="2" s="1"/>
  <c r="AA149" i="2"/>
  <c r="AA148" i="2"/>
  <c r="AB196" i="2"/>
  <c r="AA125" i="3"/>
  <c r="AA187" i="3"/>
  <c r="AB322" i="3"/>
  <c r="AB112" i="3"/>
  <c r="AB111" i="3" s="1"/>
  <c r="AB124" i="2"/>
  <c r="AB123" i="2"/>
  <c r="AB122" i="2" s="1"/>
  <c r="AC300" i="3"/>
  <c r="AC280" i="3" s="1"/>
  <c r="AA70" i="3"/>
  <c r="AA69" i="3" s="1"/>
  <c r="AA8" i="3" s="1"/>
  <c r="AB229" i="2"/>
  <c r="AB228" i="2"/>
  <c r="AB160" i="3"/>
  <c r="AC41" i="3"/>
  <c r="AC383" i="3"/>
  <c r="AC369" i="3" s="1"/>
  <c r="AC368" i="3" s="1"/>
  <c r="AB59" i="2"/>
  <c r="AB58" i="2" s="1"/>
  <c r="AB57" i="2" s="1"/>
  <c r="J242" i="1"/>
  <c r="BI243" i="1"/>
  <c r="BF243" i="1"/>
  <c r="BG243" i="1"/>
  <c r="BH243" i="1"/>
  <c r="AB388" i="2"/>
  <c r="T194" i="2"/>
  <c r="T193" i="2"/>
  <c r="R100" i="1"/>
  <c r="R92" i="1" s="1"/>
  <c r="R429" i="1" s="1"/>
  <c r="T187" i="3"/>
  <c r="AB201" i="2"/>
  <c r="R248" i="1"/>
  <c r="R247" i="1" s="1"/>
  <c r="R431" i="1" s="1"/>
  <c r="AC170" i="2"/>
  <c r="AC150" i="2" s="1"/>
  <c r="T148" i="2"/>
  <c r="T149" i="2"/>
  <c r="AB42" i="3"/>
  <c r="AB41" i="3" s="1"/>
  <c r="AB241" i="3"/>
  <c r="S241" i="1"/>
  <c r="S478" i="1" s="1"/>
  <c r="AB188" i="3"/>
  <c r="AB69" i="3"/>
  <c r="AB292" i="3"/>
  <c r="AB280" i="3" s="1"/>
  <c r="AB143" i="2"/>
  <c r="AB142" i="2"/>
  <c r="AC103" i="3"/>
  <c r="AC102" i="3" s="1"/>
  <c r="AC101" i="3" s="1"/>
  <c r="BI396" i="1"/>
  <c r="BG366" i="1"/>
  <c r="BH366" i="1"/>
  <c r="BI366" i="1"/>
  <c r="BF366" i="1"/>
  <c r="BH382" i="1"/>
  <c r="BF382" i="1"/>
  <c r="BG382" i="1"/>
  <c r="BI382" i="1"/>
  <c r="J381" i="1"/>
  <c r="J435" i="1" s="1"/>
  <c r="BF386" i="1"/>
  <c r="BH386" i="1"/>
  <c r="BG386" i="1"/>
  <c r="BI386" i="1"/>
  <c r="J377" i="1"/>
  <c r="BG378" i="1"/>
  <c r="BH378" i="1"/>
  <c r="BF378" i="1"/>
  <c r="BI378" i="1"/>
  <c r="J405" i="1"/>
  <c r="BH406" i="1"/>
  <c r="BI406" i="1"/>
  <c r="BF406" i="1"/>
  <c r="BG406" i="1"/>
  <c r="J394" i="1"/>
  <c r="J512" i="1" s="1"/>
  <c r="BF395" i="1"/>
  <c r="BG395" i="1"/>
  <c r="BH395" i="1"/>
  <c r="BI395" i="1"/>
  <c r="BF92" i="1"/>
  <c r="BG92" i="1"/>
  <c r="BH92" i="1"/>
  <c r="BI92" i="1"/>
  <c r="BI196" i="1"/>
  <c r="BF208" i="1"/>
  <c r="BG208" i="1"/>
  <c r="BH208" i="1"/>
  <c r="BI208" i="1"/>
  <c r="BF317" i="1"/>
  <c r="BG317" i="1"/>
  <c r="BH317" i="1"/>
  <c r="BI317" i="1"/>
  <c r="BF113" i="1"/>
  <c r="BG113" i="1"/>
  <c r="BH113" i="1"/>
  <c r="BI113" i="1"/>
  <c r="BF117" i="1"/>
  <c r="BG117" i="1"/>
  <c r="BH117" i="1"/>
  <c r="BI117" i="1"/>
  <c r="J154" i="1"/>
  <c r="BF155" i="1"/>
  <c r="BG155" i="1"/>
  <c r="BH155" i="1"/>
  <c r="BI155" i="1"/>
  <c r="BF323" i="1"/>
  <c r="BG323" i="1"/>
  <c r="BH323" i="1"/>
  <c r="BI323" i="1"/>
  <c r="BF192" i="1"/>
  <c r="BG192" i="1"/>
  <c r="BH192" i="1"/>
  <c r="BI192" i="1"/>
  <c r="J221" i="1"/>
  <c r="J434" i="1" s="1"/>
  <c r="BF222" i="1"/>
  <c r="BG222" i="1"/>
  <c r="BH222" i="1"/>
  <c r="BI222" i="1"/>
  <c r="BE398" i="2"/>
  <c r="J134" i="1"/>
  <c r="BF138" i="1"/>
  <c r="BG138" i="1"/>
  <c r="BH138" i="1"/>
  <c r="BI138" i="1"/>
  <c r="BF340" i="1"/>
  <c r="BG340" i="1"/>
  <c r="BH340" i="1"/>
  <c r="BI340" i="1"/>
  <c r="BH247" i="1"/>
  <c r="BJ241" i="2"/>
  <c r="BF215" i="1"/>
  <c r="BG215" i="1"/>
  <c r="BH215" i="1"/>
  <c r="BI215" i="1"/>
  <c r="BF197" i="1"/>
  <c r="BG197" i="1"/>
  <c r="BH197" i="1"/>
  <c r="BI197" i="1"/>
  <c r="BF144" i="1"/>
  <c r="BG144" i="1"/>
  <c r="BH144" i="1"/>
  <c r="BI144" i="1"/>
  <c r="J146" i="3"/>
  <c r="J101" i="3"/>
  <c r="J327" i="3"/>
  <c r="J133" i="3"/>
  <c r="J110" i="3"/>
  <c r="BI77" i="1"/>
  <c r="BF77" i="1"/>
  <c r="BG77" i="1"/>
  <c r="BH77" i="1"/>
  <c r="BI31" i="1"/>
  <c r="BF31" i="1"/>
  <c r="BG31" i="1"/>
  <c r="BH31" i="1"/>
  <c r="J66" i="3"/>
  <c r="BI68" i="1"/>
  <c r="BF68" i="1"/>
  <c r="J317" i="3"/>
  <c r="J393" i="3"/>
  <c r="J37" i="3"/>
  <c r="J188" i="3"/>
  <c r="J368" i="3"/>
  <c r="BH39" i="1"/>
  <c r="J126" i="3"/>
  <c r="J177" i="3"/>
  <c r="J389" i="3"/>
  <c r="J323" i="3"/>
  <c r="J337" i="3"/>
  <c r="J160" i="3"/>
  <c r="J17" i="3"/>
  <c r="J241" i="3"/>
  <c r="J171" i="3"/>
  <c r="BG339" i="1"/>
  <c r="BI355" i="1"/>
  <c r="BF355" i="1"/>
  <c r="BH355" i="1"/>
  <c r="BG355" i="1"/>
  <c r="BI39" i="1"/>
  <c r="BG39" i="1"/>
  <c r="BG53" i="1"/>
  <c r="BH53" i="1"/>
  <c r="BI53" i="1"/>
  <c r="BF53" i="1"/>
  <c r="J83" i="3"/>
  <c r="J340" i="2"/>
  <c r="BG341" i="2"/>
  <c r="BI341" i="2"/>
  <c r="BH341" i="2"/>
  <c r="BJ341" i="2"/>
  <c r="BJ159" i="2"/>
  <c r="BH159" i="2"/>
  <c r="BG159" i="2"/>
  <c r="BI159" i="2"/>
  <c r="BG54" i="2"/>
  <c r="BH54" i="2"/>
  <c r="BI54" i="2"/>
  <c r="BJ54" i="2"/>
  <c r="BJ245" i="2"/>
  <c r="BG245" i="2"/>
  <c r="BI245" i="2"/>
  <c r="BH245" i="2"/>
  <c r="BJ175" i="2"/>
  <c r="BH175" i="2"/>
  <c r="BG175" i="2"/>
  <c r="BI175" i="2"/>
  <c r="BJ167" i="2"/>
  <c r="BH167" i="2"/>
  <c r="BG167" i="2"/>
  <c r="BI167" i="2"/>
  <c r="J322" i="2"/>
  <c r="BG323" i="2"/>
  <c r="BI323" i="2"/>
  <c r="BH323" i="2"/>
  <c r="BJ323" i="2"/>
  <c r="BG74" i="2"/>
  <c r="BH74" i="2"/>
  <c r="BI74" i="2"/>
  <c r="BJ74" i="2"/>
  <c r="J70" i="2"/>
  <c r="BJ272" i="2"/>
  <c r="BH272" i="2"/>
  <c r="BI272" i="2"/>
  <c r="BG272" i="2"/>
  <c r="BI395" i="2"/>
  <c r="BJ395" i="2"/>
  <c r="BG395" i="2"/>
  <c r="BH395" i="2"/>
  <c r="BG36" i="2"/>
  <c r="BH36" i="2"/>
  <c r="BI36" i="2"/>
  <c r="BJ36" i="2"/>
  <c r="BG371" i="2"/>
  <c r="BI371" i="2"/>
  <c r="BH371" i="2"/>
  <c r="BJ371" i="2"/>
  <c r="J108" i="2"/>
  <c r="BJ109" i="2"/>
  <c r="BG109" i="2"/>
  <c r="BI109" i="2"/>
  <c r="BH109" i="2"/>
  <c r="BI389" i="2"/>
  <c r="BJ389" i="2"/>
  <c r="BG389" i="2"/>
  <c r="BH389" i="2"/>
  <c r="J388" i="2"/>
  <c r="BG354" i="2"/>
  <c r="BI354" i="2"/>
  <c r="BH354" i="2"/>
  <c r="BJ354" i="2"/>
  <c r="J353" i="2"/>
  <c r="BJ99" i="2"/>
  <c r="BG99" i="2"/>
  <c r="BI99" i="2"/>
  <c r="BH99" i="2"/>
  <c r="BJ131" i="2"/>
  <c r="BG131" i="2"/>
  <c r="BH131" i="2"/>
  <c r="BI131" i="2"/>
  <c r="BG360" i="2"/>
  <c r="BI360" i="2"/>
  <c r="BH360" i="2"/>
  <c r="BJ360" i="2"/>
  <c r="BJ251" i="2"/>
  <c r="BI251" i="2"/>
  <c r="BG251" i="2"/>
  <c r="BH251" i="2"/>
  <c r="J375" i="2"/>
  <c r="BG376" i="2"/>
  <c r="BI376" i="2"/>
  <c r="BJ376" i="2"/>
  <c r="BH376" i="2"/>
  <c r="BG33" i="2"/>
  <c r="BH33" i="2"/>
  <c r="BJ33" i="2"/>
  <c r="BI33" i="2"/>
  <c r="BI151" i="2"/>
  <c r="BJ151" i="2"/>
  <c r="BH151" i="2"/>
  <c r="BG151" i="2"/>
  <c r="J87" i="2"/>
  <c r="BG88" i="2"/>
  <c r="BH88" i="2"/>
  <c r="BJ88" i="2"/>
  <c r="BI88" i="2"/>
  <c r="BJ181" i="2"/>
  <c r="BH181" i="2"/>
  <c r="BI181" i="2"/>
  <c r="BG181" i="2"/>
  <c r="J330" i="2"/>
  <c r="BG331" i="2"/>
  <c r="BI331" i="2"/>
  <c r="BH331" i="2"/>
  <c r="BJ331" i="2"/>
  <c r="BJ206" i="2"/>
  <c r="BI206" i="2"/>
  <c r="BG206" i="2"/>
  <c r="BH206" i="2"/>
  <c r="J240" i="2"/>
  <c r="BG71" i="2"/>
  <c r="BH71" i="2"/>
  <c r="BI71" i="2"/>
  <c r="BJ71" i="2"/>
  <c r="BG45" i="2"/>
  <c r="BH45" i="2"/>
  <c r="BJ45" i="2"/>
  <c r="BI45" i="2"/>
  <c r="BG275" i="2"/>
  <c r="BI275" i="2"/>
  <c r="BH275" i="2"/>
  <c r="BJ275" i="2"/>
  <c r="BJ242" i="2"/>
  <c r="BH242" i="2"/>
  <c r="BG242" i="2"/>
  <c r="BI242" i="2"/>
  <c r="BJ184" i="2"/>
  <c r="BG184" i="2"/>
  <c r="BI184" i="2"/>
  <c r="BH184" i="2"/>
  <c r="BG23" i="2"/>
  <c r="BH23" i="2"/>
  <c r="BI23" i="2"/>
  <c r="BJ23" i="2"/>
  <c r="J118" i="2"/>
  <c r="BJ119" i="2"/>
  <c r="BG119" i="2"/>
  <c r="BH119" i="2"/>
  <c r="BI119" i="2"/>
  <c r="J57" i="2"/>
  <c r="BG58" i="2"/>
  <c r="BH58" i="2"/>
  <c r="BI58" i="2"/>
  <c r="BJ58" i="2"/>
  <c r="BG307" i="2"/>
  <c r="BI307" i="2"/>
  <c r="BH307" i="2"/>
  <c r="BJ307" i="2"/>
  <c r="J78" i="2"/>
  <c r="BG79" i="2"/>
  <c r="BH79" i="2"/>
  <c r="BI79" i="2"/>
  <c r="BJ79" i="2"/>
  <c r="BJ111" i="2"/>
  <c r="BG111" i="2"/>
  <c r="BI111" i="2"/>
  <c r="BH111" i="2"/>
  <c r="BG39" i="2"/>
  <c r="BH39" i="2"/>
  <c r="BI39" i="2"/>
  <c r="BJ39" i="2"/>
  <c r="BG314" i="2"/>
  <c r="BI314" i="2"/>
  <c r="BH314" i="2"/>
  <c r="BJ314" i="2"/>
  <c r="BG48" i="2"/>
  <c r="BH48" i="2"/>
  <c r="BI48" i="2"/>
  <c r="BJ48" i="2"/>
  <c r="BJ257" i="2"/>
  <c r="BG257" i="2"/>
  <c r="BI257" i="2"/>
  <c r="BH257" i="2"/>
  <c r="J42" i="2"/>
  <c r="J10" i="2" s="1"/>
  <c r="BG43" i="2"/>
  <c r="BH43" i="2"/>
  <c r="BI43" i="2"/>
  <c r="BJ43" i="2"/>
  <c r="BJ269" i="2"/>
  <c r="BI269" i="2"/>
  <c r="BG269" i="2"/>
  <c r="BH269" i="2"/>
  <c r="J236" i="2"/>
  <c r="BJ237" i="2"/>
  <c r="BG237" i="2"/>
  <c r="BI237" i="2"/>
  <c r="BH237" i="2"/>
  <c r="J138" i="2"/>
  <c r="BJ139" i="2"/>
  <c r="BG139" i="2"/>
  <c r="BH139" i="2"/>
  <c r="BI139" i="2"/>
  <c r="BG368" i="2"/>
  <c r="BI368" i="2"/>
  <c r="BH368" i="2"/>
  <c r="BJ368" i="2"/>
  <c r="J364" i="2"/>
  <c r="BG380" i="2"/>
  <c r="BH380" i="2"/>
  <c r="BI380" i="2"/>
  <c r="BJ380" i="2"/>
  <c r="BJ102" i="2"/>
  <c r="BG102" i="2"/>
  <c r="BH102" i="2"/>
  <c r="BI102" i="2"/>
  <c r="BJ105" i="2"/>
  <c r="BG105" i="2"/>
  <c r="BI105" i="2"/>
  <c r="BH105" i="2"/>
  <c r="J189" i="2"/>
  <c r="BJ190" i="2"/>
  <c r="BI190" i="2"/>
  <c r="BG190" i="2"/>
  <c r="BH190" i="2"/>
  <c r="J144" i="2"/>
  <c r="BI145" i="2"/>
  <c r="BJ145" i="2"/>
  <c r="BH145" i="2"/>
  <c r="BG145" i="2"/>
  <c r="BJ248" i="2"/>
  <c r="BH248" i="2"/>
  <c r="BG248" i="2"/>
  <c r="BI248" i="2"/>
  <c r="J216" i="2"/>
  <c r="BJ217" i="2"/>
  <c r="BH217" i="2"/>
  <c r="BI217" i="2"/>
  <c r="BG217" i="2"/>
  <c r="BG278" i="2"/>
  <c r="BI278" i="2"/>
  <c r="BH278" i="2"/>
  <c r="BJ278" i="2"/>
  <c r="BI392" i="2"/>
  <c r="BJ392" i="2"/>
  <c r="BG392" i="2"/>
  <c r="BH392" i="2"/>
  <c r="BJ178" i="2"/>
  <c r="BI178" i="2"/>
  <c r="BG178" i="2"/>
  <c r="BH178" i="2"/>
  <c r="BG93" i="2"/>
  <c r="BH93" i="2"/>
  <c r="BI93" i="2"/>
  <c r="BJ93" i="2"/>
  <c r="J318" i="2"/>
  <c r="BG319" i="2"/>
  <c r="BI319" i="2"/>
  <c r="BH319" i="2"/>
  <c r="BJ319" i="2"/>
  <c r="BJ134" i="2"/>
  <c r="BG134" i="2"/>
  <c r="BI134" i="2"/>
  <c r="BH134" i="2"/>
  <c r="BJ125" i="2"/>
  <c r="BG125" i="2"/>
  <c r="BH125" i="2"/>
  <c r="BI125" i="2"/>
  <c r="J123" i="2"/>
  <c r="J124" i="2"/>
  <c r="BG310" i="2"/>
  <c r="BI310" i="2"/>
  <c r="BH310" i="2"/>
  <c r="BJ310" i="2"/>
  <c r="BG287" i="2"/>
  <c r="BI287" i="2"/>
  <c r="BH287" i="2"/>
  <c r="BJ287" i="2"/>
  <c r="J230" i="2"/>
  <c r="BJ231" i="2"/>
  <c r="BI231" i="2"/>
  <c r="BG231" i="2"/>
  <c r="BH231" i="2"/>
  <c r="BJ254" i="2"/>
  <c r="BH254" i="2"/>
  <c r="BI254" i="2"/>
  <c r="BG254" i="2"/>
  <c r="BJ225" i="2"/>
  <c r="BG225" i="2"/>
  <c r="BI225" i="2"/>
  <c r="BH225" i="2"/>
  <c r="J221" i="2"/>
  <c r="BG96" i="2"/>
  <c r="BH96" i="2"/>
  <c r="BJ96" i="2"/>
  <c r="BI96" i="2"/>
  <c r="BG299" i="2"/>
  <c r="BI299" i="2"/>
  <c r="BH299" i="2"/>
  <c r="BJ299" i="2"/>
  <c r="J290" i="2"/>
  <c r="BG291" i="2"/>
  <c r="BI291" i="2"/>
  <c r="BH291" i="2"/>
  <c r="BJ291" i="2"/>
  <c r="BB8" i="2"/>
  <c r="BB398" i="2" s="1"/>
  <c r="BD241" i="1"/>
  <c r="BD478" i="1" s="1"/>
  <c r="BC403" i="2"/>
  <c r="BD9" i="1"/>
  <c r="BD459" i="1" s="1"/>
  <c r="BC241" i="1"/>
  <c r="BC478" i="1" s="1"/>
  <c r="BE402" i="2"/>
  <c r="BE403" i="2" s="1"/>
  <c r="BB241" i="1"/>
  <c r="BB478" i="1" s="1"/>
  <c r="BB9" i="1"/>
  <c r="BB459" i="1" s="1"/>
  <c r="BB364" i="1"/>
  <c r="BB495" i="1" s="1"/>
  <c r="BB404" i="1"/>
  <c r="J148" i="2"/>
  <c r="J10" i="1"/>
  <c r="AV321" i="3"/>
  <c r="AX321" i="3" s="1"/>
  <c r="AZ321" i="3" s="1"/>
  <c r="AQ321" i="3"/>
  <c r="AS321" i="3" s="1"/>
  <c r="AU321" i="3" s="1"/>
  <c r="BJ298" i="2" l="1"/>
  <c r="J297" i="2"/>
  <c r="S398" i="2"/>
  <c r="AX102" i="3"/>
  <c r="AZ102" i="3" s="1"/>
  <c r="AI118" i="1"/>
  <c r="AI117" i="1" s="1"/>
  <c r="AI151" i="3"/>
  <c r="AI150" i="3" s="1"/>
  <c r="AI125" i="3" s="1"/>
  <c r="AA8" i="2"/>
  <c r="AX195" i="2"/>
  <c r="AZ195" i="2" s="1"/>
  <c r="AJ222" i="1"/>
  <c r="AI460" i="1"/>
  <c r="AL451" i="1"/>
  <c r="AL446" i="1"/>
  <c r="BF339" i="1"/>
  <c r="BI339" i="1"/>
  <c r="AB426" i="1"/>
  <c r="AX364" i="2"/>
  <c r="AX363" i="2" s="1"/>
  <c r="AZ363" i="2" s="1"/>
  <c r="AJ364" i="2"/>
  <c r="AL510" i="1"/>
  <c r="AL455" i="1" s="1"/>
  <c r="AL377" i="2"/>
  <c r="AL376" i="2" s="1"/>
  <c r="AL375" i="2" s="1"/>
  <c r="AL374" i="2" s="1"/>
  <c r="AL363" i="2" s="1"/>
  <c r="AS364" i="2"/>
  <c r="AS363" i="2" s="1"/>
  <c r="AV363" i="2"/>
  <c r="AU364" i="2"/>
  <c r="AU363" i="2" s="1"/>
  <c r="AQ363" i="2"/>
  <c r="AJ10" i="2"/>
  <c r="AJ9" i="2" s="1"/>
  <c r="BI298" i="2"/>
  <c r="AQ149" i="2"/>
  <c r="AS149" i="2" s="1"/>
  <c r="AU149" i="2" s="1"/>
  <c r="BH298" i="2"/>
  <c r="AQ148" i="2"/>
  <c r="AS148" i="2" s="1"/>
  <c r="AU148" i="2" s="1"/>
  <c r="AI234" i="2"/>
  <c r="AK440" i="1"/>
  <c r="AL442" i="1"/>
  <c r="BG68" i="1"/>
  <c r="J427" i="1"/>
  <c r="BG196" i="1"/>
  <c r="J433" i="1"/>
  <c r="BF247" i="1"/>
  <c r="J431" i="1"/>
  <c r="AL253" i="1"/>
  <c r="AJ252" i="1"/>
  <c r="AL252" i="1" s="1"/>
  <c r="AC77" i="1"/>
  <c r="U428" i="1"/>
  <c r="AL479" i="1"/>
  <c r="AL463" i="1"/>
  <c r="AL513" i="1"/>
  <c r="AL462" i="1"/>
  <c r="AL443" i="1" s="1"/>
  <c r="AI440" i="1"/>
  <c r="J437" i="1"/>
  <c r="J432" i="1"/>
  <c r="AJ443" i="1"/>
  <c r="AJ440" i="1" s="1"/>
  <c r="AJ460" i="1"/>
  <c r="AL466" i="1"/>
  <c r="AL447" i="1" s="1"/>
  <c r="AL529" i="1"/>
  <c r="AL499" i="1"/>
  <c r="AL496" i="1" s="1"/>
  <c r="AI10" i="2"/>
  <c r="AI9" i="2" s="1"/>
  <c r="AJ342" i="2"/>
  <c r="AJ341" i="2" s="1"/>
  <c r="AJ340" i="2" s="1"/>
  <c r="AI348" i="1"/>
  <c r="AL349" i="1"/>
  <c r="AJ387" i="1"/>
  <c r="AL388" i="1"/>
  <c r="AK374" i="1"/>
  <c r="AL375" i="1"/>
  <c r="AI323" i="1"/>
  <c r="AL336" i="1"/>
  <c r="AI340" i="1"/>
  <c r="AL340" i="1" s="1"/>
  <c r="AL341" i="1"/>
  <c r="AJ234" i="2"/>
  <c r="AJ339" i="2"/>
  <c r="AJ378" i="1"/>
  <c r="AL379" i="1"/>
  <c r="AI383" i="1"/>
  <c r="AL384" i="1"/>
  <c r="AI356" i="1"/>
  <c r="AL357" i="1"/>
  <c r="AJ327" i="1"/>
  <c r="AL327" i="1" s="1"/>
  <c r="AL334" i="1"/>
  <c r="AJ42" i="3"/>
  <c r="AJ41" i="3" s="1"/>
  <c r="AI439" i="3"/>
  <c r="AJ410" i="1"/>
  <c r="AL410" i="1" s="1"/>
  <c r="AL411" i="1"/>
  <c r="AJ381" i="2"/>
  <c r="AJ380" i="2" s="1"/>
  <c r="AJ407" i="1"/>
  <c r="AL407" i="1" s="1"/>
  <c r="AL408" i="1"/>
  <c r="AJ10" i="3"/>
  <c r="AJ9" i="3" s="1"/>
  <c r="AJ439" i="3" s="1"/>
  <c r="AJ78" i="1"/>
  <c r="AL78" i="1" s="1"/>
  <c r="AH100" i="1"/>
  <c r="AL110" i="1"/>
  <c r="AJ221" i="1"/>
  <c r="AJ434" i="1" s="1"/>
  <c r="AJ77" i="1"/>
  <c r="AJ428" i="1" s="1"/>
  <c r="AL271" i="1"/>
  <c r="AJ267" i="1"/>
  <c r="AI248" i="1"/>
  <c r="AL249" i="1"/>
  <c r="AI70" i="3"/>
  <c r="AI69" i="3" s="1"/>
  <c r="AI8" i="3" s="1"/>
  <c r="AI401" i="3" s="1"/>
  <c r="AI402" i="2" s="1"/>
  <c r="AJ93" i="1"/>
  <c r="AL97" i="1"/>
  <c r="AJ197" i="1"/>
  <c r="AL198" i="1"/>
  <c r="AH10" i="1"/>
  <c r="AH426" i="1" s="1"/>
  <c r="AJ69" i="3"/>
  <c r="AJ155" i="1"/>
  <c r="AK236" i="1"/>
  <c r="AL237" i="1"/>
  <c r="AJ135" i="1"/>
  <c r="AL136" i="1"/>
  <c r="AI212" i="1"/>
  <c r="AL213" i="1"/>
  <c r="AJ12" i="1"/>
  <c r="AL12" i="1" s="1"/>
  <c r="AL13" i="1"/>
  <c r="AJ36" i="1"/>
  <c r="AL37" i="1"/>
  <c r="AI301" i="1"/>
  <c r="AL314" i="1"/>
  <c r="AJ127" i="1"/>
  <c r="AJ187" i="3"/>
  <c r="AK103" i="3"/>
  <c r="AK102" i="3" s="1"/>
  <c r="AK101" i="3" s="1"/>
  <c r="AK401" i="3" s="1"/>
  <c r="AK402" i="2" s="1"/>
  <c r="AK439" i="3"/>
  <c r="AJ25" i="1"/>
  <c r="AL25" i="1" s="1"/>
  <c r="AL26" i="1"/>
  <c r="AK70" i="1"/>
  <c r="AL71" i="1"/>
  <c r="AJ15" i="1"/>
  <c r="AL15" i="1" s="1"/>
  <c r="AL18" i="1"/>
  <c r="AI156" i="1"/>
  <c r="AL157" i="1"/>
  <c r="AJ318" i="1"/>
  <c r="AL319" i="1"/>
  <c r="AJ192" i="1"/>
  <c r="AL192" i="1" s="1"/>
  <c r="AL193" i="1"/>
  <c r="AK11" i="1"/>
  <c r="AK10" i="1" s="1"/>
  <c r="AL28" i="1"/>
  <c r="AI148" i="2"/>
  <c r="AI149" i="2"/>
  <c r="AJ22" i="1"/>
  <c r="AL22" i="1" s="1"/>
  <c r="AL23" i="1"/>
  <c r="AK194" i="2"/>
  <c r="AK193" i="2"/>
  <c r="AK8" i="2" s="1"/>
  <c r="AK398" i="2" s="1"/>
  <c r="AJ149" i="2"/>
  <c r="AJ148" i="2"/>
  <c r="AI31" i="1"/>
  <c r="AL31" i="1" s="1"/>
  <c r="AL32" i="1"/>
  <c r="AJ248" i="1"/>
  <c r="AJ229" i="2"/>
  <c r="AJ228" i="2"/>
  <c r="AJ56" i="1"/>
  <c r="AL56" i="1" s="1"/>
  <c r="AL57" i="1"/>
  <c r="Z9" i="1"/>
  <c r="Z459" i="1" s="1"/>
  <c r="AJ65" i="1"/>
  <c r="AL66" i="1"/>
  <c r="AI39" i="1"/>
  <c r="AL40" i="1"/>
  <c r="AJ114" i="1"/>
  <c r="AJ323" i="1"/>
  <c r="AL323" i="1" s="1"/>
  <c r="AI267" i="1"/>
  <c r="AL267" i="1" s="1"/>
  <c r="AL268" i="1"/>
  <c r="AL302" i="1"/>
  <c r="AJ301" i="1"/>
  <c r="AJ194" i="2"/>
  <c r="AJ193" i="2"/>
  <c r="AH68" i="1"/>
  <c r="AH427" i="1" s="1"/>
  <c r="AJ202" i="1"/>
  <c r="AL203" i="1"/>
  <c r="AK155" i="1"/>
  <c r="AK154" i="1" s="1"/>
  <c r="AL175" i="1"/>
  <c r="AI93" i="1"/>
  <c r="AL93" i="1" s="1"/>
  <c r="AL94" i="1"/>
  <c r="AH248" i="1"/>
  <c r="AL255" i="1"/>
  <c r="AJ17" i="3"/>
  <c r="AV148" i="2"/>
  <c r="AX148" i="2" s="1"/>
  <c r="AZ148" i="2" s="1"/>
  <c r="BH241" i="2"/>
  <c r="BJ195" i="2"/>
  <c r="BH68" i="1"/>
  <c r="AV194" i="2"/>
  <c r="AX194" i="2" s="1"/>
  <c r="AZ194" i="2" s="1"/>
  <c r="AQ194" i="2"/>
  <c r="AS194" i="2" s="1"/>
  <c r="AU194" i="2" s="1"/>
  <c r="AX69" i="3"/>
  <c r="AV8" i="3"/>
  <c r="AU69" i="3"/>
  <c r="AU8" i="3" s="1"/>
  <c r="AS8" i="3"/>
  <c r="AX91" i="2"/>
  <c r="AZ93" i="2"/>
  <c r="AS92" i="2"/>
  <c r="AS91" i="2" s="1"/>
  <c r="AU93" i="2"/>
  <c r="AS207" i="3"/>
  <c r="AU208" i="3"/>
  <c r="AU207" i="3" s="1"/>
  <c r="AU439" i="3"/>
  <c r="AS167" i="3"/>
  <c r="AU168" i="3"/>
  <c r="AU167" i="3" s="1"/>
  <c r="AX439" i="3"/>
  <c r="AZ9" i="3"/>
  <c r="AZ439" i="3" s="1"/>
  <c r="AX167" i="3"/>
  <c r="AZ168" i="3"/>
  <c r="AZ167" i="3" s="1"/>
  <c r="AB9" i="1"/>
  <c r="AB459" i="1" s="1"/>
  <c r="AJ367" i="1"/>
  <c r="AJ406" i="1"/>
  <c r="AJ11" i="1"/>
  <c r="AJ397" i="1"/>
  <c r="AA9" i="1"/>
  <c r="AA459" i="1" s="1"/>
  <c r="AQ193" i="2"/>
  <c r="AS193" i="2" s="1"/>
  <c r="AU193" i="2" s="1"/>
  <c r="AS298" i="2"/>
  <c r="AU298" i="2" s="1"/>
  <c r="Z241" i="1"/>
  <c r="Z478" i="1" s="1"/>
  <c r="AB234" i="2"/>
  <c r="AA234" i="2"/>
  <c r="AQ439" i="3"/>
  <c r="AS439" i="3"/>
  <c r="AV439" i="3"/>
  <c r="AB439" i="3"/>
  <c r="AA439" i="3"/>
  <c r="AC194" i="2"/>
  <c r="AX298" i="2"/>
  <c r="AZ298" i="2" s="1"/>
  <c r="J194" i="2"/>
  <c r="BH194" i="2" s="1"/>
  <c r="BH195" i="2"/>
  <c r="BI247" i="1"/>
  <c r="BF196" i="1"/>
  <c r="J241" i="1"/>
  <c r="BI195" i="2"/>
  <c r="BG247" i="1"/>
  <c r="BH196" i="1"/>
  <c r="AX10" i="2"/>
  <c r="AZ10" i="2" s="1"/>
  <c r="AS10" i="2"/>
  <c r="AU10" i="2" s="1"/>
  <c r="J193" i="2"/>
  <c r="J321" i="3"/>
  <c r="AV149" i="2"/>
  <c r="AX149" i="2" s="1"/>
  <c r="AZ149" i="2" s="1"/>
  <c r="X400" i="2"/>
  <c r="X399" i="2" s="1"/>
  <c r="AV368" i="3"/>
  <c r="AX368" i="3" s="1"/>
  <c r="AZ368" i="3" s="1"/>
  <c r="S416" i="1"/>
  <c r="T9" i="1"/>
  <c r="T459" i="1" s="1"/>
  <c r="X403" i="3"/>
  <c r="X420" i="3" s="1"/>
  <c r="AB321" i="3"/>
  <c r="R241" i="1"/>
  <c r="R478" i="1" s="1"/>
  <c r="T241" i="1"/>
  <c r="T478" i="1" s="1"/>
  <c r="BI241" i="2"/>
  <c r="J279" i="3"/>
  <c r="AX9" i="2"/>
  <c r="AZ9" i="2" s="1"/>
  <c r="U403" i="2"/>
  <c r="AB369" i="3"/>
  <c r="AB368" i="3" s="1"/>
  <c r="AC8" i="3"/>
  <c r="AB159" i="3"/>
  <c r="AC279" i="3"/>
  <c r="AB279" i="3"/>
  <c r="AS189" i="2"/>
  <c r="AU189" i="2" s="1"/>
  <c r="AQ187" i="2"/>
  <c r="AS187" i="2" s="1"/>
  <c r="AU187" i="2" s="1"/>
  <c r="AQ188" i="2"/>
  <c r="AS188" i="2" s="1"/>
  <c r="AU188" i="2" s="1"/>
  <c r="AX340" i="2"/>
  <c r="AZ340" i="2" s="1"/>
  <c r="AQ235" i="2"/>
  <c r="AS235" i="2" s="1"/>
  <c r="AU235" i="2" s="1"/>
  <c r="AS236" i="2"/>
  <c r="AU236" i="2" s="1"/>
  <c r="AS389" i="3"/>
  <c r="AU389" i="3" s="1"/>
  <c r="AQ388" i="3"/>
  <c r="AS388" i="3" s="1"/>
  <c r="AU388" i="3" s="1"/>
  <c r="AV86" i="2"/>
  <c r="AX86" i="2" s="1"/>
  <c r="AZ86" i="2" s="1"/>
  <c r="AX87" i="2"/>
  <c r="AZ87" i="2" s="1"/>
  <c r="AV215" i="2"/>
  <c r="AX215" i="2" s="1"/>
  <c r="AZ215" i="2" s="1"/>
  <c r="AX216" i="2"/>
  <c r="AZ216" i="2" s="1"/>
  <c r="AS340" i="2"/>
  <c r="AU340" i="2" s="1"/>
  <c r="AV322" i="3"/>
  <c r="AX322" i="3" s="1"/>
  <c r="AZ322" i="3" s="1"/>
  <c r="AX126" i="3"/>
  <c r="AZ126" i="3" s="1"/>
  <c r="AV125" i="3"/>
  <c r="AX125" i="3" s="1"/>
  <c r="AZ125" i="3" s="1"/>
  <c r="AV122" i="2"/>
  <c r="AX122" i="2" s="1"/>
  <c r="AZ122" i="2" s="1"/>
  <c r="AX123" i="2"/>
  <c r="AZ123" i="2" s="1"/>
  <c r="AS330" i="2"/>
  <c r="AU330" i="2" s="1"/>
  <c r="AQ329" i="2"/>
  <c r="AS329" i="2" s="1"/>
  <c r="AU329" i="2" s="1"/>
  <c r="AX389" i="3"/>
  <c r="AZ389" i="3" s="1"/>
  <c r="AV388" i="3"/>
  <c r="AX388" i="3" s="1"/>
  <c r="AZ388" i="3" s="1"/>
  <c r="AQ117" i="2"/>
  <c r="AS117" i="2" s="1"/>
  <c r="AU117" i="2" s="1"/>
  <c r="AS118" i="2"/>
  <c r="AU118" i="2" s="1"/>
  <c r="AQ8" i="3"/>
  <c r="AS297" i="2"/>
  <c r="AU297" i="2" s="1"/>
  <c r="AX230" i="2"/>
  <c r="AZ230" i="2" s="1"/>
  <c r="AV229" i="2"/>
  <c r="AX229" i="2" s="1"/>
  <c r="AZ229" i="2" s="1"/>
  <c r="AV228" i="2"/>
  <c r="AX228" i="2" s="1"/>
  <c r="AZ228" i="2" s="1"/>
  <c r="AV117" i="2"/>
  <c r="AX117" i="2" s="1"/>
  <c r="AZ117" i="2" s="1"/>
  <c r="AX118" i="2"/>
  <c r="AZ118" i="2" s="1"/>
  <c r="AX189" i="2"/>
  <c r="AZ189" i="2" s="1"/>
  <c r="AV187" i="2"/>
  <c r="AX187" i="2" s="1"/>
  <c r="AZ187" i="2" s="1"/>
  <c r="AV188" i="2"/>
  <c r="AX188" i="2" s="1"/>
  <c r="AZ188" i="2" s="1"/>
  <c r="AS188" i="3"/>
  <c r="AU188" i="3" s="1"/>
  <c r="AQ187" i="3"/>
  <c r="AS187" i="3" s="1"/>
  <c r="AU187" i="3" s="1"/>
  <c r="AV317" i="2"/>
  <c r="AX317" i="2" s="1"/>
  <c r="AZ317" i="2" s="1"/>
  <c r="AX318" i="2"/>
  <c r="AZ318" i="2" s="1"/>
  <c r="AQ86" i="2"/>
  <c r="AS86" i="2" s="1"/>
  <c r="AU86" i="2" s="1"/>
  <c r="AS87" i="2"/>
  <c r="AU87" i="2" s="1"/>
  <c r="AV220" i="2"/>
  <c r="AX221" i="2"/>
  <c r="AZ221" i="2" s="1"/>
  <c r="AQ220" i="2"/>
  <c r="AS221" i="2"/>
  <c r="AU221" i="2" s="1"/>
  <c r="AX330" i="2"/>
  <c r="AZ330" i="2" s="1"/>
  <c r="AV329" i="2"/>
  <c r="AX329" i="2" s="1"/>
  <c r="AZ329" i="2" s="1"/>
  <c r="AV352" i="2"/>
  <c r="AX352" i="2" s="1"/>
  <c r="AZ352" i="2" s="1"/>
  <c r="AX353" i="2"/>
  <c r="AZ353" i="2" s="1"/>
  <c r="AQ240" i="2"/>
  <c r="AS240" i="2" s="1"/>
  <c r="AU240" i="2" s="1"/>
  <c r="AS241" i="2"/>
  <c r="AU241" i="2" s="1"/>
  <c r="AV240" i="2"/>
  <c r="AX240" i="2" s="1"/>
  <c r="AZ240" i="2" s="1"/>
  <c r="AX241" i="2"/>
  <c r="AZ241" i="2" s="1"/>
  <c r="AV279" i="3"/>
  <c r="AX279" i="3" s="1"/>
  <c r="AZ279" i="3" s="1"/>
  <c r="AQ322" i="3"/>
  <c r="AS322" i="3" s="1"/>
  <c r="AU322" i="3" s="1"/>
  <c r="AV137" i="2"/>
  <c r="AX137" i="2" s="1"/>
  <c r="AZ137" i="2" s="1"/>
  <c r="AX138" i="2"/>
  <c r="AZ138" i="2" s="1"/>
  <c r="AQ122" i="2"/>
  <c r="AS122" i="2" s="1"/>
  <c r="AU122" i="2" s="1"/>
  <c r="AS123" i="2"/>
  <c r="AU123" i="2" s="1"/>
  <c r="AS230" i="2"/>
  <c r="AU230" i="2" s="1"/>
  <c r="AQ228" i="2"/>
  <c r="AS228" i="2" s="1"/>
  <c r="AU228" i="2" s="1"/>
  <c r="AQ229" i="2"/>
  <c r="AS229" i="2" s="1"/>
  <c r="AU229" i="2" s="1"/>
  <c r="AX188" i="3"/>
  <c r="AZ188" i="3" s="1"/>
  <c r="AV187" i="3"/>
  <c r="AX187" i="3" s="1"/>
  <c r="AZ187" i="3" s="1"/>
  <c r="AV235" i="2"/>
  <c r="AX235" i="2" s="1"/>
  <c r="AZ235" i="2" s="1"/>
  <c r="AX236" i="2"/>
  <c r="AZ236" i="2" s="1"/>
  <c r="AQ317" i="2"/>
  <c r="AS317" i="2" s="1"/>
  <c r="AU317" i="2" s="1"/>
  <c r="AS318" i="2"/>
  <c r="AU318" i="2" s="1"/>
  <c r="AX144" i="2"/>
  <c r="AZ144" i="2" s="1"/>
  <c r="AV143" i="2"/>
  <c r="AX143" i="2" s="1"/>
  <c r="AZ143" i="2" s="1"/>
  <c r="AV142" i="2"/>
  <c r="AX142" i="2" s="1"/>
  <c r="AZ142" i="2" s="1"/>
  <c r="AS144" i="2"/>
  <c r="AU144" i="2" s="1"/>
  <c r="AQ143" i="2"/>
  <c r="AS143" i="2" s="1"/>
  <c r="AU143" i="2" s="1"/>
  <c r="AQ142" i="2"/>
  <c r="AS142" i="2" s="1"/>
  <c r="AU142" i="2" s="1"/>
  <c r="AQ137" i="2"/>
  <c r="AS137" i="2" s="1"/>
  <c r="AU137" i="2" s="1"/>
  <c r="AS138" i="2"/>
  <c r="AU138" i="2" s="1"/>
  <c r="AS160" i="3"/>
  <c r="AS159" i="3" s="1"/>
  <c r="AQ159" i="3"/>
  <c r="AS126" i="3"/>
  <c r="AU126" i="3" s="1"/>
  <c r="AQ125" i="3"/>
  <c r="AS125" i="3" s="1"/>
  <c r="AU125" i="3" s="1"/>
  <c r="AV69" i="2"/>
  <c r="AX69" i="2" s="1"/>
  <c r="AZ69" i="2" s="1"/>
  <c r="AX70" i="2"/>
  <c r="AZ70" i="2" s="1"/>
  <c r="AQ352" i="2"/>
  <c r="AS352" i="2" s="1"/>
  <c r="AU352" i="2" s="1"/>
  <c r="AS353" i="2"/>
  <c r="AU353" i="2" s="1"/>
  <c r="AX160" i="3"/>
  <c r="AQ215" i="2"/>
  <c r="AS215" i="2" s="1"/>
  <c r="AU215" i="2" s="1"/>
  <c r="AS216" i="2"/>
  <c r="AU216" i="2" s="1"/>
  <c r="AQ69" i="2"/>
  <c r="AS70" i="2"/>
  <c r="AU70" i="2" s="1"/>
  <c r="AX297" i="2"/>
  <c r="AZ297" i="2" s="1"/>
  <c r="AQ279" i="3"/>
  <c r="AS279" i="3" s="1"/>
  <c r="AU279" i="3" s="1"/>
  <c r="AB363" i="2"/>
  <c r="AB187" i="3"/>
  <c r="T8" i="2"/>
  <c r="T398" i="2" s="1"/>
  <c r="AA322" i="3"/>
  <c r="AA401" i="3" s="1"/>
  <c r="AA402" i="2" s="1"/>
  <c r="T401" i="3"/>
  <c r="R402" i="3" s="1"/>
  <c r="AB110" i="3"/>
  <c r="S402" i="2"/>
  <c r="S403" i="2" s="1"/>
  <c r="AB8" i="3"/>
  <c r="AB195" i="2"/>
  <c r="R9" i="1"/>
  <c r="R459" i="1" s="1"/>
  <c r="AC149" i="2"/>
  <c r="AC148" i="2"/>
  <c r="AC8" i="2" s="1"/>
  <c r="AC398" i="2" s="1"/>
  <c r="BI242" i="1"/>
  <c r="BF242" i="1"/>
  <c r="BG242" i="1"/>
  <c r="BH242" i="1"/>
  <c r="AB149" i="2"/>
  <c r="AB148" i="2"/>
  <c r="J404" i="1"/>
  <c r="J528" i="1" s="1"/>
  <c r="BH405" i="1"/>
  <c r="BF405" i="1"/>
  <c r="BG405" i="1"/>
  <c r="BI405" i="1"/>
  <c r="BG377" i="1"/>
  <c r="BH377" i="1"/>
  <c r="BI377" i="1"/>
  <c r="BF377" i="1"/>
  <c r="J365" i="1"/>
  <c r="J426" i="1" s="1"/>
  <c r="BG381" i="1"/>
  <c r="BH381" i="1"/>
  <c r="BF381" i="1"/>
  <c r="BI381" i="1"/>
  <c r="BF394" i="1"/>
  <c r="BG394" i="1"/>
  <c r="BH394" i="1"/>
  <c r="BI394" i="1"/>
  <c r="BF221" i="1"/>
  <c r="BG221" i="1"/>
  <c r="BH221" i="1"/>
  <c r="BI221" i="1"/>
  <c r="BF154" i="1"/>
  <c r="BG154" i="1"/>
  <c r="BH154" i="1"/>
  <c r="BI154" i="1"/>
  <c r="BF134" i="1"/>
  <c r="BG134" i="1"/>
  <c r="BH134" i="1"/>
  <c r="BI134" i="1"/>
  <c r="J126" i="1"/>
  <c r="J430" i="1" s="1"/>
  <c r="J167" i="3"/>
  <c r="J159" i="3" s="1"/>
  <c r="J125" i="3"/>
  <c r="J65" i="3"/>
  <c r="J187" i="3"/>
  <c r="J388" i="3"/>
  <c r="J322" i="3"/>
  <c r="BF241" i="1"/>
  <c r="J69" i="3"/>
  <c r="BD416" i="1"/>
  <c r="BG10" i="1"/>
  <c r="BH10" i="1"/>
  <c r="BI10" i="1"/>
  <c r="BF10" i="1"/>
  <c r="BI148" i="2"/>
  <c r="BJ148" i="2"/>
  <c r="BH148" i="2"/>
  <c r="BG148" i="2"/>
  <c r="J220" i="2"/>
  <c r="BJ221" i="2"/>
  <c r="BH221" i="2"/>
  <c r="BG221" i="2"/>
  <c r="BI221" i="2"/>
  <c r="J317" i="2"/>
  <c r="BG318" i="2"/>
  <c r="BI318" i="2"/>
  <c r="BH318" i="2"/>
  <c r="BJ318" i="2"/>
  <c r="BG364" i="2"/>
  <c r="BI364" i="2"/>
  <c r="BH364" i="2"/>
  <c r="BJ364" i="2"/>
  <c r="J77" i="2"/>
  <c r="BG78" i="2"/>
  <c r="BH78" i="2"/>
  <c r="BI78" i="2"/>
  <c r="BJ78" i="2"/>
  <c r="J117" i="2"/>
  <c r="BJ118" i="2"/>
  <c r="BG118" i="2"/>
  <c r="BI118" i="2"/>
  <c r="BH118" i="2"/>
  <c r="J352" i="2"/>
  <c r="J339" i="2" s="1"/>
  <c r="BG353" i="2"/>
  <c r="BI353" i="2"/>
  <c r="BH353" i="2"/>
  <c r="BJ353" i="2"/>
  <c r="BG322" i="2"/>
  <c r="BI322" i="2"/>
  <c r="BH322" i="2"/>
  <c r="BJ322" i="2"/>
  <c r="BJ193" i="2"/>
  <c r="BH193" i="2"/>
  <c r="BI193" i="2"/>
  <c r="BG193" i="2"/>
  <c r="BJ230" i="2"/>
  <c r="BH230" i="2"/>
  <c r="BG230" i="2"/>
  <c r="BI230" i="2"/>
  <c r="J229" i="2"/>
  <c r="J228" i="2"/>
  <c r="J215" i="2"/>
  <c r="BJ216" i="2"/>
  <c r="BG216" i="2"/>
  <c r="BI216" i="2"/>
  <c r="BH216" i="2"/>
  <c r="J137" i="2"/>
  <c r="BJ138" i="2"/>
  <c r="BG138" i="2"/>
  <c r="BI138" i="2"/>
  <c r="BH138" i="2"/>
  <c r="BG297" i="2"/>
  <c r="BI297" i="2"/>
  <c r="BH297" i="2"/>
  <c r="BJ297" i="2"/>
  <c r="BJ240" i="2"/>
  <c r="BH240" i="2"/>
  <c r="BG240" i="2"/>
  <c r="BI240" i="2"/>
  <c r="BI388" i="2"/>
  <c r="BJ388" i="2"/>
  <c r="BG388" i="2"/>
  <c r="BH388" i="2"/>
  <c r="J149" i="2"/>
  <c r="BI150" i="2"/>
  <c r="BJ150" i="2"/>
  <c r="BH150" i="2"/>
  <c r="BG150" i="2"/>
  <c r="BJ124" i="2"/>
  <c r="BG124" i="2"/>
  <c r="BI124" i="2"/>
  <c r="BH124" i="2"/>
  <c r="BG144" i="2"/>
  <c r="BI144" i="2"/>
  <c r="BJ144" i="2"/>
  <c r="BH144" i="2"/>
  <c r="J143" i="2"/>
  <c r="J142" i="2"/>
  <c r="J235" i="2"/>
  <c r="BJ236" i="2"/>
  <c r="BH236" i="2"/>
  <c r="BG236" i="2"/>
  <c r="BI236" i="2"/>
  <c r="BH10" i="2"/>
  <c r="BG10" i="2"/>
  <c r="BJ10" i="2"/>
  <c r="BI10" i="2"/>
  <c r="J9" i="2"/>
  <c r="BG330" i="2"/>
  <c r="BI330" i="2"/>
  <c r="BH330" i="2"/>
  <c r="BJ330" i="2"/>
  <c r="J329" i="2"/>
  <c r="BJ108" i="2"/>
  <c r="BG108" i="2"/>
  <c r="BH108" i="2"/>
  <c r="BI108" i="2"/>
  <c r="BG340" i="2"/>
  <c r="BI340" i="2"/>
  <c r="BH340" i="2"/>
  <c r="BJ340" i="2"/>
  <c r="BJ194" i="2"/>
  <c r="BG290" i="2"/>
  <c r="BI290" i="2"/>
  <c r="BH290" i="2"/>
  <c r="BJ290" i="2"/>
  <c r="J122" i="2"/>
  <c r="BJ123" i="2"/>
  <c r="BG123" i="2"/>
  <c r="BH123" i="2"/>
  <c r="BI123" i="2"/>
  <c r="BJ189" i="2"/>
  <c r="BH189" i="2"/>
  <c r="BI189" i="2"/>
  <c r="BG189" i="2"/>
  <c r="J188" i="2"/>
  <c r="J187" i="2"/>
  <c r="BG42" i="2"/>
  <c r="BH42" i="2"/>
  <c r="BI42" i="2"/>
  <c r="BJ42" i="2"/>
  <c r="BG57" i="2"/>
  <c r="BH57" i="2"/>
  <c r="BJ57" i="2"/>
  <c r="BI57" i="2"/>
  <c r="J86" i="2"/>
  <c r="BG87" i="2"/>
  <c r="BH87" i="2"/>
  <c r="BI87" i="2"/>
  <c r="BJ87" i="2"/>
  <c r="J374" i="2"/>
  <c r="BG375" i="2"/>
  <c r="BH375" i="2"/>
  <c r="BI375" i="2"/>
  <c r="BJ375" i="2"/>
  <c r="J69" i="2"/>
  <c r="BG70" i="2"/>
  <c r="BH70" i="2"/>
  <c r="BI70" i="2"/>
  <c r="BJ70" i="2"/>
  <c r="J92" i="2"/>
  <c r="J9" i="1"/>
  <c r="J459" i="1" s="1"/>
  <c r="BB400" i="2"/>
  <c r="BB403" i="2"/>
  <c r="BB416" i="1"/>
  <c r="AZ364" i="2" l="1"/>
  <c r="AA398" i="2"/>
  <c r="AA403" i="2" s="1"/>
  <c r="AL118" i="1"/>
  <c r="AI8" i="2"/>
  <c r="AI398" i="2" s="1"/>
  <c r="BG194" i="2"/>
  <c r="BI194" i="2"/>
  <c r="AJ363" i="2"/>
  <c r="Z416" i="1"/>
  <c r="Z438" i="1" s="1"/>
  <c r="BE400" i="2"/>
  <c r="BE401" i="2" s="1"/>
  <c r="BD438" i="1"/>
  <c r="BD441" i="1"/>
  <c r="S400" i="2"/>
  <c r="S438" i="1"/>
  <c r="S441" i="1"/>
  <c r="BI241" i="1"/>
  <c r="J478" i="1"/>
  <c r="AC428" i="1"/>
  <c r="AK77" i="1"/>
  <c r="AK428" i="1" s="1"/>
  <c r="AL444" i="1"/>
  <c r="AL440" i="1" s="1"/>
  <c r="BB418" i="1"/>
  <c r="BB438" i="1"/>
  <c r="BB441" i="1"/>
  <c r="AK432" i="1"/>
  <c r="AK437" i="1"/>
  <c r="AL460" i="1"/>
  <c r="AI10" i="1"/>
  <c r="AI426" i="1" s="1"/>
  <c r="AJ366" i="1"/>
  <c r="AL367" i="1"/>
  <c r="AI355" i="1"/>
  <c r="AL355" i="1" s="1"/>
  <c r="AL356" i="1"/>
  <c r="AI382" i="1"/>
  <c r="AL383" i="1"/>
  <c r="AJ377" i="1"/>
  <c r="AL377" i="1" s="1"/>
  <c r="AL378" i="1"/>
  <c r="AK366" i="1"/>
  <c r="AK365" i="1" s="1"/>
  <c r="AK426" i="1" s="1"/>
  <c r="AL374" i="1"/>
  <c r="AJ386" i="1"/>
  <c r="AL387" i="1"/>
  <c r="AI344" i="1"/>
  <c r="AL348" i="1"/>
  <c r="AJ8" i="3"/>
  <c r="AJ401" i="3" s="1"/>
  <c r="AJ402" i="2" s="1"/>
  <c r="AJ8" i="2"/>
  <c r="AJ398" i="2" s="1"/>
  <c r="AJ396" i="1"/>
  <c r="AL397" i="1"/>
  <c r="AJ405" i="1"/>
  <c r="AL406" i="1"/>
  <c r="AL11" i="1"/>
  <c r="AJ201" i="1"/>
  <c r="AL201" i="1" s="1"/>
  <c r="AL202" i="1"/>
  <c r="AL301" i="1"/>
  <c r="AJ154" i="1"/>
  <c r="AI403" i="2"/>
  <c r="AL77" i="1"/>
  <c r="AL428" i="1" s="1"/>
  <c r="AI92" i="1"/>
  <c r="AI429" i="1" s="1"/>
  <c r="AL117" i="1"/>
  <c r="AJ113" i="1"/>
  <c r="AJ39" i="1"/>
  <c r="AL65" i="1"/>
  <c r="AJ317" i="1"/>
  <c r="AL318" i="1"/>
  <c r="AJ134" i="1"/>
  <c r="AL135" i="1"/>
  <c r="AJ196" i="1"/>
  <c r="AJ433" i="1" s="1"/>
  <c r="AL197" i="1"/>
  <c r="AL39" i="1"/>
  <c r="AI247" i="1"/>
  <c r="AI431" i="1" s="1"/>
  <c r="AH92" i="1"/>
  <c r="AL100" i="1"/>
  <c r="AI155" i="1"/>
  <c r="AL156" i="1"/>
  <c r="AK69" i="1"/>
  <c r="AL70" i="1"/>
  <c r="AK403" i="2"/>
  <c r="AJ35" i="1"/>
  <c r="AL35" i="1" s="1"/>
  <c r="AL36" i="1"/>
  <c r="AI208" i="1"/>
  <c r="AL212" i="1"/>
  <c r="AK222" i="1"/>
  <c r="AL236" i="1"/>
  <c r="AH247" i="1"/>
  <c r="AH431" i="1" s="1"/>
  <c r="AL248" i="1"/>
  <c r="AX159" i="3"/>
  <c r="AB416" i="1"/>
  <c r="AZ69" i="3"/>
  <c r="AZ8" i="3" s="1"/>
  <c r="AX8" i="3"/>
  <c r="AU92" i="2"/>
  <c r="AU91" i="2" s="1"/>
  <c r="AZ92" i="2"/>
  <c r="AZ91" i="2" s="1"/>
  <c r="AU160" i="3"/>
  <c r="AU159" i="3" s="1"/>
  <c r="AZ160" i="3"/>
  <c r="AZ159" i="3" s="1"/>
  <c r="AA416" i="1"/>
  <c r="BH241" i="1"/>
  <c r="BG241" i="1"/>
  <c r="S403" i="3"/>
  <c r="S420" i="3" s="1"/>
  <c r="T416" i="1"/>
  <c r="X401" i="2"/>
  <c r="AA321" i="3"/>
  <c r="R416" i="1"/>
  <c r="Z400" i="2"/>
  <c r="Z401" i="2" s="1"/>
  <c r="T402" i="2"/>
  <c r="T403" i="2" s="1"/>
  <c r="AC401" i="3"/>
  <c r="AC402" i="2" s="1"/>
  <c r="AC403" i="2" s="1"/>
  <c r="AV234" i="2"/>
  <c r="AX234" i="2" s="1"/>
  <c r="AZ234" i="2" s="1"/>
  <c r="AQ339" i="2"/>
  <c r="AS339" i="2" s="1"/>
  <c r="AU339" i="2" s="1"/>
  <c r="AS69" i="2"/>
  <c r="AU69" i="2" s="1"/>
  <c r="AV401" i="3"/>
  <c r="AQ214" i="2"/>
  <c r="AS214" i="2" s="1"/>
  <c r="AU214" i="2" s="1"/>
  <c r="AS220" i="2"/>
  <c r="AU220" i="2" s="1"/>
  <c r="AV214" i="2"/>
  <c r="AX214" i="2" s="1"/>
  <c r="AX220" i="2"/>
  <c r="AZ220" i="2" s="1"/>
  <c r="AQ234" i="2"/>
  <c r="AS234" i="2" s="1"/>
  <c r="AU234" i="2" s="1"/>
  <c r="AV339" i="2"/>
  <c r="AX339" i="2" s="1"/>
  <c r="AZ339" i="2" s="1"/>
  <c r="AQ401" i="3"/>
  <c r="AB401" i="3"/>
  <c r="S401" i="2"/>
  <c r="S399" i="2"/>
  <c r="AB194" i="2"/>
  <c r="AB193" i="2"/>
  <c r="AB8" i="2" s="1"/>
  <c r="AB398" i="2" s="1"/>
  <c r="BH365" i="1"/>
  <c r="BI365" i="1"/>
  <c r="BF365" i="1"/>
  <c r="BG365" i="1"/>
  <c r="J364" i="1"/>
  <c r="J495" i="1" s="1"/>
  <c r="BG404" i="1"/>
  <c r="BH404" i="1"/>
  <c r="BI404" i="1"/>
  <c r="BF404" i="1"/>
  <c r="BF126" i="1"/>
  <c r="BG126" i="1"/>
  <c r="BH126" i="1"/>
  <c r="BI126" i="1"/>
  <c r="J8" i="3"/>
  <c r="BG9" i="1"/>
  <c r="BH9" i="1"/>
  <c r="BI9" i="1"/>
  <c r="BF9" i="1"/>
  <c r="BG374" i="2"/>
  <c r="BJ374" i="2"/>
  <c r="BH374" i="2"/>
  <c r="BI374" i="2"/>
  <c r="BJ235" i="2"/>
  <c r="BI235" i="2"/>
  <c r="BG235" i="2"/>
  <c r="BH235" i="2"/>
  <c r="BG339" i="2"/>
  <c r="BI339" i="2"/>
  <c r="BH339" i="2"/>
  <c r="BJ339" i="2"/>
  <c r="BG352" i="2"/>
  <c r="BI352" i="2"/>
  <c r="BH352" i="2"/>
  <c r="BJ352" i="2"/>
  <c r="BG317" i="2"/>
  <c r="BI317" i="2"/>
  <c r="BH317" i="2"/>
  <c r="BJ317" i="2"/>
  <c r="J91" i="2"/>
  <c r="BG92" i="2"/>
  <c r="BH92" i="2"/>
  <c r="BJ92" i="2"/>
  <c r="BI92" i="2"/>
  <c r="BJ187" i="2"/>
  <c r="BH187" i="2"/>
  <c r="BG187" i="2"/>
  <c r="BI187" i="2"/>
  <c r="BG329" i="2"/>
  <c r="BI329" i="2"/>
  <c r="BH329" i="2"/>
  <c r="BJ329" i="2"/>
  <c r="BJ143" i="2"/>
  <c r="BG143" i="2"/>
  <c r="BH143" i="2"/>
  <c r="BI143" i="2"/>
  <c r="BJ215" i="2"/>
  <c r="BH215" i="2"/>
  <c r="BG215" i="2"/>
  <c r="BI215" i="2"/>
  <c r="BJ117" i="2"/>
  <c r="BG117" i="2"/>
  <c r="BH117" i="2"/>
  <c r="BI117" i="2"/>
  <c r="J214" i="2"/>
  <c r="BJ220" i="2"/>
  <c r="BG220" i="2"/>
  <c r="BH220" i="2"/>
  <c r="BI220" i="2"/>
  <c r="BG69" i="2"/>
  <c r="BH69" i="2"/>
  <c r="BI69" i="2"/>
  <c r="BJ69" i="2"/>
  <c r="BJ188" i="2"/>
  <c r="BG188" i="2"/>
  <c r="BI188" i="2"/>
  <c r="BH188" i="2"/>
  <c r="BH9" i="2"/>
  <c r="BG9" i="2"/>
  <c r="BJ9" i="2"/>
  <c r="BI9" i="2"/>
  <c r="BI149" i="2"/>
  <c r="BJ149" i="2"/>
  <c r="BH149" i="2"/>
  <c r="BG149" i="2"/>
  <c r="BJ228" i="2"/>
  <c r="BH228" i="2"/>
  <c r="BG228" i="2"/>
  <c r="BI228" i="2"/>
  <c r="BG77" i="2"/>
  <c r="BH77" i="2"/>
  <c r="BI77" i="2"/>
  <c r="BJ77" i="2"/>
  <c r="J234" i="2"/>
  <c r="BJ229" i="2"/>
  <c r="BG229" i="2"/>
  <c r="BH229" i="2"/>
  <c r="BI229" i="2"/>
  <c r="J363" i="2"/>
  <c r="BJ122" i="2"/>
  <c r="BG122" i="2"/>
  <c r="BI122" i="2"/>
  <c r="BH122" i="2"/>
  <c r="BG86" i="2"/>
  <c r="BH86" i="2"/>
  <c r="BI86" i="2"/>
  <c r="BJ86" i="2"/>
  <c r="BJ142" i="2"/>
  <c r="BG142" i="2"/>
  <c r="BI142" i="2"/>
  <c r="BH142" i="2"/>
  <c r="BJ137" i="2"/>
  <c r="BG137" i="2"/>
  <c r="BH137" i="2"/>
  <c r="BI137" i="2"/>
  <c r="BB399" i="2"/>
  <c r="BB401" i="2"/>
  <c r="AQ400" i="2"/>
  <c r="AQ403" i="3"/>
  <c r="BC400" i="2"/>
  <c r="BE399" i="2" l="1"/>
  <c r="Z441" i="1"/>
  <c r="AJ403" i="2"/>
  <c r="R438" i="1"/>
  <c r="R441" i="1"/>
  <c r="AB438" i="1"/>
  <c r="AB441" i="1"/>
  <c r="Z417" i="1"/>
  <c r="T400" i="2"/>
  <c r="T401" i="2" s="1"/>
  <c r="T438" i="1"/>
  <c r="T441" i="1"/>
  <c r="AA438" i="1"/>
  <c r="AA441" i="1"/>
  <c r="AH9" i="1"/>
  <c r="AH459" i="1" s="1"/>
  <c r="AH429" i="1"/>
  <c r="AJ432" i="1"/>
  <c r="AJ437" i="1"/>
  <c r="AI339" i="1"/>
  <c r="AL339" i="1" s="1"/>
  <c r="AL344" i="1"/>
  <c r="AJ381" i="1"/>
  <c r="AJ435" i="1" s="1"/>
  <c r="AL386" i="1"/>
  <c r="AK364" i="1"/>
  <c r="AK495" i="1" s="1"/>
  <c r="AI381" i="1"/>
  <c r="AI435" i="1" s="1"/>
  <c r="AL382" i="1"/>
  <c r="AJ365" i="1"/>
  <c r="AL366" i="1"/>
  <c r="AJ404" i="1"/>
  <c r="AJ528" i="1" s="1"/>
  <c r="AL405" i="1"/>
  <c r="AJ395" i="1"/>
  <c r="AL396" i="1"/>
  <c r="AI154" i="1"/>
  <c r="AL155" i="1"/>
  <c r="AJ321" i="3"/>
  <c r="AJ247" i="1"/>
  <c r="AL317" i="1"/>
  <c r="AJ92" i="1"/>
  <c r="AJ429" i="1" s="1"/>
  <c r="AI196" i="1"/>
  <c r="AL208" i="1"/>
  <c r="AK68" i="1"/>
  <c r="AK427" i="1" s="1"/>
  <c r="AL69" i="1"/>
  <c r="AJ126" i="1"/>
  <c r="AJ430" i="1" s="1"/>
  <c r="AL134" i="1"/>
  <c r="AI9" i="1"/>
  <c r="AI459" i="1" s="1"/>
  <c r="AK221" i="1"/>
  <c r="AK434" i="1" s="1"/>
  <c r="AL222" i="1"/>
  <c r="AJ10" i="1"/>
  <c r="AH241" i="1"/>
  <c r="AH478" i="1" s="1"/>
  <c r="AX8" i="2"/>
  <c r="AX398" i="2" s="1"/>
  <c r="AZ214" i="2"/>
  <c r="AZ8" i="2" s="1"/>
  <c r="AZ398" i="2" s="1"/>
  <c r="AU8" i="2"/>
  <c r="AU398" i="2" s="1"/>
  <c r="AS401" i="3"/>
  <c r="AS512" i="3" s="1"/>
  <c r="AU401" i="3"/>
  <c r="AU402" i="2" s="1"/>
  <c r="AX401" i="3"/>
  <c r="AX512" i="3" s="1"/>
  <c r="AZ401" i="3"/>
  <c r="AZ402" i="2" s="1"/>
  <c r="T403" i="3"/>
  <c r="T420" i="3" s="1"/>
  <c r="R403" i="3"/>
  <c r="R420" i="3" s="1"/>
  <c r="AB403" i="3"/>
  <c r="AB420" i="3" s="1"/>
  <c r="R400" i="2"/>
  <c r="R401" i="2" s="1"/>
  <c r="Z403" i="3"/>
  <c r="Z420" i="3" s="1"/>
  <c r="AQ402" i="2"/>
  <c r="AQ512" i="3"/>
  <c r="AQ509" i="3"/>
  <c r="AV512" i="3"/>
  <c r="AV509" i="3"/>
  <c r="AS8" i="2"/>
  <c r="AV8" i="2"/>
  <c r="AV398" i="2" s="1"/>
  <c r="Z399" i="2"/>
  <c r="AQ420" i="3"/>
  <c r="AV402" i="2"/>
  <c r="AV420" i="3"/>
  <c r="AB402" i="2"/>
  <c r="AB403" i="2" s="1"/>
  <c r="AQ8" i="2"/>
  <c r="BI364" i="1"/>
  <c r="BF364" i="1"/>
  <c r="BF416" i="1" s="1"/>
  <c r="BG400" i="2" s="1"/>
  <c r="BG364" i="1"/>
  <c r="BH364" i="1"/>
  <c r="BH416" i="1" s="1"/>
  <c r="BI400" i="2" s="1"/>
  <c r="J416" i="1"/>
  <c r="R417" i="1" s="1"/>
  <c r="J401" i="3"/>
  <c r="BG91" i="2"/>
  <c r="BH91" i="2"/>
  <c r="BI91" i="2"/>
  <c r="BJ91" i="2"/>
  <c r="BG363" i="2"/>
  <c r="BI363" i="2"/>
  <c r="BH363" i="2"/>
  <c r="BJ363" i="2"/>
  <c r="J8" i="2"/>
  <c r="BJ234" i="2"/>
  <c r="BH234" i="2"/>
  <c r="BG234" i="2"/>
  <c r="BI234" i="2"/>
  <c r="BJ214" i="2"/>
  <c r="BI214" i="2"/>
  <c r="BG214" i="2"/>
  <c r="BH214" i="2"/>
  <c r="BC399" i="2"/>
  <c r="BC401" i="2"/>
  <c r="AI241" i="1" l="1"/>
  <c r="AI478" i="1" s="1"/>
  <c r="AI433" i="1"/>
  <c r="T399" i="2"/>
  <c r="AS402" i="2"/>
  <c r="AJ426" i="1"/>
  <c r="AL247" i="1"/>
  <c r="AL431" i="1" s="1"/>
  <c r="AJ431" i="1"/>
  <c r="J418" i="1"/>
  <c r="J424" i="1"/>
  <c r="J438" i="1"/>
  <c r="J441" i="1"/>
  <c r="AI432" i="1"/>
  <c r="AI437" i="1"/>
  <c r="AL365" i="1"/>
  <c r="AJ364" i="1"/>
  <c r="AJ495" i="1" s="1"/>
  <c r="AL381" i="1"/>
  <c r="AL435" i="1" s="1"/>
  <c r="AI364" i="1"/>
  <c r="AI495" i="1" s="1"/>
  <c r="AJ394" i="1"/>
  <c r="AJ512" i="1" s="1"/>
  <c r="AL395" i="1"/>
  <c r="AL404" i="1"/>
  <c r="AL528" i="1" s="1"/>
  <c r="AJ9" i="1"/>
  <c r="AJ459" i="1" s="1"/>
  <c r="AL10" i="1"/>
  <c r="AI321" i="3"/>
  <c r="AL196" i="1"/>
  <c r="AL433" i="1" s="1"/>
  <c r="AJ241" i="1"/>
  <c r="AJ478" i="1" s="1"/>
  <c r="AL154" i="1"/>
  <c r="AL221" i="1"/>
  <c r="AL434" i="1" s="1"/>
  <c r="AL68" i="1"/>
  <c r="AL427" i="1" s="1"/>
  <c r="AH416" i="1"/>
  <c r="AX402" i="2"/>
  <c r="AX420" i="3"/>
  <c r="AS509" i="3"/>
  <c r="AS420" i="3"/>
  <c r="AZ403" i="2"/>
  <c r="AZ401" i="2"/>
  <c r="AZ399" i="2"/>
  <c r="AU403" i="2"/>
  <c r="AU401" i="2"/>
  <c r="AU399" i="2"/>
  <c r="AX509" i="3"/>
  <c r="AU420" i="3"/>
  <c r="AU512" i="3"/>
  <c r="AU509" i="3"/>
  <c r="AZ420" i="3"/>
  <c r="AZ512" i="3"/>
  <c r="AZ509" i="3"/>
  <c r="AB400" i="2"/>
  <c r="AB401" i="2" s="1"/>
  <c r="R399" i="2"/>
  <c r="AA400" i="2"/>
  <c r="AA403" i="3"/>
  <c r="AA420" i="3" s="1"/>
  <c r="AV406" i="2"/>
  <c r="AV401" i="2"/>
  <c r="AV399" i="2"/>
  <c r="AX403" i="2"/>
  <c r="AX401" i="2"/>
  <c r="AX399" i="2"/>
  <c r="AQ398" i="2"/>
  <c r="AS398" i="2"/>
  <c r="AV403" i="2"/>
  <c r="BG416" i="1"/>
  <c r="BH400" i="2" s="1"/>
  <c r="J403" i="3"/>
  <c r="J420" i="3" s="1"/>
  <c r="J400" i="2"/>
  <c r="BI416" i="1"/>
  <c r="BJ400" i="2" s="1"/>
  <c r="J402" i="2"/>
  <c r="BI402" i="2"/>
  <c r="BJ402" i="2"/>
  <c r="BG402" i="2"/>
  <c r="BH402" i="2"/>
  <c r="J398" i="2"/>
  <c r="J406" i="2" s="1"/>
  <c r="BH8" i="2"/>
  <c r="BG8" i="2"/>
  <c r="BJ8" i="2"/>
  <c r="BI8" i="2"/>
  <c r="A144" i="3"/>
  <c r="A145" i="3"/>
  <c r="A143" i="3"/>
  <c r="A135" i="2"/>
  <c r="A136" i="2"/>
  <c r="A134" i="2"/>
  <c r="AI416" i="1" l="1"/>
  <c r="AI438" i="1" s="1"/>
  <c r="AH417" i="1"/>
  <c r="AH438" i="1"/>
  <c r="AH441" i="1"/>
  <c r="AL426" i="1"/>
  <c r="AL437" i="1"/>
  <c r="AL432" i="1"/>
  <c r="AL364" i="1"/>
  <c r="AL495" i="1" s="1"/>
  <c r="AL241" i="1"/>
  <c r="AL478" i="1" s="1"/>
  <c r="AL394" i="1"/>
  <c r="AL512" i="1" s="1"/>
  <c r="AJ416" i="1"/>
  <c r="AH400" i="2"/>
  <c r="AH403" i="3"/>
  <c r="AH420" i="3" s="1"/>
  <c r="AB399" i="2"/>
  <c r="AA399" i="2"/>
  <c r="AA401" i="2"/>
  <c r="AS403" i="2"/>
  <c r="AS401" i="2"/>
  <c r="AS399" i="2"/>
  <c r="AQ406" i="2"/>
  <c r="AQ399" i="2"/>
  <c r="AQ403" i="2"/>
  <c r="AQ401" i="2"/>
  <c r="BI398" i="2"/>
  <c r="BJ398" i="2"/>
  <c r="BG398" i="2"/>
  <c r="BH398" i="2"/>
  <c r="J403" i="2"/>
  <c r="J401" i="2"/>
  <c r="J399" i="2"/>
  <c r="AI403" i="3" l="1"/>
  <c r="AI420" i="3" s="1"/>
  <c r="AI400" i="2"/>
  <c r="AI401" i="2" s="1"/>
  <c r="AI441" i="1"/>
  <c r="AJ438" i="1"/>
  <c r="AJ441" i="1"/>
  <c r="AJ400" i="2"/>
  <c r="AJ403" i="3"/>
  <c r="AJ420" i="3" s="1"/>
  <c r="AH399" i="2"/>
  <c r="AH401" i="2"/>
  <c r="BI403" i="2"/>
  <c r="BI401" i="2"/>
  <c r="BI399" i="2"/>
  <c r="BH403" i="2"/>
  <c r="BH401" i="2"/>
  <c r="BH399" i="2"/>
  <c r="BG401" i="2"/>
  <c r="BG403" i="2"/>
  <c r="BG399" i="2"/>
  <c r="BJ401" i="2"/>
  <c r="BJ403" i="2"/>
  <c r="BJ399" i="2"/>
  <c r="AI399" i="2" l="1"/>
  <c r="AJ401" i="2"/>
  <c r="AJ399" i="2"/>
  <c r="L362" i="3"/>
  <c r="L361" i="3" s="1"/>
  <c r="L360" i="3" s="1"/>
  <c r="M362" i="3"/>
  <c r="M361" i="3" s="1"/>
  <c r="M360" i="3" s="1"/>
  <c r="M149" i="3"/>
  <c r="M148" i="3" s="1"/>
  <c r="M147" i="3" s="1"/>
  <c r="M146" i="3" s="1"/>
  <c r="M125" i="3" s="1"/>
  <c r="M163" i="3"/>
  <c r="M162" i="3" s="1"/>
  <c r="M161" i="3" s="1"/>
  <c r="M160" i="3" s="1"/>
  <c r="M159" i="3" s="1"/>
  <c r="M354" i="3" l="1"/>
  <c r="M439" i="3"/>
  <c r="L354" i="3"/>
  <c r="L439" i="3"/>
  <c r="L357" i="1"/>
  <c r="L356" i="1" s="1"/>
  <c r="L355" i="1" s="1"/>
  <c r="M129" i="1"/>
  <c r="M115" i="1"/>
  <c r="M357" i="1"/>
  <c r="M356" i="1" s="1"/>
  <c r="M355" i="1" s="1"/>
  <c r="M114" i="1" l="1"/>
  <c r="U115" i="1"/>
  <c r="AC115" i="1" s="1"/>
  <c r="AK115" i="1" s="1"/>
  <c r="AL115" i="1" s="1"/>
  <c r="M128" i="1"/>
  <c r="U129" i="1"/>
  <c r="AC129" i="1" s="1"/>
  <c r="AK129" i="1" s="1"/>
  <c r="AL129" i="1" s="1"/>
  <c r="M339" i="1"/>
  <c r="M241" i="1" s="1"/>
  <c r="M478" i="1" s="1"/>
  <c r="L339" i="1"/>
  <c r="L241" i="1" s="1"/>
  <c r="L478" i="1" s="1"/>
  <c r="M127" i="1" l="1"/>
  <c r="U128" i="1"/>
  <c r="AC128" i="1" s="1"/>
  <c r="AK128" i="1" s="1"/>
  <c r="AL128" i="1" s="1"/>
  <c r="M113" i="1"/>
  <c r="U114" i="1"/>
  <c r="AC114" i="1" s="1"/>
  <c r="AK114" i="1" s="1"/>
  <c r="AL114" i="1" s="1"/>
  <c r="M322" i="3"/>
  <c r="M401" i="3" s="1"/>
  <c r="M402" i="2" s="1"/>
  <c r="BD229" i="2"/>
  <c r="BD228" i="2"/>
  <c r="BD8" i="2" s="1"/>
  <c r="BD398" i="2" s="1"/>
  <c r="M398" i="2"/>
  <c r="L398" i="2"/>
  <c r="M403" i="2" l="1"/>
  <c r="M126" i="1"/>
  <c r="U127" i="1"/>
  <c r="AC127" i="1" s="1"/>
  <c r="AK127" i="1" s="1"/>
  <c r="AL127" i="1" s="1"/>
  <c r="M92" i="1"/>
  <c r="U113" i="1"/>
  <c r="AC113" i="1" s="1"/>
  <c r="AK113" i="1" s="1"/>
  <c r="AL113" i="1" s="1"/>
  <c r="BD402" i="2"/>
  <c r="BD403" i="2" s="1"/>
  <c r="U92" i="1" l="1"/>
  <c r="U429" i="1" s="1"/>
  <c r="M429" i="1"/>
  <c r="U126" i="1"/>
  <c r="M430" i="1"/>
  <c r="AC92" i="1" l="1"/>
  <c r="AC429" i="1" s="1"/>
  <c r="U9" i="1"/>
  <c r="U459" i="1" s="1"/>
  <c r="AC126" i="1"/>
  <c r="U430" i="1"/>
  <c r="U416" i="1" l="1"/>
  <c r="R418" i="1" s="1"/>
  <c r="AC9" i="1"/>
  <c r="AC459" i="1" s="1"/>
  <c r="AK92" i="1"/>
  <c r="AL92" i="1"/>
  <c r="AL429" i="1" s="1"/>
  <c r="AK429" i="1"/>
  <c r="AC430" i="1"/>
  <c r="AK126" i="1"/>
  <c r="U441" i="1" l="1"/>
  <c r="U403" i="3"/>
  <c r="U420" i="3" s="1"/>
  <c r="U438" i="1"/>
  <c r="U400" i="2"/>
  <c r="U399" i="2" s="1"/>
  <c r="AC416" i="1"/>
  <c r="AC438" i="1" s="1"/>
  <c r="AK430" i="1"/>
  <c r="AK9" i="1"/>
  <c r="AL126" i="1"/>
  <c r="AL430" i="1" s="1"/>
  <c r="AC400" i="2"/>
  <c r="AC403" i="3"/>
  <c r="AC420" i="3" s="1"/>
  <c r="U401" i="2" l="1"/>
  <c r="Z418" i="1"/>
  <c r="AC441" i="1"/>
  <c r="AL9" i="1"/>
  <c r="AL459" i="1" s="1"/>
  <c r="AK459" i="1"/>
  <c r="AK416" i="1"/>
  <c r="AC399" i="2"/>
  <c r="AC401" i="2"/>
  <c r="AL416" i="1" l="1"/>
  <c r="AK438" i="1"/>
  <c r="AK441" i="1"/>
  <c r="AH418" i="1"/>
  <c r="AK403" i="3"/>
  <c r="AK420" i="3" s="1"/>
  <c r="AK400" i="2"/>
  <c r="K322" i="3"/>
  <c r="K401" i="3" s="1"/>
  <c r="L322" i="3"/>
  <c r="L401" i="3" s="1"/>
  <c r="L402" i="2" s="1"/>
  <c r="L403" i="2" s="1"/>
  <c r="M196" i="1"/>
  <c r="BC196" i="1"/>
  <c r="BC433" i="1" s="1"/>
  <c r="BC437" i="1" s="1"/>
  <c r="M406" i="2"/>
  <c r="M9" i="1" l="1"/>
  <c r="M459" i="1" s="1"/>
  <c r="M433" i="1"/>
  <c r="AL438" i="1"/>
  <c r="AL441" i="1"/>
  <c r="AK401" i="2"/>
  <c r="AK399" i="2"/>
  <c r="K402" i="2"/>
  <c r="BC9" i="1"/>
  <c r="BC459" i="1" s="1"/>
  <c r="M321" i="3"/>
  <c r="BF402" i="2"/>
  <c r="L196" i="1"/>
  <c r="L9" i="1" l="1"/>
  <c r="L459" i="1" s="1"/>
  <c r="L433" i="1"/>
  <c r="BC416" i="1"/>
  <c r="L321" i="3"/>
  <c r="BF229" i="2"/>
  <c r="BF228" i="2"/>
  <c r="BF8" i="2" s="1"/>
  <c r="BF398" i="2" s="1"/>
  <c r="K196" i="1"/>
  <c r="BE196" i="1"/>
  <c r="BE433" i="1" s="1"/>
  <c r="BE437" i="1" s="1"/>
  <c r="K9" i="1" l="1"/>
  <c r="K459" i="1" s="1"/>
  <c r="K433" i="1"/>
  <c r="BD400" i="2"/>
  <c r="BD401" i="2" s="1"/>
  <c r="BC438" i="1"/>
  <c r="BC441" i="1"/>
  <c r="BF403" i="2"/>
  <c r="BE9" i="1"/>
  <c r="BE459" i="1" s="1"/>
  <c r="K321" i="3"/>
  <c r="BD399" i="2" l="1"/>
  <c r="L406" i="2"/>
  <c r="BE416" i="1"/>
  <c r="K398" i="2"/>
  <c r="BF400" i="2" l="1"/>
  <c r="BF401" i="2" s="1"/>
  <c r="BE438" i="1"/>
  <c r="BE441" i="1"/>
  <c r="K403" i="2"/>
  <c r="BF399" i="2"/>
  <c r="M416" i="1" l="1"/>
  <c r="M418" i="1" l="1"/>
  <c r="M424" i="1"/>
  <c r="M438" i="1"/>
  <c r="M441" i="1"/>
  <c r="M400" i="2"/>
  <c r="M403" i="3"/>
  <c r="M420" i="3" s="1"/>
  <c r="M399" i="2" l="1"/>
  <c r="M401" i="2"/>
  <c r="K406" i="2"/>
  <c r="K416" i="1" l="1"/>
  <c r="K418" i="1" l="1"/>
  <c r="K424" i="1"/>
  <c r="K438" i="1"/>
  <c r="K441" i="1"/>
  <c r="K400" i="2"/>
  <c r="K403" i="3"/>
  <c r="K420" i="3" s="1"/>
  <c r="K401" i="2" l="1"/>
  <c r="K399" i="2"/>
  <c r="L416" i="1" l="1"/>
  <c r="L418" i="1" l="1"/>
  <c r="L424" i="1"/>
  <c r="L438" i="1"/>
  <c r="L441" i="1"/>
  <c r="L403" i="3"/>
  <c r="L420" i="3" s="1"/>
  <c r="L400" i="2"/>
  <c r="L399" i="2" l="1"/>
  <c r="L401" i="2"/>
</calcChain>
</file>

<file path=xl/sharedStrings.xml><?xml version="1.0" encoding="utf-8"?>
<sst xmlns="http://schemas.openxmlformats.org/spreadsheetml/2006/main" count="5691" uniqueCount="509">
  <si>
    <t>Наименование</t>
  </si>
  <si>
    <t>Гл</t>
  </si>
  <si>
    <t>Рз</t>
  </si>
  <si>
    <t>Пр</t>
  </si>
  <si>
    <t>ЦСР</t>
  </si>
  <si>
    <t>ВР</t>
  </si>
  <si>
    <t>ОБ</t>
  </si>
  <si>
    <t>МБ</t>
  </si>
  <si>
    <t>ПБ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</si>
  <si>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</si>
  <si>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</si>
  <si>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</si>
  <si>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</si>
  <si>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</si>
  <si>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</si>
  <si>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</si>
  <si>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</si>
  <si>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</si>
  <si>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</si>
  <si>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</si>
  <si>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</si>
  <si>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</si>
  <si>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</si>
  <si>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</si>
  <si>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</si>
  <si>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</si>
  <si>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</si>
  <si>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</si>
  <si>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</si>
  <si>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</si>
  <si>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</si>
  <si>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</si>
  <si>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</si>
  <si>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</si>
  <si>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</si>
  <si>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</si>
  <si>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</si>
  <si>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</si>
  <si>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</si>
  <si>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</si>
  <si>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</si>
  <si>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</si>
  <si>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</si>
  <si>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</si>
  <si>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</si>
  <si>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</si>
  <si>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</si>
  <si>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</si>
  <si>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</si>
  <si>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</si>
  <si>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</si>
  <si>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</si>
  <si>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</si>
  <si>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</si>
  <si>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</si>
  <si>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</si>
  <si>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</si>
  <si>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</si>
  <si>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</si>
  <si>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</si>
  <si>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</si>
  <si>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</si>
  <si>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</si>
  <si>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</si>
  <si>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</si>
  <si>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</si>
  <si>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</si>
  <si>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</si>
  <si>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</si>
  <si>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</si>
  <si>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</si>
  <si>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</si>
  <si>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</si>
  <si>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</si>
  <si>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51 0 21 12510</t>
  </si>
  <si>
    <t>Мероприятия по развитию сельского хозяйства</t>
  </si>
  <si>
    <t>51 1 11 83320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</si>
  <si>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</si>
  <si>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</si>
  <si>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</si>
  <si>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</si>
  <si>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</si>
  <si>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</si>
  <si>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</si>
  <si>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</si>
  <si>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</si>
  <si>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</si>
  <si>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</si>
  <si>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</si>
  <si>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</si>
  <si>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</si>
  <si>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</si>
  <si>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</si>
  <si>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</si>
  <si>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</si>
  <si>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</si>
  <si>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</si>
  <si>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</si>
  <si>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</si>
  <si>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</si>
  <si>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</si>
  <si>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Бюджетные инвестиции в объекты капитального строительства муниципальной собственности </t>
  </si>
  <si>
    <t>51 0 31 81680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</si>
  <si>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</si>
  <si>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</si>
  <si>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</si>
  <si>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</si>
  <si>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</si>
  <si>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</si>
  <si>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</si>
  <si>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</si>
  <si>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</si>
  <si>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</si>
  <si>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</si>
  <si>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</si>
  <si>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</si>
  <si>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</si>
  <si>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</si>
  <si>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</si>
  <si>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</si>
  <si>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</si>
  <si>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</si>
  <si>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</si>
  <si>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</si>
  <si>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</si>
  <si>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</si>
  <si>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</si>
  <si>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</si>
  <si>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</si>
  <si>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</si>
  <si>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</si>
  <si>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</si>
  <si>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</si>
  <si>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</si>
  <si>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</si>
  <si>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</si>
  <si>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</si>
  <si>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</si>
  <si>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</si>
  <si>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 xml:space="preserve">Исполнение исковых требований на основании вступивших в законную силу судебных актов, обязательств бюджета </t>
  </si>
  <si>
    <t>70 0 00 83270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</si>
  <si>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</si>
  <si>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</si>
  <si>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</si>
  <si>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</si>
  <si>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</si>
  <si>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</si>
  <si>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</si>
  <si>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</si>
  <si>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</si>
  <si>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</si>
  <si>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</si>
  <si>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</si>
  <si>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</si>
  <si>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</si>
  <si>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</si>
  <si>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</si>
  <si>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</si>
  <si>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</si>
  <si>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</si>
  <si>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</si>
  <si>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</si>
  <si>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</si>
  <si>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>52 0 12 14710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</si>
  <si>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</si>
  <si>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</si>
  <si>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</si>
  <si>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</si>
  <si>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</si>
  <si>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52 0 13 14770</t>
  </si>
  <si>
    <t>Общеобразовательные организации</t>
  </si>
  <si>
    <t>52 0 12 80310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</si>
  <si>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</si>
  <si>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>52 0 12 14700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</si>
  <si>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</si>
  <si>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</si>
  <si>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</si>
  <si>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</si>
  <si>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</si>
  <si>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</si>
  <si>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</si>
  <si>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</si>
  <si>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</si>
  <si>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</si>
  <si>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</si>
  <si>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</si>
  <si>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Социальные выплаты гражданам, кроме публичных нормативных обязательств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</si>
  <si>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</si>
  <si>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</si>
  <si>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</si>
  <si>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</si>
  <si>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</si>
  <si>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</si>
  <si>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</si>
  <si>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</si>
  <si>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</si>
  <si>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</si>
  <si>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</si>
  <si>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</si>
  <si>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</si>
  <si>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</si>
  <si>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</si>
  <si>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</si>
  <si>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</si>
  <si>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</si>
  <si>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</si>
  <si>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</si>
  <si>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</si>
  <si>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</si>
  <si>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</si>
  <si>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</si>
  <si>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</si>
  <si>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</si>
  <si>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</si>
  <si>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</si>
  <si>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</si>
  <si>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</si>
  <si>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в ручную</t>
  </si>
  <si>
    <t>УУР</t>
  </si>
  <si>
    <t>итого</t>
  </si>
  <si>
    <t>МП</t>
  </si>
  <si>
    <t>ППМП</t>
  </si>
  <si>
    <t>ОМ</t>
  </si>
  <si>
    <t>ГРБС</t>
  </si>
  <si>
    <t>НР</t>
  </si>
  <si>
    <t>2019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</si>
  <si>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</si>
  <si>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</si>
  <si>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</si>
  <si>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</si>
  <si>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</si>
  <si>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</si>
  <si>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</si>
  <si>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</si>
  <si>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</si>
  <si>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</si>
  <si>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</si>
  <si>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</si>
  <si>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</si>
  <si>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</si>
  <si>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</si>
  <si>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</si>
  <si>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</si>
  <si>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</si>
  <si>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</si>
  <si>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</si>
  <si>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</si>
  <si>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</si>
  <si>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Создание условий для развития сельского хозяйства на территории района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</si>
  <si>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</si>
  <si>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</si>
  <si>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</si>
  <si>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</si>
  <si>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</si>
  <si>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</si>
  <si>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</si>
  <si>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</si>
  <si>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</si>
  <si>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</si>
  <si>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</si>
  <si>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14700</t>
  </si>
  <si>
    <t>14710</t>
  </si>
  <si>
    <t>14780</t>
  </si>
  <si>
    <t>Реализация мер государственной поддержки работников образования</t>
  </si>
  <si>
    <t>00</t>
  </si>
  <si>
    <t>14770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</si>
  <si>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</si>
  <si>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</si>
  <si>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</si>
  <si>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</si>
  <si>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</si>
  <si>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</si>
  <si>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</si>
  <si>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</si>
  <si>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</si>
  <si>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</si>
  <si>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</si>
  <si>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</si>
  <si>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</si>
  <si>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</si>
  <si>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</si>
  <si>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</si>
  <si>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</si>
  <si>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</si>
  <si>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</si>
  <si>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</si>
  <si>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</si>
  <si>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</si>
  <si>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</si>
  <si>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</si>
  <si>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83320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</si>
  <si>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</si>
  <si>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</si>
  <si>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</si>
  <si>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</si>
  <si>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</si>
  <si>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</si>
  <si>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</si>
  <si>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</si>
  <si>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81680</t>
  </si>
  <si>
    <t>83710</t>
  </si>
  <si>
    <t>80450</t>
  </si>
  <si>
    <t>80480</t>
  </si>
  <si>
    <t>84260</t>
  </si>
  <si>
    <t>82400</t>
  </si>
  <si>
    <t>81150</t>
  </si>
  <si>
    <t>82450</t>
  </si>
  <si>
    <t>83050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</si>
  <si>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</si>
  <si>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</si>
  <si>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</si>
  <si>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</si>
  <si>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</si>
  <si>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</si>
  <si>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</si>
  <si>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</si>
  <si>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</si>
  <si>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</si>
  <si>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</si>
  <si>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82430</t>
  </si>
  <si>
    <t>80310</t>
  </si>
  <si>
    <t>80320</t>
  </si>
  <si>
    <t>82360</t>
  </si>
  <si>
    <t>80720</t>
  </si>
  <si>
    <t>53 0 12 15840</t>
  </si>
  <si>
    <t>70 0 00 83030</t>
  </si>
  <si>
    <t>2020 год</t>
  </si>
  <si>
    <t>51 0 31 L5670</t>
  </si>
  <si>
    <t>L5670</t>
  </si>
  <si>
    <t>83020</t>
  </si>
  <si>
    <t>84200</t>
  </si>
  <si>
    <t>80050</t>
  </si>
  <si>
    <t>рублей</t>
  </si>
  <si>
    <t xml:space="preserve">Выравнивание бюджетной обеспеченности поселений </t>
  </si>
  <si>
    <t>Приложение 2</t>
  </si>
  <si>
    <t>Приложение 3</t>
  </si>
  <si>
    <t>Повышение доступности и качества предоставления дошкольного, общего образования, дополнительного образования детей</t>
  </si>
  <si>
    <t>Приложение 8</t>
  </si>
  <si>
    <t>L4970</t>
  </si>
  <si>
    <t>51 6 11 L4970</t>
  </si>
  <si>
    <t>Областной бюджет</t>
  </si>
  <si>
    <t>Бюджеты поселений</t>
  </si>
  <si>
    <t>вед</t>
  </si>
  <si>
    <t>99</t>
  </si>
  <si>
    <t>Всего расходы по видам бюджетов</t>
  </si>
  <si>
    <t>Местный бюджет</t>
  </si>
  <si>
    <t xml:space="preserve">Доходы С+ОД </t>
  </si>
  <si>
    <t>Доходы всего</t>
  </si>
  <si>
    <t>субв</t>
  </si>
  <si>
    <t>от пос.</t>
  </si>
  <si>
    <t>прогр</t>
  </si>
  <si>
    <t>Вед</t>
  </si>
  <si>
    <t>из функцструктуры</t>
  </si>
  <si>
    <t>Отклонение</t>
  </si>
  <si>
    <t>ППЭБР</t>
  </si>
  <si>
    <t>доходы</t>
  </si>
  <si>
    <t>Поселения</t>
  </si>
  <si>
    <t>Ост-ки</t>
  </si>
  <si>
    <t>АКР</t>
  </si>
  <si>
    <t>83270</t>
  </si>
  <si>
    <t>ВС</t>
  </si>
  <si>
    <t>ФС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</si>
  <si>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</si>
  <si>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</si>
  <si>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</si>
  <si>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</si>
  <si>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</si>
  <si>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</si>
  <si>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</si>
  <si>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</si>
  <si>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</si>
  <si>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 xml:space="preserve">Устойчивое развитие сельских территорий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</si>
  <si>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</si>
  <si>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</si>
  <si>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</si>
  <si>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</si>
  <si>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</si>
  <si>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Мероприятия  подпрограммы «Обеспечение жильем молодых семей» федеральной целевой программы «Жилище» на 2015 - 2020 годы за счет средств местного бюджета</t>
  </si>
  <si>
    <t>РУО</t>
  </si>
  <si>
    <t>Финансовое управление</t>
  </si>
  <si>
    <t>Районный Совет</t>
  </si>
  <si>
    <t>Всего по ВР</t>
  </si>
  <si>
    <t>Изм.на 2018 от 21.02.18.</t>
  </si>
  <si>
    <t>Эксплуатация и содержание имущества, находящегося в муниципальной собственности, арендованного недвижимого имущества</t>
  </si>
  <si>
    <t>51 0 11 80930</t>
  </si>
  <si>
    <t>80930</t>
  </si>
  <si>
    <t>ОМС всего</t>
  </si>
  <si>
    <t>Мероприятия по охране, сохранению и популяризации культурного наследия</t>
  </si>
  <si>
    <t>51 2 11 82410</t>
  </si>
  <si>
    <t>82410</t>
  </si>
  <si>
    <t>Разработка (актуализация) документов стратегического планирования и прогнозирования</t>
  </si>
  <si>
    <t>51 0 11 83390</t>
  </si>
  <si>
    <t>83390</t>
  </si>
  <si>
    <t>51 2 11 L4670</t>
  </si>
  <si>
    <t>L4670</t>
  </si>
  <si>
    <t>S4240</t>
  </si>
  <si>
    <t>51 2 11 S4240</t>
  </si>
  <si>
    <t>Мероприятия в сфере коммунального хозяйства</t>
  </si>
  <si>
    <t>51 0 31 81740</t>
  </si>
  <si>
    <t>81740</t>
  </si>
  <si>
    <t>51 2 11 L5190</t>
  </si>
  <si>
    <t>L5190</t>
  </si>
  <si>
    <t>830</t>
  </si>
  <si>
    <t>Исполнение судебных актов</t>
  </si>
  <si>
    <t>52 0 12 L0970</t>
  </si>
  <si>
    <t>L0970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</si>
  <si>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</si>
  <si>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</si>
  <si>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</si>
  <si>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</si>
  <si>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>Создание (развитие) многофункциональных центров предоставления государственных и муниципальных услуг на территории Брянской области</t>
  </si>
  <si>
    <t>51 0 14 S8640</t>
  </si>
  <si>
    <t>S8640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</si>
  <si>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</si>
  <si>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</si>
  <si>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</si>
  <si>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52 0 12 S7640</t>
  </si>
  <si>
    <t>Отдельные мероприятия по развитию спорта</t>
  </si>
  <si>
    <t>S7640</t>
  </si>
  <si>
    <t>83030</t>
  </si>
  <si>
    <t>51 2 11 S5870</t>
  </si>
  <si>
    <t xml:space="preserve">Реализация программ (проектов) инициативного бюджетирования </t>
  </si>
  <si>
    <t>S5870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</si>
  <si>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</si>
  <si>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</si>
  <si>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Приобретение автомобильного транспорта общего пользования </t>
  </si>
  <si>
    <t>51 0 51 S8440</t>
  </si>
  <si>
    <t>S8440</t>
  </si>
  <si>
    <t>52 0 21 83410</t>
  </si>
  <si>
    <t>83410</t>
  </si>
  <si>
    <t>Приобретение, установка и техническое обслуживание программного и технического обеспечения, аттестация рабочих мест</t>
  </si>
  <si>
    <t>Распределение расходов бюджета муниципального образования "Клетнянский муниципальный район"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</si>
  <si>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2021 год</t>
  </si>
  <si>
    <t>Обеспечение проведения выборов и референдумов</t>
  </si>
  <si>
    <t>Организация и проведение выборов и референдумов</t>
  </si>
  <si>
    <t>70 0 00 80060</t>
  </si>
  <si>
    <t>Специальные расходы</t>
  </si>
  <si>
    <t>880</t>
  </si>
  <si>
    <t>Условно утвержденные расходы</t>
  </si>
  <si>
    <t>990</t>
  </si>
  <si>
    <t>Прочие мероприятия в области развития транспортной инфраструктуры</t>
  </si>
  <si>
    <t>51 0 51 81650</t>
  </si>
  <si>
    <t>80060</t>
  </si>
  <si>
    <t>84400</t>
  </si>
  <si>
    <t>81650</t>
  </si>
  <si>
    <t>Утверждено на 01.11.18.</t>
  </si>
  <si>
    <t>Утверждено на 2018 год первоначально</t>
  </si>
  <si>
    <t>Откл.2019 от первонач.2018</t>
  </si>
  <si>
    <t>Откл.2019 от уточн.2018</t>
  </si>
  <si>
    <t>%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</si>
  <si>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</si>
  <si>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</si>
  <si>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</si>
  <si>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70 0 00 80080</t>
  </si>
  <si>
    <t>80080</t>
  </si>
  <si>
    <t xml:space="preserve">к Решению Клетнянского районного Совета народных депутатов  "О бюджете муниципального образования "Клетнянский муниципальный район" на 2019 год и на плановый период 2020 и 2021 годов" 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</si>
  <si>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</si>
  <si>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</si>
  <si>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</si>
  <si>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</si>
  <si>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</si>
  <si>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Подпрограмма "Развитие сельского хозяйства в Клетнянском районе"</t>
  </si>
  <si>
    <t>программы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</si>
  <si>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</si>
  <si>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</si>
  <si>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</si>
  <si>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Остатки на 01.01.19.</t>
  </si>
  <si>
    <t>Изм.март</t>
  </si>
  <si>
    <t>2019 на 01.04.19.</t>
  </si>
  <si>
    <t>изм.март</t>
  </si>
  <si>
    <t>2020 с изм. марта</t>
  </si>
  <si>
    <t>2021 с изм. марта</t>
  </si>
  <si>
    <t>субсидии, субвенции</t>
  </si>
  <si>
    <t>СД+дотации</t>
  </si>
  <si>
    <t>Иные МБТ от пос</t>
  </si>
  <si>
    <t>Иные МБТ из ОБ</t>
  </si>
  <si>
    <t>МБТ ОБ+ПБ</t>
  </si>
  <si>
    <t>999</t>
  </si>
  <si>
    <t>G5</t>
  </si>
  <si>
    <t>52 0 12 S4850</t>
  </si>
  <si>
    <t>Отдельные мероприятия по развитию образования</t>
  </si>
  <si>
    <t>52 0 12 S4820</t>
  </si>
  <si>
    <t>Капитальный ремонт кровель муниципальных образовательных организаций Брянской области</t>
  </si>
  <si>
    <t>S4820</t>
  </si>
  <si>
    <t>S4850</t>
  </si>
  <si>
    <t>Изм.май</t>
  </si>
  <si>
    <t>2019 на 01.06.19.</t>
  </si>
  <si>
    <t>Е2</t>
  </si>
  <si>
    <t>Региональный проект "Успех каждого ребенка"</t>
  </si>
  <si>
    <t>50970</t>
  </si>
  <si>
    <t>52 0 Е2 50970</t>
  </si>
  <si>
    <t>2020 с изм. августа</t>
  </si>
  <si>
    <t>2021 с изм. августа</t>
  </si>
  <si>
    <t>Другие вопросы в области жилищно-коммунального хозяйства</t>
  </si>
  <si>
    <t>51 0 G5 52430</t>
  </si>
  <si>
    <t>Строительство и реконструкция (модернизация) объектов питьевого водоснабжения</t>
  </si>
  <si>
    <t>2020 с изм.августа</t>
  </si>
  <si>
    <t>2021 с изм.августа</t>
  </si>
  <si>
    <t>52430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</si>
  <si>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</si>
  <si>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2019 на 01.09.19.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</si>
  <si>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</si>
  <si>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 xml:space="preserve">к Решению Клетнянского районного Совета народных депутатов "О бюджете муниципального образования "Клетнянский муниципальный район" на 2019 год и на плановый период 2020 и 2021 годов" </t>
  </si>
  <si>
    <t>Приложение 7.4.</t>
  </si>
  <si>
    <t>Изменение распределения бюджетных ассигнований по ведомственной структуре расходов бюджета муниципального образования "Клетнянский муниципальный район"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</si>
  <si>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</si>
  <si>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Приложение 8.4.</t>
  </si>
  <si>
    <t>Приложение 4</t>
  </si>
  <si>
    <t>Приложение 9.4.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</si>
</sst>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" fontId="3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vertical="top"/>
    </xf>
    <xf numFmtId="4" fontId="3" fillId="0" borderId="2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4" fontId="7" fillId="0" borderId="0" xfId="0" applyNumberFormat="1" applyFont="1" applyFill="1" applyAlignment="1">
      <alignment vertical="top"/>
    </xf>
    <xf numFmtId="49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4" fontId="4" fillId="0" borderId="4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/>
    </xf>
    <xf numFmtId="3" fontId="4" fillId="0" borderId="2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49" fontId="4" fillId="0" borderId="0" xfId="0" applyNumberFormat="1" applyFont="1" applyFill="1" applyAlignment="1">
      <alignment horizontal="right" vertical="center"/>
    </xf>
    <xf numFmtId="0" fontId="4" fillId="3" borderId="2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165" fontId="4" fillId="0" borderId="0" xfId="0" applyNumberFormat="1" applyFont="1" applyFill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166" fontId="3" fillId="0" borderId="2" xfId="0" applyNumberFormat="1" applyFont="1" applyFill="1" applyBorder="1" applyAlignment="1">
      <alignment vertical="top"/>
    </xf>
    <xf numFmtId="165" fontId="3" fillId="0" borderId="2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/>
    </xf>
    <xf numFmtId="3" fontId="5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vertical="top"/>
    </xf>
    <xf numFmtId="166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CCFF"/>
      <color rgb="FFCCFF99"/>
      <color rgb="FFFFCCCC"/>
      <color rgb="FFFF0066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L1083"/>
  <sheetViews>
    <sheetView zoomScale="90" zoomScaleNormal="90" workbookViewId="0">
      <pane xSplit="9" ySplit="9" topLeftCell="AD377" activePane="bottomRight" state="frozen"/>
      <selection activeCell="J408" sqref="J408"/>
      <selection pane="topRight" activeCell="J408" sqref="J408"/>
      <selection pane="bottomLeft" activeCell="J408" sqref="J408"/>
      <selection pane="bottomRight" activeCell="A390" sqref="A390"/>
    </sheetView>
  </sheetViews>
  <sheetFormatPr defaultRowHeight="15" x14ac:dyDescent="0.25"/>
  <cols>
    <col min="1" max="1" width="31" style="2" customWidth="1"/>
    <col min="2" max="4" width="4" style="15" hidden="1" customWidth="1"/>
    <col min="5" max="5" width="5" style="14" customWidth="1"/>
    <col min="6" max="7" width="3.7109375" style="14" customWidth="1"/>
    <col min="8" max="8" width="13" style="15" customWidth="1"/>
    <col min="9" max="9" width="4.5703125" style="14" customWidth="1"/>
    <col min="10" max="10" width="15.5703125" style="15" hidden="1" customWidth="1"/>
    <col min="11" max="11" width="15.28515625" style="15" hidden="1" customWidth="1"/>
    <col min="12" max="12" width="14.85546875" style="15" hidden="1" customWidth="1"/>
    <col min="13" max="13" width="14" style="15" hidden="1" customWidth="1"/>
    <col min="14" max="14" width="13.7109375" style="15" hidden="1" customWidth="1"/>
    <col min="15" max="16" width="14" style="15" hidden="1" customWidth="1"/>
    <col min="17" max="17" width="6.5703125" style="15" hidden="1" customWidth="1"/>
    <col min="18" max="18" width="15.85546875" style="15" hidden="1" customWidth="1"/>
    <col min="19" max="19" width="14.28515625" style="15" hidden="1" customWidth="1"/>
    <col min="20" max="20" width="14.85546875" style="15" hidden="1" customWidth="1"/>
    <col min="21" max="21" width="14" style="15" hidden="1" customWidth="1"/>
    <col min="22" max="22" width="13.7109375" style="15" hidden="1" customWidth="1"/>
    <col min="23" max="24" width="14" style="15" hidden="1" customWidth="1"/>
    <col min="25" max="25" width="11.5703125" style="15" hidden="1" customWidth="1"/>
    <col min="26" max="26" width="15.85546875" style="15" hidden="1" customWidth="1"/>
    <col min="27" max="27" width="14.28515625" style="15" hidden="1" customWidth="1"/>
    <col min="28" max="28" width="14.85546875" style="15" hidden="1" customWidth="1"/>
    <col min="29" max="29" width="14" style="15" hidden="1" customWidth="1"/>
    <col min="30" max="30" width="13.85546875" style="15" customWidth="1"/>
    <col min="31" max="31" width="13.28515625" style="15" hidden="1" customWidth="1"/>
    <col min="32" max="32" width="11.7109375" style="15" hidden="1" customWidth="1"/>
    <col min="33" max="33" width="4.85546875" style="15" hidden="1" customWidth="1"/>
    <col min="34" max="34" width="15.85546875" style="15" hidden="1" customWidth="1"/>
    <col min="35" max="35" width="14.28515625" style="15" hidden="1" customWidth="1"/>
    <col min="36" max="36" width="14.85546875" style="15" hidden="1" customWidth="1"/>
    <col min="37" max="37" width="14" style="15" hidden="1" customWidth="1"/>
    <col min="38" max="39" width="7.42578125" style="15" hidden="1" customWidth="1"/>
    <col min="40" max="42" width="15.85546875" style="15" hidden="1" customWidth="1"/>
    <col min="43" max="44" width="16.28515625" style="15" hidden="1" customWidth="1"/>
    <col min="45" max="45" width="14.42578125" style="15" hidden="1" customWidth="1"/>
    <col min="46" max="46" width="13.85546875" style="15" customWidth="1"/>
    <col min="47" max="47" width="14.7109375" style="15" hidden="1" customWidth="1"/>
    <col min="48" max="48" width="13.5703125" style="15" hidden="1" customWidth="1"/>
    <col min="49" max="49" width="13.42578125" style="15" hidden="1" customWidth="1"/>
    <col min="50" max="50" width="13.85546875" style="15" hidden="1" customWidth="1"/>
    <col min="51" max="51" width="13.85546875" style="15" customWidth="1"/>
    <col min="52" max="52" width="14.5703125" style="15" hidden="1" customWidth="1"/>
    <col min="53" max="54" width="17.28515625" style="15" hidden="1" customWidth="1"/>
    <col min="55" max="56" width="15.42578125" style="15" hidden="1" customWidth="1"/>
    <col min="57" max="57" width="15.85546875" style="15" hidden="1" customWidth="1"/>
    <col min="58" max="58" width="14.5703125" style="15" hidden="1" customWidth="1"/>
    <col min="59" max="59" width="6" style="15" hidden="1" customWidth="1"/>
    <col min="60" max="60" width="14.7109375" style="15" hidden="1" customWidth="1"/>
    <col min="61" max="61" width="6.28515625" style="15" hidden="1" customWidth="1"/>
    <col min="62" max="194" width="9.140625" style="15"/>
    <col min="195" max="195" width="1.42578125" style="15" customWidth="1"/>
    <col min="196" max="196" width="59.5703125" style="15" customWidth="1"/>
    <col min="197" max="197" width="9.140625" style="15" customWidth="1"/>
    <col min="198" max="199" width="3.85546875" style="15" customWidth="1"/>
    <col min="200" max="200" width="10.5703125" style="15" customWidth="1"/>
    <col min="201" max="201" width="3.85546875" style="15" customWidth="1"/>
    <col min="202" max="204" width="14.42578125" style="15" customWidth="1"/>
    <col min="205" max="205" width="4.140625" style="15" customWidth="1"/>
    <col min="206" max="206" width="15" style="15" customWidth="1"/>
    <col min="207" max="208" width="9.140625" style="15" customWidth="1"/>
    <col min="209" max="209" width="11.5703125" style="15" customWidth="1"/>
    <col min="210" max="210" width="18.140625" style="15" customWidth="1"/>
    <col min="211" max="211" width="13.140625" style="15" customWidth="1"/>
    <col min="212" max="212" width="12.28515625" style="15" customWidth="1"/>
    <col min="213" max="450" width="9.140625" style="15"/>
    <col min="451" max="451" width="1.42578125" style="15" customWidth="1"/>
    <col min="452" max="452" width="59.5703125" style="15" customWidth="1"/>
    <col min="453" max="453" width="9.140625" style="15" customWidth="1"/>
    <col min="454" max="455" width="3.85546875" style="15" customWidth="1"/>
    <col min="456" max="456" width="10.5703125" style="15" customWidth="1"/>
    <col min="457" max="457" width="3.85546875" style="15" customWidth="1"/>
    <col min="458" max="460" width="14.42578125" style="15" customWidth="1"/>
    <col min="461" max="461" width="4.140625" style="15" customWidth="1"/>
    <col min="462" max="462" width="15" style="15" customWidth="1"/>
    <col min="463" max="464" width="9.140625" style="15" customWidth="1"/>
    <col min="465" max="465" width="11.5703125" style="15" customWidth="1"/>
    <col min="466" max="466" width="18.140625" style="15" customWidth="1"/>
    <col min="467" max="467" width="13.140625" style="15" customWidth="1"/>
    <col min="468" max="468" width="12.28515625" style="15" customWidth="1"/>
    <col min="469" max="706" width="9.140625" style="15"/>
    <col min="707" max="707" width="1.42578125" style="15" customWidth="1"/>
    <col min="708" max="708" width="59.5703125" style="15" customWidth="1"/>
    <col min="709" max="709" width="9.140625" style="15" customWidth="1"/>
    <col min="710" max="711" width="3.85546875" style="15" customWidth="1"/>
    <col min="712" max="712" width="10.5703125" style="15" customWidth="1"/>
    <col min="713" max="713" width="3.85546875" style="15" customWidth="1"/>
    <col min="714" max="716" width="14.42578125" style="15" customWidth="1"/>
    <col min="717" max="717" width="4.140625" style="15" customWidth="1"/>
    <col min="718" max="718" width="15" style="15" customWidth="1"/>
    <col min="719" max="720" width="9.140625" style="15" customWidth="1"/>
    <col min="721" max="721" width="11.5703125" style="15" customWidth="1"/>
    <col min="722" max="722" width="18.140625" style="15" customWidth="1"/>
    <col min="723" max="723" width="13.140625" style="15" customWidth="1"/>
    <col min="724" max="724" width="12.28515625" style="15" customWidth="1"/>
    <col min="725" max="962" width="9.140625" style="15"/>
    <col min="963" max="963" width="1.42578125" style="15" customWidth="1"/>
    <col min="964" max="964" width="59.5703125" style="15" customWidth="1"/>
    <col min="965" max="965" width="9.140625" style="15" customWidth="1"/>
    <col min="966" max="967" width="3.85546875" style="15" customWidth="1"/>
    <col min="968" max="968" width="10.5703125" style="15" customWidth="1"/>
    <col min="969" max="969" width="3.85546875" style="15" customWidth="1"/>
    <col min="970" max="972" width="14.42578125" style="15" customWidth="1"/>
    <col min="973" max="973" width="4.140625" style="15" customWidth="1"/>
    <col min="974" max="974" width="15" style="15" customWidth="1"/>
    <col min="975" max="976" width="9.140625" style="15" customWidth="1"/>
    <col min="977" max="977" width="11.5703125" style="15" customWidth="1"/>
    <col min="978" max="978" width="18.140625" style="15" customWidth="1"/>
    <col min="979" max="979" width="13.140625" style="15" customWidth="1"/>
    <col min="980" max="980" width="12.28515625" style="15" customWidth="1"/>
    <col min="981" max="1218" width="9.140625" style="15"/>
    <col min="1219" max="1219" width="1.42578125" style="15" customWidth="1"/>
    <col min="1220" max="1220" width="59.5703125" style="15" customWidth="1"/>
    <col min="1221" max="1221" width="9.140625" style="15" customWidth="1"/>
    <col min="1222" max="1223" width="3.85546875" style="15" customWidth="1"/>
    <col min="1224" max="1224" width="10.5703125" style="15" customWidth="1"/>
    <col min="1225" max="1225" width="3.85546875" style="15" customWidth="1"/>
    <col min="1226" max="1228" width="14.42578125" style="15" customWidth="1"/>
    <col min="1229" max="1229" width="4.140625" style="15" customWidth="1"/>
    <col min="1230" max="1230" width="15" style="15" customWidth="1"/>
    <col min="1231" max="1232" width="9.140625" style="15" customWidth="1"/>
    <col min="1233" max="1233" width="11.5703125" style="15" customWidth="1"/>
    <col min="1234" max="1234" width="18.140625" style="15" customWidth="1"/>
    <col min="1235" max="1235" width="13.140625" style="15" customWidth="1"/>
    <col min="1236" max="1236" width="12.28515625" style="15" customWidth="1"/>
    <col min="1237" max="1474" width="9.140625" style="15"/>
    <col min="1475" max="1475" width="1.42578125" style="15" customWidth="1"/>
    <col min="1476" max="1476" width="59.5703125" style="15" customWidth="1"/>
    <col min="1477" max="1477" width="9.140625" style="15" customWidth="1"/>
    <col min="1478" max="1479" width="3.85546875" style="15" customWidth="1"/>
    <col min="1480" max="1480" width="10.5703125" style="15" customWidth="1"/>
    <col min="1481" max="1481" width="3.85546875" style="15" customWidth="1"/>
    <col min="1482" max="1484" width="14.42578125" style="15" customWidth="1"/>
    <col min="1485" max="1485" width="4.140625" style="15" customWidth="1"/>
    <col min="1486" max="1486" width="15" style="15" customWidth="1"/>
    <col min="1487" max="1488" width="9.140625" style="15" customWidth="1"/>
    <col min="1489" max="1489" width="11.5703125" style="15" customWidth="1"/>
    <col min="1490" max="1490" width="18.140625" style="15" customWidth="1"/>
    <col min="1491" max="1491" width="13.140625" style="15" customWidth="1"/>
    <col min="1492" max="1492" width="12.28515625" style="15" customWidth="1"/>
    <col min="1493" max="1730" width="9.140625" style="15"/>
    <col min="1731" max="1731" width="1.42578125" style="15" customWidth="1"/>
    <col min="1732" max="1732" width="59.5703125" style="15" customWidth="1"/>
    <col min="1733" max="1733" width="9.140625" style="15" customWidth="1"/>
    <col min="1734" max="1735" width="3.85546875" style="15" customWidth="1"/>
    <col min="1736" max="1736" width="10.5703125" style="15" customWidth="1"/>
    <col min="1737" max="1737" width="3.85546875" style="15" customWidth="1"/>
    <col min="1738" max="1740" width="14.42578125" style="15" customWidth="1"/>
    <col min="1741" max="1741" width="4.140625" style="15" customWidth="1"/>
    <col min="1742" max="1742" width="15" style="15" customWidth="1"/>
    <col min="1743" max="1744" width="9.140625" style="15" customWidth="1"/>
    <col min="1745" max="1745" width="11.5703125" style="15" customWidth="1"/>
    <col min="1746" max="1746" width="18.140625" style="15" customWidth="1"/>
    <col min="1747" max="1747" width="13.140625" style="15" customWidth="1"/>
    <col min="1748" max="1748" width="12.28515625" style="15" customWidth="1"/>
    <col min="1749" max="1986" width="9.140625" style="15"/>
    <col min="1987" max="1987" width="1.42578125" style="15" customWidth="1"/>
    <col min="1988" max="1988" width="59.5703125" style="15" customWidth="1"/>
    <col min="1989" max="1989" width="9.140625" style="15" customWidth="1"/>
    <col min="1990" max="1991" width="3.85546875" style="15" customWidth="1"/>
    <col min="1992" max="1992" width="10.5703125" style="15" customWidth="1"/>
    <col min="1993" max="1993" width="3.85546875" style="15" customWidth="1"/>
    <col min="1994" max="1996" width="14.42578125" style="15" customWidth="1"/>
    <col min="1997" max="1997" width="4.140625" style="15" customWidth="1"/>
    <col min="1998" max="1998" width="15" style="15" customWidth="1"/>
    <col min="1999" max="2000" width="9.140625" style="15" customWidth="1"/>
    <col min="2001" max="2001" width="11.5703125" style="15" customWidth="1"/>
    <col min="2002" max="2002" width="18.140625" style="15" customWidth="1"/>
    <col min="2003" max="2003" width="13.140625" style="15" customWidth="1"/>
    <col min="2004" max="2004" width="12.28515625" style="15" customWidth="1"/>
    <col min="2005" max="2242" width="9.140625" style="15"/>
    <col min="2243" max="2243" width="1.42578125" style="15" customWidth="1"/>
    <col min="2244" max="2244" width="59.5703125" style="15" customWidth="1"/>
    <col min="2245" max="2245" width="9.140625" style="15" customWidth="1"/>
    <col min="2246" max="2247" width="3.85546875" style="15" customWidth="1"/>
    <col min="2248" max="2248" width="10.5703125" style="15" customWidth="1"/>
    <col min="2249" max="2249" width="3.85546875" style="15" customWidth="1"/>
    <col min="2250" max="2252" width="14.42578125" style="15" customWidth="1"/>
    <col min="2253" max="2253" width="4.140625" style="15" customWidth="1"/>
    <col min="2254" max="2254" width="15" style="15" customWidth="1"/>
    <col min="2255" max="2256" width="9.140625" style="15" customWidth="1"/>
    <col min="2257" max="2257" width="11.5703125" style="15" customWidth="1"/>
    <col min="2258" max="2258" width="18.140625" style="15" customWidth="1"/>
    <col min="2259" max="2259" width="13.140625" style="15" customWidth="1"/>
    <col min="2260" max="2260" width="12.28515625" style="15" customWidth="1"/>
    <col min="2261" max="2498" width="9.140625" style="15"/>
    <col min="2499" max="2499" width="1.42578125" style="15" customWidth="1"/>
    <col min="2500" max="2500" width="59.5703125" style="15" customWidth="1"/>
    <col min="2501" max="2501" width="9.140625" style="15" customWidth="1"/>
    <col min="2502" max="2503" width="3.85546875" style="15" customWidth="1"/>
    <col min="2504" max="2504" width="10.5703125" style="15" customWidth="1"/>
    <col min="2505" max="2505" width="3.85546875" style="15" customWidth="1"/>
    <col min="2506" max="2508" width="14.42578125" style="15" customWidth="1"/>
    <col min="2509" max="2509" width="4.140625" style="15" customWidth="1"/>
    <col min="2510" max="2510" width="15" style="15" customWidth="1"/>
    <col min="2511" max="2512" width="9.140625" style="15" customWidth="1"/>
    <col min="2513" max="2513" width="11.5703125" style="15" customWidth="1"/>
    <col min="2514" max="2514" width="18.140625" style="15" customWidth="1"/>
    <col min="2515" max="2515" width="13.140625" style="15" customWidth="1"/>
    <col min="2516" max="2516" width="12.28515625" style="15" customWidth="1"/>
    <col min="2517" max="2754" width="9.140625" style="15"/>
    <col min="2755" max="2755" width="1.42578125" style="15" customWidth="1"/>
    <col min="2756" max="2756" width="59.5703125" style="15" customWidth="1"/>
    <col min="2757" max="2757" width="9.140625" style="15" customWidth="1"/>
    <col min="2758" max="2759" width="3.85546875" style="15" customWidth="1"/>
    <col min="2760" max="2760" width="10.5703125" style="15" customWidth="1"/>
    <col min="2761" max="2761" width="3.85546875" style="15" customWidth="1"/>
    <col min="2762" max="2764" width="14.42578125" style="15" customWidth="1"/>
    <col min="2765" max="2765" width="4.140625" style="15" customWidth="1"/>
    <col min="2766" max="2766" width="15" style="15" customWidth="1"/>
    <col min="2767" max="2768" width="9.140625" style="15" customWidth="1"/>
    <col min="2769" max="2769" width="11.5703125" style="15" customWidth="1"/>
    <col min="2770" max="2770" width="18.140625" style="15" customWidth="1"/>
    <col min="2771" max="2771" width="13.140625" style="15" customWidth="1"/>
    <col min="2772" max="2772" width="12.28515625" style="15" customWidth="1"/>
    <col min="2773" max="3010" width="9.140625" style="15"/>
    <col min="3011" max="3011" width="1.42578125" style="15" customWidth="1"/>
    <col min="3012" max="3012" width="59.5703125" style="15" customWidth="1"/>
    <col min="3013" max="3013" width="9.140625" style="15" customWidth="1"/>
    <col min="3014" max="3015" width="3.85546875" style="15" customWidth="1"/>
    <col min="3016" max="3016" width="10.5703125" style="15" customWidth="1"/>
    <col min="3017" max="3017" width="3.85546875" style="15" customWidth="1"/>
    <col min="3018" max="3020" width="14.42578125" style="15" customWidth="1"/>
    <col min="3021" max="3021" width="4.140625" style="15" customWidth="1"/>
    <col min="3022" max="3022" width="15" style="15" customWidth="1"/>
    <col min="3023" max="3024" width="9.140625" style="15" customWidth="1"/>
    <col min="3025" max="3025" width="11.5703125" style="15" customWidth="1"/>
    <col min="3026" max="3026" width="18.140625" style="15" customWidth="1"/>
    <col min="3027" max="3027" width="13.140625" style="15" customWidth="1"/>
    <col min="3028" max="3028" width="12.28515625" style="15" customWidth="1"/>
    <col min="3029" max="3266" width="9.140625" style="15"/>
    <col min="3267" max="3267" width="1.42578125" style="15" customWidth="1"/>
    <col min="3268" max="3268" width="59.5703125" style="15" customWidth="1"/>
    <col min="3269" max="3269" width="9.140625" style="15" customWidth="1"/>
    <col min="3270" max="3271" width="3.85546875" style="15" customWidth="1"/>
    <col min="3272" max="3272" width="10.5703125" style="15" customWidth="1"/>
    <col min="3273" max="3273" width="3.85546875" style="15" customWidth="1"/>
    <col min="3274" max="3276" width="14.42578125" style="15" customWidth="1"/>
    <col min="3277" max="3277" width="4.140625" style="15" customWidth="1"/>
    <col min="3278" max="3278" width="15" style="15" customWidth="1"/>
    <col min="3279" max="3280" width="9.140625" style="15" customWidth="1"/>
    <col min="3281" max="3281" width="11.5703125" style="15" customWidth="1"/>
    <col min="3282" max="3282" width="18.140625" style="15" customWidth="1"/>
    <col min="3283" max="3283" width="13.140625" style="15" customWidth="1"/>
    <col min="3284" max="3284" width="12.28515625" style="15" customWidth="1"/>
    <col min="3285" max="3522" width="9.140625" style="15"/>
    <col min="3523" max="3523" width="1.42578125" style="15" customWidth="1"/>
    <col min="3524" max="3524" width="59.5703125" style="15" customWidth="1"/>
    <col min="3525" max="3525" width="9.140625" style="15" customWidth="1"/>
    <col min="3526" max="3527" width="3.85546875" style="15" customWidth="1"/>
    <col min="3528" max="3528" width="10.5703125" style="15" customWidth="1"/>
    <col min="3529" max="3529" width="3.85546875" style="15" customWidth="1"/>
    <col min="3530" max="3532" width="14.42578125" style="15" customWidth="1"/>
    <col min="3533" max="3533" width="4.140625" style="15" customWidth="1"/>
    <col min="3534" max="3534" width="15" style="15" customWidth="1"/>
    <col min="3535" max="3536" width="9.140625" style="15" customWidth="1"/>
    <col min="3537" max="3537" width="11.5703125" style="15" customWidth="1"/>
    <col min="3538" max="3538" width="18.140625" style="15" customWidth="1"/>
    <col min="3539" max="3539" width="13.140625" style="15" customWidth="1"/>
    <col min="3540" max="3540" width="12.28515625" style="15" customWidth="1"/>
    <col min="3541" max="3778" width="9.140625" style="15"/>
    <col min="3779" max="3779" width="1.42578125" style="15" customWidth="1"/>
    <col min="3780" max="3780" width="59.5703125" style="15" customWidth="1"/>
    <col min="3781" max="3781" width="9.140625" style="15" customWidth="1"/>
    <col min="3782" max="3783" width="3.85546875" style="15" customWidth="1"/>
    <col min="3784" max="3784" width="10.5703125" style="15" customWidth="1"/>
    <col min="3785" max="3785" width="3.85546875" style="15" customWidth="1"/>
    <col min="3786" max="3788" width="14.42578125" style="15" customWidth="1"/>
    <col min="3789" max="3789" width="4.140625" style="15" customWidth="1"/>
    <col min="3790" max="3790" width="15" style="15" customWidth="1"/>
    <col min="3791" max="3792" width="9.140625" style="15" customWidth="1"/>
    <col min="3793" max="3793" width="11.5703125" style="15" customWidth="1"/>
    <col min="3794" max="3794" width="18.140625" style="15" customWidth="1"/>
    <col min="3795" max="3795" width="13.140625" style="15" customWidth="1"/>
    <col min="3796" max="3796" width="12.28515625" style="15" customWidth="1"/>
    <col min="3797" max="4034" width="9.140625" style="15"/>
    <col min="4035" max="4035" width="1.42578125" style="15" customWidth="1"/>
    <col min="4036" max="4036" width="59.5703125" style="15" customWidth="1"/>
    <col min="4037" max="4037" width="9.140625" style="15" customWidth="1"/>
    <col min="4038" max="4039" width="3.85546875" style="15" customWidth="1"/>
    <col min="4040" max="4040" width="10.5703125" style="15" customWidth="1"/>
    <col min="4041" max="4041" width="3.85546875" style="15" customWidth="1"/>
    <col min="4042" max="4044" width="14.42578125" style="15" customWidth="1"/>
    <col min="4045" max="4045" width="4.140625" style="15" customWidth="1"/>
    <col min="4046" max="4046" width="15" style="15" customWidth="1"/>
    <col min="4047" max="4048" width="9.140625" style="15" customWidth="1"/>
    <col min="4049" max="4049" width="11.5703125" style="15" customWidth="1"/>
    <col min="4050" max="4050" width="18.140625" style="15" customWidth="1"/>
    <col min="4051" max="4051" width="13.140625" style="15" customWidth="1"/>
    <col min="4052" max="4052" width="12.28515625" style="15" customWidth="1"/>
    <col min="4053" max="4290" width="9.140625" style="15"/>
    <col min="4291" max="4291" width="1.42578125" style="15" customWidth="1"/>
    <col min="4292" max="4292" width="59.5703125" style="15" customWidth="1"/>
    <col min="4293" max="4293" width="9.140625" style="15" customWidth="1"/>
    <col min="4294" max="4295" width="3.85546875" style="15" customWidth="1"/>
    <col min="4296" max="4296" width="10.5703125" style="15" customWidth="1"/>
    <col min="4297" max="4297" width="3.85546875" style="15" customWidth="1"/>
    <col min="4298" max="4300" width="14.42578125" style="15" customWidth="1"/>
    <col min="4301" max="4301" width="4.140625" style="15" customWidth="1"/>
    <col min="4302" max="4302" width="15" style="15" customWidth="1"/>
    <col min="4303" max="4304" width="9.140625" style="15" customWidth="1"/>
    <col min="4305" max="4305" width="11.5703125" style="15" customWidth="1"/>
    <col min="4306" max="4306" width="18.140625" style="15" customWidth="1"/>
    <col min="4307" max="4307" width="13.140625" style="15" customWidth="1"/>
    <col min="4308" max="4308" width="12.28515625" style="15" customWidth="1"/>
    <col min="4309" max="4546" width="9.140625" style="15"/>
    <col min="4547" max="4547" width="1.42578125" style="15" customWidth="1"/>
    <col min="4548" max="4548" width="59.5703125" style="15" customWidth="1"/>
    <col min="4549" max="4549" width="9.140625" style="15" customWidth="1"/>
    <col min="4550" max="4551" width="3.85546875" style="15" customWidth="1"/>
    <col min="4552" max="4552" width="10.5703125" style="15" customWidth="1"/>
    <col min="4553" max="4553" width="3.85546875" style="15" customWidth="1"/>
    <col min="4554" max="4556" width="14.42578125" style="15" customWidth="1"/>
    <col min="4557" max="4557" width="4.140625" style="15" customWidth="1"/>
    <col min="4558" max="4558" width="15" style="15" customWidth="1"/>
    <col min="4559" max="4560" width="9.140625" style="15" customWidth="1"/>
    <col min="4561" max="4561" width="11.5703125" style="15" customWidth="1"/>
    <col min="4562" max="4562" width="18.140625" style="15" customWidth="1"/>
    <col min="4563" max="4563" width="13.140625" style="15" customWidth="1"/>
    <col min="4564" max="4564" width="12.28515625" style="15" customWidth="1"/>
    <col min="4565" max="4802" width="9.140625" style="15"/>
    <col min="4803" max="4803" width="1.42578125" style="15" customWidth="1"/>
    <col min="4804" max="4804" width="59.5703125" style="15" customWidth="1"/>
    <col min="4805" max="4805" width="9.140625" style="15" customWidth="1"/>
    <col min="4806" max="4807" width="3.85546875" style="15" customWidth="1"/>
    <col min="4808" max="4808" width="10.5703125" style="15" customWidth="1"/>
    <col min="4809" max="4809" width="3.85546875" style="15" customWidth="1"/>
    <col min="4810" max="4812" width="14.42578125" style="15" customWidth="1"/>
    <col min="4813" max="4813" width="4.140625" style="15" customWidth="1"/>
    <col min="4814" max="4814" width="15" style="15" customWidth="1"/>
    <col min="4815" max="4816" width="9.140625" style="15" customWidth="1"/>
    <col min="4817" max="4817" width="11.5703125" style="15" customWidth="1"/>
    <col min="4818" max="4818" width="18.140625" style="15" customWidth="1"/>
    <col min="4819" max="4819" width="13.140625" style="15" customWidth="1"/>
    <col min="4820" max="4820" width="12.28515625" style="15" customWidth="1"/>
    <col min="4821" max="5058" width="9.140625" style="15"/>
    <col min="5059" max="5059" width="1.42578125" style="15" customWidth="1"/>
    <col min="5060" max="5060" width="59.5703125" style="15" customWidth="1"/>
    <col min="5061" max="5061" width="9.140625" style="15" customWidth="1"/>
    <col min="5062" max="5063" width="3.85546875" style="15" customWidth="1"/>
    <col min="5064" max="5064" width="10.5703125" style="15" customWidth="1"/>
    <col min="5065" max="5065" width="3.85546875" style="15" customWidth="1"/>
    <col min="5066" max="5068" width="14.42578125" style="15" customWidth="1"/>
    <col min="5069" max="5069" width="4.140625" style="15" customWidth="1"/>
    <col min="5070" max="5070" width="15" style="15" customWidth="1"/>
    <col min="5071" max="5072" width="9.140625" style="15" customWidth="1"/>
    <col min="5073" max="5073" width="11.5703125" style="15" customWidth="1"/>
    <col min="5074" max="5074" width="18.140625" style="15" customWidth="1"/>
    <col min="5075" max="5075" width="13.140625" style="15" customWidth="1"/>
    <col min="5076" max="5076" width="12.28515625" style="15" customWidth="1"/>
    <col min="5077" max="5314" width="9.140625" style="15"/>
    <col min="5315" max="5315" width="1.42578125" style="15" customWidth="1"/>
    <col min="5316" max="5316" width="59.5703125" style="15" customWidth="1"/>
    <col min="5317" max="5317" width="9.140625" style="15" customWidth="1"/>
    <col min="5318" max="5319" width="3.85546875" style="15" customWidth="1"/>
    <col min="5320" max="5320" width="10.5703125" style="15" customWidth="1"/>
    <col min="5321" max="5321" width="3.85546875" style="15" customWidth="1"/>
    <col min="5322" max="5324" width="14.42578125" style="15" customWidth="1"/>
    <col min="5325" max="5325" width="4.140625" style="15" customWidth="1"/>
    <col min="5326" max="5326" width="15" style="15" customWidth="1"/>
    <col min="5327" max="5328" width="9.140625" style="15" customWidth="1"/>
    <col min="5329" max="5329" width="11.5703125" style="15" customWidth="1"/>
    <col min="5330" max="5330" width="18.140625" style="15" customWidth="1"/>
    <col min="5331" max="5331" width="13.140625" style="15" customWidth="1"/>
    <col min="5332" max="5332" width="12.28515625" style="15" customWidth="1"/>
    <col min="5333" max="5570" width="9.140625" style="15"/>
    <col min="5571" max="5571" width="1.42578125" style="15" customWidth="1"/>
    <col min="5572" max="5572" width="59.5703125" style="15" customWidth="1"/>
    <col min="5573" max="5573" width="9.140625" style="15" customWidth="1"/>
    <col min="5574" max="5575" width="3.85546875" style="15" customWidth="1"/>
    <col min="5576" max="5576" width="10.5703125" style="15" customWidth="1"/>
    <col min="5577" max="5577" width="3.85546875" style="15" customWidth="1"/>
    <col min="5578" max="5580" width="14.42578125" style="15" customWidth="1"/>
    <col min="5581" max="5581" width="4.140625" style="15" customWidth="1"/>
    <col min="5582" max="5582" width="15" style="15" customWidth="1"/>
    <col min="5583" max="5584" width="9.140625" style="15" customWidth="1"/>
    <col min="5585" max="5585" width="11.5703125" style="15" customWidth="1"/>
    <col min="5586" max="5586" width="18.140625" style="15" customWidth="1"/>
    <col min="5587" max="5587" width="13.140625" style="15" customWidth="1"/>
    <col min="5588" max="5588" width="12.28515625" style="15" customWidth="1"/>
    <col min="5589" max="5826" width="9.140625" style="15"/>
    <col min="5827" max="5827" width="1.42578125" style="15" customWidth="1"/>
    <col min="5828" max="5828" width="59.5703125" style="15" customWidth="1"/>
    <col min="5829" max="5829" width="9.140625" style="15" customWidth="1"/>
    <col min="5830" max="5831" width="3.85546875" style="15" customWidth="1"/>
    <col min="5832" max="5832" width="10.5703125" style="15" customWidth="1"/>
    <col min="5833" max="5833" width="3.85546875" style="15" customWidth="1"/>
    <col min="5834" max="5836" width="14.42578125" style="15" customWidth="1"/>
    <col min="5837" max="5837" width="4.140625" style="15" customWidth="1"/>
    <col min="5838" max="5838" width="15" style="15" customWidth="1"/>
    <col min="5839" max="5840" width="9.140625" style="15" customWidth="1"/>
    <col min="5841" max="5841" width="11.5703125" style="15" customWidth="1"/>
    <col min="5842" max="5842" width="18.140625" style="15" customWidth="1"/>
    <col min="5843" max="5843" width="13.140625" style="15" customWidth="1"/>
    <col min="5844" max="5844" width="12.28515625" style="15" customWidth="1"/>
    <col min="5845" max="6082" width="9.140625" style="15"/>
    <col min="6083" max="6083" width="1.42578125" style="15" customWidth="1"/>
    <col min="6084" max="6084" width="59.5703125" style="15" customWidth="1"/>
    <col min="6085" max="6085" width="9.140625" style="15" customWidth="1"/>
    <col min="6086" max="6087" width="3.85546875" style="15" customWidth="1"/>
    <col min="6088" max="6088" width="10.5703125" style="15" customWidth="1"/>
    <col min="6089" max="6089" width="3.85546875" style="15" customWidth="1"/>
    <col min="6090" max="6092" width="14.42578125" style="15" customWidth="1"/>
    <col min="6093" max="6093" width="4.140625" style="15" customWidth="1"/>
    <col min="6094" max="6094" width="15" style="15" customWidth="1"/>
    <col min="6095" max="6096" width="9.140625" style="15" customWidth="1"/>
    <col min="6097" max="6097" width="11.5703125" style="15" customWidth="1"/>
    <col min="6098" max="6098" width="18.140625" style="15" customWidth="1"/>
    <col min="6099" max="6099" width="13.140625" style="15" customWidth="1"/>
    <col min="6100" max="6100" width="12.28515625" style="15" customWidth="1"/>
    <col min="6101" max="6338" width="9.140625" style="15"/>
    <col min="6339" max="6339" width="1.42578125" style="15" customWidth="1"/>
    <col min="6340" max="6340" width="59.5703125" style="15" customWidth="1"/>
    <col min="6341" max="6341" width="9.140625" style="15" customWidth="1"/>
    <col min="6342" max="6343" width="3.85546875" style="15" customWidth="1"/>
    <col min="6344" max="6344" width="10.5703125" style="15" customWidth="1"/>
    <col min="6345" max="6345" width="3.85546875" style="15" customWidth="1"/>
    <col min="6346" max="6348" width="14.42578125" style="15" customWidth="1"/>
    <col min="6349" max="6349" width="4.140625" style="15" customWidth="1"/>
    <col min="6350" max="6350" width="15" style="15" customWidth="1"/>
    <col min="6351" max="6352" width="9.140625" style="15" customWidth="1"/>
    <col min="6353" max="6353" width="11.5703125" style="15" customWidth="1"/>
    <col min="6354" max="6354" width="18.140625" style="15" customWidth="1"/>
    <col min="6355" max="6355" width="13.140625" style="15" customWidth="1"/>
    <col min="6356" max="6356" width="12.28515625" style="15" customWidth="1"/>
    <col min="6357" max="6594" width="9.140625" style="15"/>
    <col min="6595" max="6595" width="1.42578125" style="15" customWidth="1"/>
    <col min="6596" max="6596" width="59.5703125" style="15" customWidth="1"/>
    <col min="6597" max="6597" width="9.140625" style="15" customWidth="1"/>
    <col min="6598" max="6599" width="3.85546875" style="15" customWidth="1"/>
    <col min="6600" max="6600" width="10.5703125" style="15" customWidth="1"/>
    <col min="6601" max="6601" width="3.85546875" style="15" customWidth="1"/>
    <col min="6602" max="6604" width="14.42578125" style="15" customWidth="1"/>
    <col min="6605" max="6605" width="4.140625" style="15" customWidth="1"/>
    <col min="6606" max="6606" width="15" style="15" customWidth="1"/>
    <col min="6607" max="6608" width="9.140625" style="15" customWidth="1"/>
    <col min="6609" max="6609" width="11.5703125" style="15" customWidth="1"/>
    <col min="6610" max="6610" width="18.140625" style="15" customWidth="1"/>
    <col min="6611" max="6611" width="13.140625" style="15" customWidth="1"/>
    <col min="6612" max="6612" width="12.28515625" style="15" customWidth="1"/>
    <col min="6613" max="6850" width="9.140625" style="15"/>
    <col min="6851" max="6851" width="1.42578125" style="15" customWidth="1"/>
    <col min="6852" max="6852" width="59.5703125" style="15" customWidth="1"/>
    <col min="6853" max="6853" width="9.140625" style="15" customWidth="1"/>
    <col min="6854" max="6855" width="3.85546875" style="15" customWidth="1"/>
    <col min="6856" max="6856" width="10.5703125" style="15" customWidth="1"/>
    <col min="6857" max="6857" width="3.85546875" style="15" customWidth="1"/>
    <col min="6858" max="6860" width="14.42578125" style="15" customWidth="1"/>
    <col min="6861" max="6861" width="4.140625" style="15" customWidth="1"/>
    <col min="6862" max="6862" width="15" style="15" customWidth="1"/>
    <col min="6863" max="6864" width="9.140625" style="15" customWidth="1"/>
    <col min="6865" max="6865" width="11.5703125" style="15" customWidth="1"/>
    <col min="6866" max="6866" width="18.140625" style="15" customWidth="1"/>
    <col min="6867" max="6867" width="13.140625" style="15" customWidth="1"/>
    <col min="6868" max="6868" width="12.28515625" style="15" customWidth="1"/>
    <col min="6869" max="7106" width="9.140625" style="15"/>
    <col min="7107" max="7107" width="1.42578125" style="15" customWidth="1"/>
    <col min="7108" max="7108" width="59.5703125" style="15" customWidth="1"/>
    <col min="7109" max="7109" width="9.140625" style="15" customWidth="1"/>
    <col min="7110" max="7111" width="3.85546875" style="15" customWidth="1"/>
    <col min="7112" max="7112" width="10.5703125" style="15" customWidth="1"/>
    <col min="7113" max="7113" width="3.85546875" style="15" customWidth="1"/>
    <col min="7114" max="7116" width="14.42578125" style="15" customWidth="1"/>
    <col min="7117" max="7117" width="4.140625" style="15" customWidth="1"/>
    <col min="7118" max="7118" width="15" style="15" customWidth="1"/>
    <col min="7119" max="7120" width="9.140625" style="15" customWidth="1"/>
    <col min="7121" max="7121" width="11.5703125" style="15" customWidth="1"/>
    <col min="7122" max="7122" width="18.140625" style="15" customWidth="1"/>
    <col min="7123" max="7123" width="13.140625" style="15" customWidth="1"/>
    <col min="7124" max="7124" width="12.28515625" style="15" customWidth="1"/>
    <col min="7125" max="7362" width="9.140625" style="15"/>
    <col min="7363" max="7363" width="1.42578125" style="15" customWidth="1"/>
    <col min="7364" max="7364" width="59.5703125" style="15" customWidth="1"/>
    <col min="7365" max="7365" width="9.140625" style="15" customWidth="1"/>
    <col min="7366" max="7367" width="3.85546875" style="15" customWidth="1"/>
    <col min="7368" max="7368" width="10.5703125" style="15" customWidth="1"/>
    <col min="7369" max="7369" width="3.85546875" style="15" customWidth="1"/>
    <col min="7370" max="7372" width="14.42578125" style="15" customWidth="1"/>
    <col min="7373" max="7373" width="4.140625" style="15" customWidth="1"/>
    <col min="7374" max="7374" width="15" style="15" customWidth="1"/>
    <col min="7375" max="7376" width="9.140625" style="15" customWidth="1"/>
    <col min="7377" max="7377" width="11.5703125" style="15" customWidth="1"/>
    <col min="7378" max="7378" width="18.140625" style="15" customWidth="1"/>
    <col min="7379" max="7379" width="13.140625" style="15" customWidth="1"/>
    <col min="7380" max="7380" width="12.28515625" style="15" customWidth="1"/>
    <col min="7381" max="7618" width="9.140625" style="15"/>
    <col min="7619" max="7619" width="1.42578125" style="15" customWidth="1"/>
    <col min="7620" max="7620" width="59.5703125" style="15" customWidth="1"/>
    <col min="7621" max="7621" width="9.140625" style="15" customWidth="1"/>
    <col min="7622" max="7623" width="3.85546875" style="15" customWidth="1"/>
    <col min="7624" max="7624" width="10.5703125" style="15" customWidth="1"/>
    <col min="7625" max="7625" width="3.85546875" style="15" customWidth="1"/>
    <col min="7626" max="7628" width="14.42578125" style="15" customWidth="1"/>
    <col min="7629" max="7629" width="4.140625" style="15" customWidth="1"/>
    <col min="7630" max="7630" width="15" style="15" customWidth="1"/>
    <col min="7631" max="7632" width="9.140625" style="15" customWidth="1"/>
    <col min="7633" max="7633" width="11.5703125" style="15" customWidth="1"/>
    <col min="7634" max="7634" width="18.140625" style="15" customWidth="1"/>
    <col min="7635" max="7635" width="13.140625" style="15" customWidth="1"/>
    <col min="7636" max="7636" width="12.28515625" style="15" customWidth="1"/>
    <col min="7637" max="7874" width="9.140625" style="15"/>
    <col min="7875" max="7875" width="1.42578125" style="15" customWidth="1"/>
    <col min="7876" max="7876" width="59.5703125" style="15" customWidth="1"/>
    <col min="7877" max="7877" width="9.140625" style="15" customWidth="1"/>
    <col min="7878" max="7879" width="3.85546875" style="15" customWidth="1"/>
    <col min="7880" max="7880" width="10.5703125" style="15" customWidth="1"/>
    <col min="7881" max="7881" width="3.85546875" style="15" customWidth="1"/>
    <col min="7882" max="7884" width="14.42578125" style="15" customWidth="1"/>
    <col min="7885" max="7885" width="4.140625" style="15" customWidth="1"/>
    <col min="7886" max="7886" width="15" style="15" customWidth="1"/>
    <col min="7887" max="7888" width="9.140625" style="15" customWidth="1"/>
    <col min="7889" max="7889" width="11.5703125" style="15" customWidth="1"/>
    <col min="7890" max="7890" width="18.140625" style="15" customWidth="1"/>
    <col min="7891" max="7891" width="13.140625" style="15" customWidth="1"/>
    <col min="7892" max="7892" width="12.28515625" style="15" customWidth="1"/>
    <col min="7893" max="8130" width="9.140625" style="15"/>
    <col min="8131" max="8131" width="1.42578125" style="15" customWidth="1"/>
    <col min="8132" max="8132" width="59.5703125" style="15" customWidth="1"/>
    <col min="8133" max="8133" width="9.140625" style="15" customWidth="1"/>
    <col min="8134" max="8135" width="3.85546875" style="15" customWidth="1"/>
    <col min="8136" max="8136" width="10.5703125" style="15" customWidth="1"/>
    <col min="8137" max="8137" width="3.85546875" style="15" customWidth="1"/>
    <col min="8138" max="8140" width="14.42578125" style="15" customWidth="1"/>
    <col min="8141" max="8141" width="4.140625" style="15" customWidth="1"/>
    <col min="8142" max="8142" width="15" style="15" customWidth="1"/>
    <col min="8143" max="8144" width="9.140625" style="15" customWidth="1"/>
    <col min="8145" max="8145" width="11.5703125" style="15" customWidth="1"/>
    <col min="8146" max="8146" width="18.140625" style="15" customWidth="1"/>
    <col min="8147" max="8147" width="13.140625" style="15" customWidth="1"/>
    <col min="8148" max="8148" width="12.28515625" style="15" customWidth="1"/>
    <col min="8149" max="8386" width="9.140625" style="15"/>
    <col min="8387" max="8387" width="1.42578125" style="15" customWidth="1"/>
    <col min="8388" max="8388" width="59.5703125" style="15" customWidth="1"/>
    <col min="8389" max="8389" width="9.140625" style="15" customWidth="1"/>
    <col min="8390" max="8391" width="3.85546875" style="15" customWidth="1"/>
    <col min="8392" max="8392" width="10.5703125" style="15" customWidth="1"/>
    <col min="8393" max="8393" width="3.85546875" style="15" customWidth="1"/>
    <col min="8394" max="8396" width="14.42578125" style="15" customWidth="1"/>
    <col min="8397" max="8397" width="4.140625" style="15" customWidth="1"/>
    <col min="8398" max="8398" width="15" style="15" customWidth="1"/>
    <col min="8399" max="8400" width="9.140625" style="15" customWidth="1"/>
    <col min="8401" max="8401" width="11.5703125" style="15" customWidth="1"/>
    <col min="8402" max="8402" width="18.140625" style="15" customWidth="1"/>
    <col min="8403" max="8403" width="13.140625" style="15" customWidth="1"/>
    <col min="8404" max="8404" width="12.28515625" style="15" customWidth="1"/>
    <col min="8405" max="8642" width="9.140625" style="15"/>
    <col min="8643" max="8643" width="1.42578125" style="15" customWidth="1"/>
    <col min="8644" max="8644" width="59.5703125" style="15" customWidth="1"/>
    <col min="8645" max="8645" width="9.140625" style="15" customWidth="1"/>
    <col min="8646" max="8647" width="3.85546875" style="15" customWidth="1"/>
    <col min="8648" max="8648" width="10.5703125" style="15" customWidth="1"/>
    <col min="8649" max="8649" width="3.85546875" style="15" customWidth="1"/>
    <col min="8650" max="8652" width="14.42578125" style="15" customWidth="1"/>
    <col min="8653" max="8653" width="4.140625" style="15" customWidth="1"/>
    <col min="8654" max="8654" width="15" style="15" customWidth="1"/>
    <col min="8655" max="8656" width="9.140625" style="15" customWidth="1"/>
    <col min="8657" max="8657" width="11.5703125" style="15" customWidth="1"/>
    <col min="8658" max="8658" width="18.140625" style="15" customWidth="1"/>
    <col min="8659" max="8659" width="13.140625" style="15" customWidth="1"/>
    <col min="8660" max="8660" width="12.28515625" style="15" customWidth="1"/>
    <col min="8661" max="8898" width="9.140625" style="15"/>
    <col min="8899" max="8899" width="1.42578125" style="15" customWidth="1"/>
    <col min="8900" max="8900" width="59.5703125" style="15" customWidth="1"/>
    <col min="8901" max="8901" width="9.140625" style="15" customWidth="1"/>
    <col min="8902" max="8903" width="3.85546875" style="15" customWidth="1"/>
    <col min="8904" max="8904" width="10.5703125" style="15" customWidth="1"/>
    <col min="8905" max="8905" width="3.85546875" style="15" customWidth="1"/>
    <col min="8906" max="8908" width="14.42578125" style="15" customWidth="1"/>
    <col min="8909" max="8909" width="4.140625" style="15" customWidth="1"/>
    <col min="8910" max="8910" width="15" style="15" customWidth="1"/>
    <col min="8911" max="8912" width="9.140625" style="15" customWidth="1"/>
    <col min="8913" max="8913" width="11.5703125" style="15" customWidth="1"/>
    <col min="8914" max="8914" width="18.140625" style="15" customWidth="1"/>
    <col min="8915" max="8915" width="13.140625" style="15" customWidth="1"/>
    <col min="8916" max="8916" width="12.28515625" style="15" customWidth="1"/>
    <col min="8917" max="9154" width="9.140625" style="15"/>
    <col min="9155" max="9155" width="1.42578125" style="15" customWidth="1"/>
    <col min="9156" max="9156" width="59.5703125" style="15" customWidth="1"/>
    <col min="9157" max="9157" width="9.140625" style="15" customWidth="1"/>
    <col min="9158" max="9159" width="3.85546875" style="15" customWidth="1"/>
    <col min="9160" max="9160" width="10.5703125" style="15" customWidth="1"/>
    <col min="9161" max="9161" width="3.85546875" style="15" customWidth="1"/>
    <col min="9162" max="9164" width="14.42578125" style="15" customWidth="1"/>
    <col min="9165" max="9165" width="4.140625" style="15" customWidth="1"/>
    <col min="9166" max="9166" width="15" style="15" customWidth="1"/>
    <col min="9167" max="9168" width="9.140625" style="15" customWidth="1"/>
    <col min="9169" max="9169" width="11.5703125" style="15" customWidth="1"/>
    <col min="9170" max="9170" width="18.140625" style="15" customWidth="1"/>
    <col min="9171" max="9171" width="13.140625" style="15" customWidth="1"/>
    <col min="9172" max="9172" width="12.28515625" style="15" customWidth="1"/>
    <col min="9173" max="9410" width="9.140625" style="15"/>
    <col min="9411" max="9411" width="1.42578125" style="15" customWidth="1"/>
    <col min="9412" max="9412" width="59.5703125" style="15" customWidth="1"/>
    <col min="9413" max="9413" width="9.140625" style="15" customWidth="1"/>
    <col min="9414" max="9415" width="3.85546875" style="15" customWidth="1"/>
    <col min="9416" max="9416" width="10.5703125" style="15" customWidth="1"/>
    <col min="9417" max="9417" width="3.85546875" style="15" customWidth="1"/>
    <col min="9418" max="9420" width="14.42578125" style="15" customWidth="1"/>
    <col min="9421" max="9421" width="4.140625" style="15" customWidth="1"/>
    <col min="9422" max="9422" width="15" style="15" customWidth="1"/>
    <col min="9423" max="9424" width="9.140625" style="15" customWidth="1"/>
    <col min="9425" max="9425" width="11.5703125" style="15" customWidth="1"/>
    <col min="9426" max="9426" width="18.140625" style="15" customWidth="1"/>
    <col min="9427" max="9427" width="13.140625" style="15" customWidth="1"/>
    <col min="9428" max="9428" width="12.28515625" style="15" customWidth="1"/>
    <col min="9429" max="9666" width="9.140625" style="15"/>
    <col min="9667" max="9667" width="1.42578125" style="15" customWidth="1"/>
    <col min="9668" max="9668" width="59.5703125" style="15" customWidth="1"/>
    <col min="9669" max="9669" width="9.140625" style="15" customWidth="1"/>
    <col min="9670" max="9671" width="3.85546875" style="15" customWidth="1"/>
    <col min="9672" max="9672" width="10.5703125" style="15" customWidth="1"/>
    <col min="9673" max="9673" width="3.85546875" style="15" customWidth="1"/>
    <col min="9674" max="9676" width="14.42578125" style="15" customWidth="1"/>
    <col min="9677" max="9677" width="4.140625" style="15" customWidth="1"/>
    <col min="9678" max="9678" width="15" style="15" customWidth="1"/>
    <col min="9679" max="9680" width="9.140625" style="15" customWidth="1"/>
    <col min="9681" max="9681" width="11.5703125" style="15" customWidth="1"/>
    <col min="9682" max="9682" width="18.140625" style="15" customWidth="1"/>
    <col min="9683" max="9683" width="13.140625" style="15" customWidth="1"/>
    <col min="9684" max="9684" width="12.28515625" style="15" customWidth="1"/>
    <col min="9685" max="9922" width="9.140625" style="15"/>
    <col min="9923" max="9923" width="1.42578125" style="15" customWidth="1"/>
    <col min="9924" max="9924" width="59.5703125" style="15" customWidth="1"/>
    <col min="9925" max="9925" width="9.140625" style="15" customWidth="1"/>
    <col min="9926" max="9927" width="3.85546875" style="15" customWidth="1"/>
    <col min="9928" max="9928" width="10.5703125" style="15" customWidth="1"/>
    <col min="9929" max="9929" width="3.85546875" style="15" customWidth="1"/>
    <col min="9930" max="9932" width="14.42578125" style="15" customWidth="1"/>
    <col min="9933" max="9933" width="4.140625" style="15" customWidth="1"/>
    <col min="9934" max="9934" width="15" style="15" customWidth="1"/>
    <col min="9935" max="9936" width="9.140625" style="15" customWidth="1"/>
    <col min="9937" max="9937" width="11.5703125" style="15" customWidth="1"/>
    <col min="9938" max="9938" width="18.140625" style="15" customWidth="1"/>
    <col min="9939" max="9939" width="13.140625" style="15" customWidth="1"/>
    <col min="9940" max="9940" width="12.28515625" style="15" customWidth="1"/>
    <col min="9941" max="10178" width="9.140625" style="15"/>
    <col min="10179" max="10179" width="1.42578125" style="15" customWidth="1"/>
    <col min="10180" max="10180" width="59.5703125" style="15" customWidth="1"/>
    <col min="10181" max="10181" width="9.140625" style="15" customWidth="1"/>
    <col min="10182" max="10183" width="3.85546875" style="15" customWidth="1"/>
    <col min="10184" max="10184" width="10.5703125" style="15" customWidth="1"/>
    <col min="10185" max="10185" width="3.85546875" style="15" customWidth="1"/>
    <col min="10186" max="10188" width="14.42578125" style="15" customWidth="1"/>
    <col min="10189" max="10189" width="4.140625" style="15" customWidth="1"/>
    <col min="10190" max="10190" width="15" style="15" customWidth="1"/>
    <col min="10191" max="10192" width="9.140625" style="15" customWidth="1"/>
    <col min="10193" max="10193" width="11.5703125" style="15" customWidth="1"/>
    <col min="10194" max="10194" width="18.140625" style="15" customWidth="1"/>
    <col min="10195" max="10195" width="13.140625" style="15" customWidth="1"/>
    <col min="10196" max="10196" width="12.28515625" style="15" customWidth="1"/>
    <col min="10197" max="10434" width="9.140625" style="15"/>
    <col min="10435" max="10435" width="1.42578125" style="15" customWidth="1"/>
    <col min="10436" max="10436" width="59.5703125" style="15" customWidth="1"/>
    <col min="10437" max="10437" width="9.140625" style="15" customWidth="1"/>
    <col min="10438" max="10439" width="3.85546875" style="15" customWidth="1"/>
    <col min="10440" max="10440" width="10.5703125" style="15" customWidth="1"/>
    <col min="10441" max="10441" width="3.85546875" style="15" customWidth="1"/>
    <col min="10442" max="10444" width="14.42578125" style="15" customWidth="1"/>
    <col min="10445" max="10445" width="4.140625" style="15" customWidth="1"/>
    <col min="10446" max="10446" width="15" style="15" customWidth="1"/>
    <col min="10447" max="10448" width="9.140625" style="15" customWidth="1"/>
    <col min="10449" max="10449" width="11.5703125" style="15" customWidth="1"/>
    <col min="10450" max="10450" width="18.140625" style="15" customWidth="1"/>
    <col min="10451" max="10451" width="13.140625" style="15" customWidth="1"/>
    <col min="10452" max="10452" width="12.28515625" style="15" customWidth="1"/>
    <col min="10453" max="10690" width="9.140625" style="15"/>
    <col min="10691" max="10691" width="1.42578125" style="15" customWidth="1"/>
    <col min="10692" max="10692" width="59.5703125" style="15" customWidth="1"/>
    <col min="10693" max="10693" width="9.140625" style="15" customWidth="1"/>
    <col min="10694" max="10695" width="3.85546875" style="15" customWidth="1"/>
    <col min="10696" max="10696" width="10.5703125" style="15" customWidth="1"/>
    <col min="10697" max="10697" width="3.85546875" style="15" customWidth="1"/>
    <col min="10698" max="10700" width="14.42578125" style="15" customWidth="1"/>
    <col min="10701" max="10701" width="4.140625" style="15" customWidth="1"/>
    <col min="10702" max="10702" width="15" style="15" customWidth="1"/>
    <col min="10703" max="10704" width="9.140625" style="15" customWidth="1"/>
    <col min="10705" max="10705" width="11.5703125" style="15" customWidth="1"/>
    <col min="10706" max="10706" width="18.140625" style="15" customWidth="1"/>
    <col min="10707" max="10707" width="13.140625" style="15" customWidth="1"/>
    <col min="10708" max="10708" width="12.28515625" style="15" customWidth="1"/>
    <col min="10709" max="10946" width="9.140625" style="15"/>
    <col min="10947" max="10947" width="1.42578125" style="15" customWidth="1"/>
    <col min="10948" max="10948" width="59.5703125" style="15" customWidth="1"/>
    <col min="10949" max="10949" width="9.140625" style="15" customWidth="1"/>
    <col min="10950" max="10951" width="3.85546875" style="15" customWidth="1"/>
    <col min="10952" max="10952" width="10.5703125" style="15" customWidth="1"/>
    <col min="10953" max="10953" width="3.85546875" style="15" customWidth="1"/>
    <col min="10954" max="10956" width="14.42578125" style="15" customWidth="1"/>
    <col min="10957" max="10957" width="4.140625" style="15" customWidth="1"/>
    <col min="10958" max="10958" width="15" style="15" customWidth="1"/>
    <col min="10959" max="10960" width="9.140625" style="15" customWidth="1"/>
    <col min="10961" max="10961" width="11.5703125" style="15" customWidth="1"/>
    <col min="10962" max="10962" width="18.140625" style="15" customWidth="1"/>
    <col min="10963" max="10963" width="13.140625" style="15" customWidth="1"/>
    <col min="10964" max="10964" width="12.28515625" style="15" customWidth="1"/>
    <col min="10965" max="11202" width="9.140625" style="15"/>
    <col min="11203" max="11203" width="1.42578125" style="15" customWidth="1"/>
    <col min="11204" max="11204" width="59.5703125" style="15" customWidth="1"/>
    <col min="11205" max="11205" width="9.140625" style="15" customWidth="1"/>
    <col min="11206" max="11207" width="3.85546875" style="15" customWidth="1"/>
    <col min="11208" max="11208" width="10.5703125" style="15" customWidth="1"/>
    <col min="11209" max="11209" width="3.85546875" style="15" customWidth="1"/>
    <col min="11210" max="11212" width="14.42578125" style="15" customWidth="1"/>
    <col min="11213" max="11213" width="4.140625" style="15" customWidth="1"/>
    <col min="11214" max="11214" width="15" style="15" customWidth="1"/>
    <col min="11215" max="11216" width="9.140625" style="15" customWidth="1"/>
    <col min="11217" max="11217" width="11.5703125" style="15" customWidth="1"/>
    <col min="11218" max="11218" width="18.140625" style="15" customWidth="1"/>
    <col min="11219" max="11219" width="13.140625" style="15" customWidth="1"/>
    <col min="11220" max="11220" width="12.28515625" style="15" customWidth="1"/>
    <col min="11221" max="11458" width="9.140625" style="15"/>
    <col min="11459" max="11459" width="1.42578125" style="15" customWidth="1"/>
    <col min="11460" max="11460" width="59.5703125" style="15" customWidth="1"/>
    <col min="11461" max="11461" width="9.140625" style="15" customWidth="1"/>
    <col min="11462" max="11463" width="3.85546875" style="15" customWidth="1"/>
    <col min="11464" max="11464" width="10.5703125" style="15" customWidth="1"/>
    <col min="11465" max="11465" width="3.85546875" style="15" customWidth="1"/>
    <col min="11466" max="11468" width="14.42578125" style="15" customWidth="1"/>
    <col min="11469" max="11469" width="4.140625" style="15" customWidth="1"/>
    <col min="11470" max="11470" width="15" style="15" customWidth="1"/>
    <col min="11471" max="11472" width="9.140625" style="15" customWidth="1"/>
    <col min="11473" max="11473" width="11.5703125" style="15" customWidth="1"/>
    <col min="11474" max="11474" width="18.140625" style="15" customWidth="1"/>
    <col min="11475" max="11475" width="13.140625" style="15" customWidth="1"/>
    <col min="11476" max="11476" width="12.28515625" style="15" customWidth="1"/>
    <col min="11477" max="11714" width="9.140625" style="15"/>
    <col min="11715" max="11715" width="1.42578125" style="15" customWidth="1"/>
    <col min="11716" max="11716" width="59.5703125" style="15" customWidth="1"/>
    <col min="11717" max="11717" width="9.140625" style="15" customWidth="1"/>
    <col min="11718" max="11719" width="3.85546875" style="15" customWidth="1"/>
    <col min="11720" max="11720" width="10.5703125" style="15" customWidth="1"/>
    <col min="11721" max="11721" width="3.85546875" style="15" customWidth="1"/>
    <col min="11722" max="11724" width="14.42578125" style="15" customWidth="1"/>
    <col min="11725" max="11725" width="4.140625" style="15" customWidth="1"/>
    <col min="11726" max="11726" width="15" style="15" customWidth="1"/>
    <col min="11727" max="11728" width="9.140625" style="15" customWidth="1"/>
    <col min="11729" max="11729" width="11.5703125" style="15" customWidth="1"/>
    <col min="11730" max="11730" width="18.140625" style="15" customWidth="1"/>
    <col min="11731" max="11731" width="13.140625" style="15" customWidth="1"/>
    <col min="11732" max="11732" width="12.28515625" style="15" customWidth="1"/>
    <col min="11733" max="11970" width="9.140625" style="15"/>
    <col min="11971" max="11971" width="1.42578125" style="15" customWidth="1"/>
    <col min="11972" max="11972" width="59.5703125" style="15" customWidth="1"/>
    <col min="11973" max="11973" width="9.140625" style="15" customWidth="1"/>
    <col min="11974" max="11975" width="3.85546875" style="15" customWidth="1"/>
    <col min="11976" max="11976" width="10.5703125" style="15" customWidth="1"/>
    <col min="11977" max="11977" width="3.85546875" style="15" customWidth="1"/>
    <col min="11978" max="11980" width="14.42578125" style="15" customWidth="1"/>
    <col min="11981" max="11981" width="4.140625" style="15" customWidth="1"/>
    <col min="11982" max="11982" width="15" style="15" customWidth="1"/>
    <col min="11983" max="11984" width="9.140625" style="15" customWidth="1"/>
    <col min="11985" max="11985" width="11.5703125" style="15" customWidth="1"/>
    <col min="11986" max="11986" width="18.140625" style="15" customWidth="1"/>
    <col min="11987" max="11987" width="13.140625" style="15" customWidth="1"/>
    <col min="11988" max="11988" width="12.28515625" style="15" customWidth="1"/>
    <col min="11989" max="12226" width="9.140625" style="15"/>
    <col min="12227" max="12227" width="1.42578125" style="15" customWidth="1"/>
    <col min="12228" max="12228" width="59.5703125" style="15" customWidth="1"/>
    <col min="12229" max="12229" width="9.140625" style="15" customWidth="1"/>
    <col min="12230" max="12231" width="3.85546875" style="15" customWidth="1"/>
    <col min="12232" max="12232" width="10.5703125" style="15" customWidth="1"/>
    <col min="12233" max="12233" width="3.85546875" style="15" customWidth="1"/>
    <col min="12234" max="12236" width="14.42578125" style="15" customWidth="1"/>
    <col min="12237" max="12237" width="4.140625" style="15" customWidth="1"/>
    <col min="12238" max="12238" width="15" style="15" customWidth="1"/>
    <col min="12239" max="12240" width="9.140625" style="15" customWidth="1"/>
    <col min="12241" max="12241" width="11.5703125" style="15" customWidth="1"/>
    <col min="12242" max="12242" width="18.140625" style="15" customWidth="1"/>
    <col min="12243" max="12243" width="13.140625" style="15" customWidth="1"/>
    <col min="12244" max="12244" width="12.28515625" style="15" customWidth="1"/>
    <col min="12245" max="12482" width="9.140625" style="15"/>
    <col min="12483" max="12483" width="1.42578125" style="15" customWidth="1"/>
    <col min="12484" max="12484" width="59.5703125" style="15" customWidth="1"/>
    <col min="12485" max="12485" width="9.140625" style="15" customWidth="1"/>
    <col min="12486" max="12487" width="3.85546875" style="15" customWidth="1"/>
    <col min="12488" max="12488" width="10.5703125" style="15" customWidth="1"/>
    <col min="12489" max="12489" width="3.85546875" style="15" customWidth="1"/>
    <col min="12490" max="12492" width="14.42578125" style="15" customWidth="1"/>
    <col min="12493" max="12493" width="4.140625" style="15" customWidth="1"/>
    <col min="12494" max="12494" width="15" style="15" customWidth="1"/>
    <col min="12495" max="12496" width="9.140625" style="15" customWidth="1"/>
    <col min="12497" max="12497" width="11.5703125" style="15" customWidth="1"/>
    <col min="12498" max="12498" width="18.140625" style="15" customWidth="1"/>
    <col min="12499" max="12499" width="13.140625" style="15" customWidth="1"/>
    <col min="12500" max="12500" width="12.28515625" style="15" customWidth="1"/>
    <col min="12501" max="12738" width="9.140625" style="15"/>
    <col min="12739" max="12739" width="1.42578125" style="15" customWidth="1"/>
    <col min="12740" max="12740" width="59.5703125" style="15" customWidth="1"/>
    <col min="12741" max="12741" width="9.140625" style="15" customWidth="1"/>
    <col min="12742" max="12743" width="3.85546875" style="15" customWidth="1"/>
    <col min="12744" max="12744" width="10.5703125" style="15" customWidth="1"/>
    <col min="12745" max="12745" width="3.85546875" style="15" customWidth="1"/>
    <col min="12746" max="12748" width="14.42578125" style="15" customWidth="1"/>
    <col min="12749" max="12749" width="4.140625" style="15" customWidth="1"/>
    <col min="12750" max="12750" width="15" style="15" customWidth="1"/>
    <col min="12751" max="12752" width="9.140625" style="15" customWidth="1"/>
    <col min="12753" max="12753" width="11.5703125" style="15" customWidth="1"/>
    <col min="12754" max="12754" width="18.140625" style="15" customWidth="1"/>
    <col min="12755" max="12755" width="13.140625" style="15" customWidth="1"/>
    <col min="12756" max="12756" width="12.28515625" style="15" customWidth="1"/>
    <col min="12757" max="12994" width="9.140625" style="15"/>
    <col min="12995" max="12995" width="1.42578125" style="15" customWidth="1"/>
    <col min="12996" max="12996" width="59.5703125" style="15" customWidth="1"/>
    <col min="12997" max="12997" width="9.140625" style="15" customWidth="1"/>
    <col min="12998" max="12999" width="3.85546875" style="15" customWidth="1"/>
    <col min="13000" max="13000" width="10.5703125" style="15" customWidth="1"/>
    <col min="13001" max="13001" width="3.85546875" style="15" customWidth="1"/>
    <col min="13002" max="13004" width="14.42578125" style="15" customWidth="1"/>
    <col min="13005" max="13005" width="4.140625" style="15" customWidth="1"/>
    <col min="13006" max="13006" width="15" style="15" customWidth="1"/>
    <col min="13007" max="13008" width="9.140625" style="15" customWidth="1"/>
    <col min="13009" max="13009" width="11.5703125" style="15" customWidth="1"/>
    <col min="13010" max="13010" width="18.140625" style="15" customWidth="1"/>
    <col min="13011" max="13011" width="13.140625" style="15" customWidth="1"/>
    <col min="13012" max="13012" width="12.28515625" style="15" customWidth="1"/>
    <col min="13013" max="13250" width="9.140625" style="15"/>
    <col min="13251" max="13251" width="1.42578125" style="15" customWidth="1"/>
    <col min="13252" max="13252" width="59.5703125" style="15" customWidth="1"/>
    <col min="13253" max="13253" width="9.140625" style="15" customWidth="1"/>
    <col min="13254" max="13255" width="3.85546875" style="15" customWidth="1"/>
    <col min="13256" max="13256" width="10.5703125" style="15" customWidth="1"/>
    <col min="13257" max="13257" width="3.85546875" style="15" customWidth="1"/>
    <col min="13258" max="13260" width="14.42578125" style="15" customWidth="1"/>
    <col min="13261" max="13261" width="4.140625" style="15" customWidth="1"/>
    <col min="13262" max="13262" width="15" style="15" customWidth="1"/>
    <col min="13263" max="13264" width="9.140625" style="15" customWidth="1"/>
    <col min="13265" max="13265" width="11.5703125" style="15" customWidth="1"/>
    <col min="13266" max="13266" width="18.140625" style="15" customWidth="1"/>
    <col min="13267" max="13267" width="13.140625" style="15" customWidth="1"/>
    <col min="13268" max="13268" width="12.28515625" style="15" customWidth="1"/>
    <col min="13269" max="13506" width="9.140625" style="15"/>
    <col min="13507" max="13507" width="1.42578125" style="15" customWidth="1"/>
    <col min="13508" max="13508" width="59.5703125" style="15" customWidth="1"/>
    <col min="13509" max="13509" width="9.140625" style="15" customWidth="1"/>
    <col min="13510" max="13511" width="3.85546875" style="15" customWidth="1"/>
    <col min="13512" max="13512" width="10.5703125" style="15" customWidth="1"/>
    <col min="13513" max="13513" width="3.85546875" style="15" customWidth="1"/>
    <col min="13514" max="13516" width="14.42578125" style="15" customWidth="1"/>
    <col min="13517" max="13517" width="4.140625" style="15" customWidth="1"/>
    <col min="13518" max="13518" width="15" style="15" customWidth="1"/>
    <col min="13519" max="13520" width="9.140625" style="15" customWidth="1"/>
    <col min="13521" max="13521" width="11.5703125" style="15" customWidth="1"/>
    <col min="13522" max="13522" width="18.140625" style="15" customWidth="1"/>
    <col min="13523" max="13523" width="13.140625" style="15" customWidth="1"/>
    <col min="13524" max="13524" width="12.28515625" style="15" customWidth="1"/>
    <col min="13525" max="13762" width="9.140625" style="15"/>
    <col min="13763" max="13763" width="1.42578125" style="15" customWidth="1"/>
    <col min="13764" max="13764" width="59.5703125" style="15" customWidth="1"/>
    <col min="13765" max="13765" width="9.140625" style="15" customWidth="1"/>
    <col min="13766" max="13767" width="3.85546875" style="15" customWidth="1"/>
    <col min="13768" max="13768" width="10.5703125" style="15" customWidth="1"/>
    <col min="13769" max="13769" width="3.85546875" style="15" customWidth="1"/>
    <col min="13770" max="13772" width="14.42578125" style="15" customWidth="1"/>
    <col min="13773" max="13773" width="4.140625" style="15" customWidth="1"/>
    <col min="13774" max="13774" width="15" style="15" customWidth="1"/>
    <col min="13775" max="13776" width="9.140625" style="15" customWidth="1"/>
    <col min="13777" max="13777" width="11.5703125" style="15" customWidth="1"/>
    <col min="13778" max="13778" width="18.140625" style="15" customWidth="1"/>
    <col min="13779" max="13779" width="13.140625" style="15" customWidth="1"/>
    <col min="13780" max="13780" width="12.28515625" style="15" customWidth="1"/>
    <col min="13781" max="14018" width="9.140625" style="15"/>
    <col min="14019" max="14019" width="1.42578125" style="15" customWidth="1"/>
    <col min="14020" max="14020" width="59.5703125" style="15" customWidth="1"/>
    <col min="14021" max="14021" width="9.140625" style="15" customWidth="1"/>
    <col min="14022" max="14023" width="3.85546875" style="15" customWidth="1"/>
    <col min="14024" max="14024" width="10.5703125" style="15" customWidth="1"/>
    <col min="14025" max="14025" width="3.85546875" style="15" customWidth="1"/>
    <col min="14026" max="14028" width="14.42578125" style="15" customWidth="1"/>
    <col min="14029" max="14029" width="4.140625" style="15" customWidth="1"/>
    <col min="14030" max="14030" width="15" style="15" customWidth="1"/>
    <col min="14031" max="14032" width="9.140625" style="15" customWidth="1"/>
    <col min="14033" max="14033" width="11.5703125" style="15" customWidth="1"/>
    <col min="14034" max="14034" width="18.140625" style="15" customWidth="1"/>
    <col min="14035" max="14035" width="13.140625" style="15" customWidth="1"/>
    <col min="14036" max="14036" width="12.28515625" style="15" customWidth="1"/>
    <col min="14037" max="14274" width="9.140625" style="15"/>
    <col min="14275" max="14275" width="1.42578125" style="15" customWidth="1"/>
    <col min="14276" max="14276" width="59.5703125" style="15" customWidth="1"/>
    <col min="14277" max="14277" width="9.140625" style="15" customWidth="1"/>
    <col min="14278" max="14279" width="3.85546875" style="15" customWidth="1"/>
    <col min="14280" max="14280" width="10.5703125" style="15" customWidth="1"/>
    <col min="14281" max="14281" width="3.85546875" style="15" customWidth="1"/>
    <col min="14282" max="14284" width="14.42578125" style="15" customWidth="1"/>
    <col min="14285" max="14285" width="4.140625" style="15" customWidth="1"/>
    <col min="14286" max="14286" width="15" style="15" customWidth="1"/>
    <col min="14287" max="14288" width="9.140625" style="15" customWidth="1"/>
    <col min="14289" max="14289" width="11.5703125" style="15" customWidth="1"/>
    <col min="14290" max="14290" width="18.140625" style="15" customWidth="1"/>
    <col min="14291" max="14291" width="13.140625" style="15" customWidth="1"/>
    <col min="14292" max="14292" width="12.28515625" style="15" customWidth="1"/>
    <col min="14293" max="14530" width="9.140625" style="15"/>
    <col min="14531" max="14531" width="1.42578125" style="15" customWidth="1"/>
    <col min="14532" max="14532" width="59.5703125" style="15" customWidth="1"/>
    <col min="14533" max="14533" width="9.140625" style="15" customWidth="1"/>
    <col min="14534" max="14535" width="3.85546875" style="15" customWidth="1"/>
    <col min="14536" max="14536" width="10.5703125" style="15" customWidth="1"/>
    <col min="14537" max="14537" width="3.85546875" style="15" customWidth="1"/>
    <col min="14538" max="14540" width="14.42578125" style="15" customWidth="1"/>
    <col min="14541" max="14541" width="4.140625" style="15" customWidth="1"/>
    <col min="14542" max="14542" width="15" style="15" customWidth="1"/>
    <col min="14543" max="14544" width="9.140625" style="15" customWidth="1"/>
    <col min="14545" max="14545" width="11.5703125" style="15" customWidth="1"/>
    <col min="14546" max="14546" width="18.140625" style="15" customWidth="1"/>
    <col min="14547" max="14547" width="13.140625" style="15" customWidth="1"/>
    <col min="14548" max="14548" width="12.28515625" style="15" customWidth="1"/>
    <col min="14549" max="14786" width="9.140625" style="15"/>
    <col min="14787" max="14787" width="1.42578125" style="15" customWidth="1"/>
    <col min="14788" max="14788" width="59.5703125" style="15" customWidth="1"/>
    <col min="14789" max="14789" width="9.140625" style="15" customWidth="1"/>
    <col min="14790" max="14791" width="3.85546875" style="15" customWidth="1"/>
    <col min="14792" max="14792" width="10.5703125" style="15" customWidth="1"/>
    <col min="14793" max="14793" width="3.85546875" style="15" customWidth="1"/>
    <col min="14794" max="14796" width="14.42578125" style="15" customWidth="1"/>
    <col min="14797" max="14797" width="4.140625" style="15" customWidth="1"/>
    <col min="14798" max="14798" width="15" style="15" customWidth="1"/>
    <col min="14799" max="14800" width="9.140625" style="15" customWidth="1"/>
    <col min="14801" max="14801" width="11.5703125" style="15" customWidth="1"/>
    <col min="14802" max="14802" width="18.140625" style="15" customWidth="1"/>
    <col min="14803" max="14803" width="13.140625" style="15" customWidth="1"/>
    <col min="14804" max="14804" width="12.28515625" style="15" customWidth="1"/>
    <col min="14805" max="15042" width="9.140625" style="15"/>
    <col min="15043" max="15043" width="1.42578125" style="15" customWidth="1"/>
    <col min="15044" max="15044" width="59.5703125" style="15" customWidth="1"/>
    <col min="15045" max="15045" width="9.140625" style="15" customWidth="1"/>
    <col min="15046" max="15047" width="3.85546875" style="15" customWidth="1"/>
    <col min="15048" max="15048" width="10.5703125" style="15" customWidth="1"/>
    <col min="15049" max="15049" width="3.85546875" style="15" customWidth="1"/>
    <col min="15050" max="15052" width="14.42578125" style="15" customWidth="1"/>
    <col min="15053" max="15053" width="4.140625" style="15" customWidth="1"/>
    <col min="15054" max="15054" width="15" style="15" customWidth="1"/>
    <col min="15055" max="15056" width="9.140625" style="15" customWidth="1"/>
    <col min="15057" max="15057" width="11.5703125" style="15" customWidth="1"/>
    <col min="15058" max="15058" width="18.140625" style="15" customWidth="1"/>
    <col min="15059" max="15059" width="13.140625" style="15" customWidth="1"/>
    <col min="15060" max="15060" width="12.28515625" style="15" customWidth="1"/>
    <col min="15061" max="15298" width="9.140625" style="15"/>
    <col min="15299" max="15299" width="1.42578125" style="15" customWidth="1"/>
    <col min="15300" max="15300" width="59.5703125" style="15" customWidth="1"/>
    <col min="15301" max="15301" width="9.140625" style="15" customWidth="1"/>
    <col min="15302" max="15303" width="3.85546875" style="15" customWidth="1"/>
    <col min="15304" max="15304" width="10.5703125" style="15" customWidth="1"/>
    <col min="15305" max="15305" width="3.85546875" style="15" customWidth="1"/>
    <col min="15306" max="15308" width="14.42578125" style="15" customWidth="1"/>
    <col min="15309" max="15309" width="4.140625" style="15" customWidth="1"/>
    <col min="15310" max="15310" width="15" style="15" customWidth="1"/>
    <col min="15311" max="15312" width="9.140625" style="15" customWidth="1"/>
    <col min="15313" max="15313" width="11.5703125" style="15" customWidth="1"/>
    <col min="15314" max="15314" width="18.140625" style="15" customWidth="1"/>
    <col min="15315" max="15315" width="13.140625" style="15" customWidth="1"/>
    <col min="15316" max="15316" width="12.28515625" style="15" customWidth="1"/>
    <col min="15317" max="15554" width="9.140625" style="15"/>
    <col min="15555" max="15555" width="1.42578125" style="15" customWidth="1"/>
    <col min="15556" max="15556" width="59.5703125" style="15" customWidth="1"/>
    <col min="15557" max="15557" width="9.140625" style="15" customWidth="1"/>
    <col min="15558" max="15559" width="3.85546875" style="15" customWidth="1"/>
    <col min="15560" max="15560" width="10.5703125" style="15" customWidth="1"/>
    <col min="15561" max="15561" width="3.85546875" style="15" customWidth="1"/>
    <col min="15562" max="15564" width="14.42578125" style="15" customWidth="1"/>
    <col min="15565" max="15565" width="4.140625" style="15" customWidth="1"/>
    <col min="15566" max="15566" width="15" style="15" customWidth="1"/>
    <col min="15567" max="15568" width="9.140625" style="15" customWidth="1"/>
    <col min="15569" max="15569" width="11.5703125" style="15" customWidth="1"/>
    <col min="15570" max="15570" width="18.140625" style="15" customWidth="1"/>
    <col min="15571" max="15571" width="13.140625" style="15" customWidth="1"/>
    <col min="15572" max="15572" width="12.28515625" style="15" customWidth="1"/>
    <col min="15573" max="15810" width="9.140625" style="15"/>
    <col min="15811" max="15811" width="1.42578125" style="15" customWidth="1"/>
    <col min="15812" max="15812" width="59.5703125" style="15" customWidth="1"/>
    <col min="15813" max="15813" width="9.140625" style="15" customWidth="1"/>
    <col min="15814" max="15815" width="3.85546875" style="15" customWidth="1"/>
    <col min="15816" max="15816" width="10.5703125" style="15" customWidth="1"/>
    <col min="15817" max="15817" width="3.85546875" style="15" customWidth="1"/>
    <col min="15818" max="15820" width="14.42578125" style="15" customWidth="1"/>
    <col min="15821" max="15821" width="4.140625" style="15" customWidth="1"/>
    <col min="15822" max="15822" width="15" style="15" customWidth="1"/>
    <col min="15823" max="15824" width="9.140625" style="15" customWidth="1"/>
    <col min="15825" max="15825" width="11.5703125" style="15" customWidth="1"/>
    <col min="15826" max="15826" width="18.140625" style="15" customWidth="1"/>
    <col min="15827" max="15827" width="13.140625" style="15" customWidth="1"/>
    <col min="15828" max="15828" width="12.28515625" style="15" customWidth="1"/>
    <col min="15829" max="16066" width="9.140625" style="15"/>
    <col min="16067" max="16067" width="1.42578125" style="15" customWidth="1"/>
    <col min="16068" max="16068" width="59.5703125" style="15" customWidth="1"/>
    <col min="16069" max="16069" width="9.140625" style="15" customWidth="1"/>
    <col min="16070" max="16071" width="3.85546875" style="15" customWidth="1"/>
    <col min="16072" max="16072" width="10.5703125" style="15" customWidth="1"/>
    <col min="16073" max="16073" width="3.85546875" style="15" customWidth="1"/>
    <col min="16074" max="16076" width="14.42578125" style="15" customWidth="1"/>
    <col min="16077" max="16077" width="4.140625" style="15" customWidth="1"/>
    <col min="16078" max="16078" width="15" style="15" customWidth="1"/>
    <col min="16079" max="16080" width="9.140625" style="15" customWidth="1"/>
    <col min="16081" max="16081" width="11.5703125" style="15" customWidth="1"/>
    <col min="16082" max="16082" width="18.140625" style="15" customWidth="1"/>
    <col min="16083" max="16083" width="13.140625" style="15" customWidth="1"/>
    <col min="16084" max="16084" width="12.28515625" style="15" customWidth="1"/>
    <col min="16085" max="16384" width="9.140625" style="15"/>
  </cols>
  <sheetData>
    <row r="1" spans="1:64" x14ac:dyDescent="0.25">
      <c r="AD1" s="131" t="s">
        <v>334</v>
      </c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</row>
    <row r="2" spans="1:64" ht="105" customHeight="1" x14ac:dyDescent="0.25">
      <c r="AD2" s="128" t="s">
        <v>501</v>
      </c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</row>
    <row r="3" spans="1:64" ht="15.75" customHeight="1" x14ac:dyDescent="0.25">
      <c r="A3" s="117"/>
      <c r="E3" s="15"/>
      <c r="F3" s="15"/>
      <c r="G3" s="15"/>
      <c r="I3" s="15"/>
      <c r="AD3" s="130" t="s">
        <v>503</v>
      </c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</row>
    <row r="4" spans="1:64" ht="77.25" customHeight="1" x14ac:dyDescent="0.25">
      <c r="E4" s="1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28" t="s">
        <v>502</v>
      </c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0"/>
    </row>
    <row r="5" spans="1:64" ht="51.75" customHeight="1" x14ac:dyDescent="0.25">
      <c r="A5" s="132" t="s">
        <v>504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9"/>
    </row>
    <row r="6" spans="1:64" s="50" customFormat="1" ht="20.25" customHeight="1" x14ac:dyDescent="0.25">
      <c r="A6" s="75"/>
      <c r="B6" s="47"/>
      <c r="C6" s="47"/>
      <c r="D6" s="47"/>
      <c r="E6" s="48"/>
      <c r="F6" s="48"/>
      <c r="G6" s="48"/>
      <c r="H6" s="47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>
        <f>89461+28494+70282-188237</f>
        <v>0</v>
      </c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 t="s">
        <v>332</v>
      </c>
      <c r="AW6" s="49"/>
      <c r="AX6" s="49"/>
      <c r="AY6" s="49" t="s">
        <v>332</v>
      </c>
      <c r="AZ6" s="49"/>
      <c r="BA6" s="49"/>
      <c r="BB6" s="49"/>
      <c r="BC6" s="49"/>
      <c r="BD6" s="49"/>
      <c r="BE6" s="49"/>
    </row>
    <row r="7" spans="1:64" ht="31.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124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124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124" t="s">
        <v>470</v>
      </c>
      <c r="AT7" s="124">
        <v>2020</v>
      </c>
      <c r="AU7" s="124" t="s">
        <v>491</v>
      </c>
      <c r="AV7" s="124" t="s">
        <v>432</v>
      </c>
      <c r="AW7" s="124" t="s">
        <v>469</v>
      </c>
      <c r="AX7" s="124" t="s">
        <v>471</v>
      </c>
      <c r="AY7" s="124">
        <v>2021</v>
      </c>
      <c r="AZ7" s="13" t="s">
        <v>492</v>
      </c>
      <c r="BA7" s="13" t="s">
        <v>446</v>
      </c>
      <c r="BB7" s="13" t="s">
        <v>445</v>
      </c>
      <c r="BC7" s="121" t="s">
        <v>6</v>
      </c>
      <c r="BD7" s="121" t="s">
        <v>7</v>
      </c>
      <c r="BE7" s="121" t="s">
        <v>8</v>
      </c>
      <c r="BF7" s="121" t="s">
        <v>447</v>
      </c>
      <c r="BG7" s="121" t="s">
        <v>449</v>
      </c>
      <c r="BH7" s="121" t="s">
        <v>448</v>
      </c>
      <c r="BI7" s="121" t="s">
        <v>449</v>
      </c>
      <c r="BJ7" s="2"/>
      <c r="BK7" s="2"/>
      <c r="BL7" s="2"/>
    </row>
    <row r="8" spans="1:64" ht="16.5" hidden="1" customHeight="1" x14ac:dyDescent="0.25">
      <c r="A8" s="124"/>
      <c r="B8" s="124"/>
      <c r="C8" s="124"/>
      <c r="D8" s="124"/>
      <c r="E8" s="124"/>
      <c r="F8" s="3"/>
      <c r="G8" s="3"/>
      <c r="H8" s="3"/>
      <c r="I8" s="3"/>
      <c r="J8" s="13" t="s">
        <v>382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3" t="s">
        <v>382</v>
      </c>
      <c r="BB8" s="13" t="s">
        <v>382</v>
      </c>
      <c r="BC8" s="18"/>
      <c r="BD8" s="18"/>
      <c r="BE8" s="18"/>
      <c r="BF8" s="37"/>
      <c r="BG8" s="37"/>
      <c r="BH8" s="37"/>
      <c r="BI8" s="37"/>
    </row>
    <row r="9" spans="1:64" ht="28.5" x14ac:dyDescent="0.25">
      <c r="A9" s="76" t="s">
        <v>9</v>
      </c>
      <c r="B9" s="36"/>
      <c r="C9" s="36"/>
      <c r="D9" s="36"/>
      <c r="E9" s="36">
        <v>851</v>
      </c>
      <c r="F9" s="3"/>
      <c r="G9" s="3"/>
      <c r="H9" s="3"/>
      <c r="I9" s="3"/>
      <c r="J9" s="24">
        <f t="shared" ref="J9:AK9" si="0">J10+J68+J77+J92+J126+J154+J196+J221</f>
        <v>66172607.200000003</v>
      </c>
      <c r="K9" s="24">
        <f t="shared" si="0"/>
        <v>10165126.199999999</v>
      </c>
      <c r="L9" s="24">
        <f t="shared" si="0"/>
        <v>51342192</v>
      </c>
      <c r="M9" s="24">
        <f t="shared" si="0"/>
        <v>4665289</v>
      </c>
      <c r="N9" s="24">
        <f>N10+N68+N77+N92+N126+N154+N196+N221</f>
        <v>9155530.5399999991</v>
      </c>
      <c r="O9" s="24">
        <f t="shared" si="0"/>
        <v>1514280</v>
      </c>
      <c r="P9" s="24">
        <f t="shared" si="0"/>
        <v>7641250.54</v>
      </c>
      <c r="Q9" s="24">
        <f t="shared" si="0"/>
        <v>0</v>
      </c>
      <c r="R9" s="24">
        <f t="shared" si="0"/>
        <v>75328137.74000001</v>
      </c>
      <c r="S9" s="24">
        <f t="shared" si="0"/>
        <v>11679406.199999999</v>
      </c>
      <c r="T9" s="24">
        <f t="shared" si="0"/>
        <v>58983442.539999999</v>
      </c>
      <c r="U9" s="24">
        <f t="shared" si="0"/>
        <v>4665289</v>
      </c>
      <c r="V9" s="24">
        <f t="shared" si="0"/>
        <v>2156300</v>
      </c>
      <c r="W9" s="24">
        <f t="shared" si="0"/>
        <v>0</v>
      </c>
      <c r="X9" s="24">
        <f t="shared" si="0"/>
        <v>2156300</v>
      </c>
      <c r="Y9" s="24">
        <f t="shared" si="0"/>
        <v>0</v>
      </c>
      <c r="Z9" s="24">
        <f t="shared" si="0"/>
        <v>77484437.74000001</v>
      </c>
      <c r="AA9" s="24">
        <f t="shared" si="0"/>
        <v>11679406.199999999</v>
      </c>
      <c r="AB9" s="24">
        <f t="shared" si="0"/>
        <v>61139742.539999999</v>
      </c>
      <c r="AC9" s="24">
        <f t="shared" si="0"/>
        <v>4665289</v>
      </c>
      <c r="AD9" s="24">
        <f t="shared" si="0"/>
        <v>3425807.5</v>
      </c>
      <c r="AE9" s="24">
        <f t="shared" si="0"/>
        <v>2700469</v>
      </c>
      <c r="AF9" s="24">
        <f t="shared" si="0"/>
        <v>725338.5</v>
      </c>
      <c r="AG9" s="24">
        <f t="shared" si="0"/>
        <v>0</v>
      </c>
      <c r="AH9" s="24">
        <f t="shared" si="0"/>
        <v>80910245.24000001</v>
      </c>
      <c r="AI9" s="24">
        <f t="shared" si="0"/>
        <v>14379875.199999999</v>
      </c>
      <c r="AJ9" s="24">
        <f t="shared" si="0"/>
        <v>61865081.039999999</v>
      </c>
      <c r="AK9" s="24">
        <f t="shared" si="0"/>
        <v>4665289</v>
      </c>
      <c r="AL9" s="9">
        <f>AH9-AI9-AJ9-AK9</f>
        <v>7.4505805969238281E-9</v>
      </c>
      <c r="AM9" s="9">
        <f>AD9-AE9-AF9-AG9</f>
        <v>0</v>
      </c>
      <c r="AN9" s="24"/>
      <c r="AO9" s="24"/>
      <c r="AP9" s="24"/>
      <c r="AQ9" s="24">
        <f t="shared" ref="AQ9:AZ9" si="1">AQ10+AQ68+AQ77+AQ92+AQ126+AQ154+AQ196+AQ221</f>
        <v>56470841.200000003</v>
      </c>
      <c r="AR9" s="24">
        <f t="shared" si="1"/>
        <v>1738082</v>
      </c>
      <c r="AS9" s="24">
        <f t="shared" si="1"/>
        <v>58208923.200000003</v>
      </c>
      <c r="AT9" s="113">
        <f t="shared" si="1"/>
        <v>5050505</v>
      </c>
      <c r="AU9" s="24">
        <f t="shared" si="1"/>
        <v>63259428.200000003</v>
      </c>
      <c r="AV9" s="24">
        <f t="shared" si="1"/>
        <v>56588884.200000003</v>
      </c>
      <c r="AW9" s="24">
        <f t="shared" si="1"/>
        <v>9437205</v>
      </c>
      <c r="AX9" s="24">
        <f t="shared" si="1"/>
        <v>66026089.200000003</v>
      </c>
      <c r="AY9" s="113">
        <f t="shared" si="1"/>
        <v>37191920</v>
      </c>
      <c r="AZ9" s="24">
        <f t="shared" si="1"/>
        <v>103218009.2</v>
      </c>
      <c r="BA9" s="24">
        <f>BA10+BA68+BA77+BA92+BA126+BA154+BA196+BA221</f>
        <v>68259285.200000003</v>
      </c>
      <c r="BB9" s="24">
        <f>BB10+BB68+BB77+BB92+BB126+BB154+BB196+BB221</f>
        <v>93805008.5</v>
      </c>
      <c r="BC9" s="24">
        <f>BC10+BC68+BC77+BC92+BC126+BC154+BC196+BC221</f>
        <v>14137563.199999999</v>
      </c>
      <c r="BD9" s="24">
        <f>BD10+BD68+BD77+BD92+BD126+BD154+BD196+BD221</f>
        <v>60319487.620000005</v>
      </c>
      <c r="BE9" s="24">
        <f>BE10+BE68+BE77+BE92+BE126+BE154+BE196+BE221</f>
        <v>9310192</v>
      </c>
      <c r="BF9" s="29">
        <f t="shared" ref="BF9:BF40" si="2">J9-BA9</f>
        <v>-2086678</v>
      </c>
      <c r="BG9" s="80">
        <f t="shared" ref="BG9:BG40" si="3">J9/BA9*100</f>
        <v>96.943012230664266</v>
      </c>
      <c r="BH9" s="29">
        <f t="shared" ref="BH9:BH40" si="4">J9-BB9</f>
        <v>-27632401.299999997</v>
      </c>
      <c r="BI9" s="81">
        <f t="shared" ref="BI9:BI40" si="5">J9/BB9*100</f>
        <v>70.542722886699593</v>
      </c>
    </row>
    <row r="10" spans="1:64" s="51" customFormat="1" ht="18.75" customHeight="1" x14ac:dyDescent="0.25">
      <c r="A10" s="76" t="s">
        <v>13</v>
      </c>
      <c r="B10" s="52"/>
      <c r="C10" s="52"/>
      <c r="D10" s="52"/>
      <c r="E10" s="124">
        <v>851</v>
      </c>
      <c r="F10" s="23" t="s">
        <v>14</v>
      </c>
      <c r="G10" s="23"/>
      <c r="H10" s="23"/>
      <c r="I10" s="23"/>
      <c r="J10" s="38">
        <f t="shared" ref="J10:AV10" si="6">J11+J31+J35+J39</f>
        <v>20641738</v>
      </c>
      <c r="K10" s="38">
        <f t="shared" ref="K10" si="7">K11+K31+K35+K39</f>
        <v>332438</v>
      </c>
      <c r="L10" s="38">
        <f t="shared" ref="L10" si="8">L11+L31+L35+L39</f>
        <v>20306800</v>
      </c>
      <c r="M10" s="38">
        <f t="shared" ref="M10:U10" si="9">M11+M31+M35+M39</f>
        <v>2500</v>
      </c>
      <c r="N10" s="38">
        <f>N11+N31+N35+N39</f>
        <v>2145429</v>
      </c>
      <c r="O10" s="38">
        <f t="shared" si="9"/>
        <v>0</v>
      </c>
      <c r="P10" s="38">
        <f t="shared" si="9"/>
        <v>2145429</v>
      </c>
      <c r="Q10" s="38">
        <f t="shared" si="9"/>
        <v>0</v>
      </c>
      <c r="R10" s="38">
        <f t="shared" si="9"/>
        <v>22787167</v>
      </c>
      <c r="S10" s="38">
        <f t="shared" si="9"/>
        <v>332438</v>
      </c>
      <c r="T10" s="38">
        <f t="shared" si="9"/>
        <v>22452229</v>
      </c>
      <c r="U10" s="38">
        <f t="shared" si="9"/>
        <v>2500</v>
      </c>
      <c r="V10" s="38">
        <f t="shared" ref="V10:AC10" si="10">V11+V31+V35+V39</f>
        <v>2156300</v>
      </c>
      <c r="W10" s="38">
        <f t="shared" si="10"/>
        <v>0</v>
      </c>
      <c r="X10" s="38">
        <f t="shared" si="10"/>
        <v>2156300</v>
      </c>
      <c r="Y10" s="38">
        <f t="shared" si="10"/>
        <v>0</v>
      </c>
      <c r="Z10" s="38">
        <f t="shared" si="10"/>
        <v>24943467</v>
      </c>
      <c r="AA10" s="38">
        <f t="shared" si="10"/>
        <v>332438</v>
      </c>
      <c r="AB10" s="38">
        <f t="shared" si="10"/>
        <v>24608529</v>
      </c>
      <c r="AC10" s="38">
        <f t="shared" si="10"/>
        <v>2500</v>
      </c>
      <c r="AD10" s="38">
        <f t="shared" ref="AD10:AK10" si="11">AD11+AD31+AD35+AD39</f>
        <v>168500</v>
      </c>
      <c r="AE10" s="38">
        <f t="shared" si="11"/>
        <v>0</v>
      </c>
      <c r="AF10" s="38">
        <f>AF11+AF31+AF35+AF39</f>
        <v>168500</v>
      </c>
      <c r="AG10" s="38">
        <f t="shared" si="11"/>
        <v>0</v>
      </c>
      <c r="AH10" s="38">
        <f t="shared" si="11"/>
        <v>25111967</v>
      </c>
      <c r="AI10" s="38">
        <f t="shared" si="11"/>
        <v>332438</v>
      </c>
      <c r="AJ10" s="38">
        <f t="shared" si="11"/>
        <v>24777029</v>
      </c>
      <c r="AK10" s="38">
        <f t="shared" si="11"/>
        <v>2500</v>
      </c>
      <c r="AL10" s="9">
        <f t="shared" ref="AL10:AL73" si="12">AH10-AI10-AJ10-AK10</f>
        <v>0</v>
      </c>
      <c r="AM10" s="9">
        <f t="shared" ref="AM10:AM73" si="13">AD10-AE10-AF10-AG10</f>
        <v>0</v>
      </c>
      <c r="AN10" s="38"/>
      <c r="AO10" s="38"/>
      <c r="AP10" s="38"/>
      <c r="AQ10" s="38">
        <f t="shared" si="6"/>
        <v>18628238</v>
      </c>
      <c r="AR10" s="38"/>
      <c r="AS10" s="29">
        <f t="shared" ref="AS10:AS72" si="14">AQ10+AR10</f>
        <v>18628238</v>
      </c>
      <c r="AT10" s="38"/>
      <c r="AU10" s="29">
        <f t="shared" ref="AU10:AU73" si="15">AS10+AT10</f>
        <v>18628238</v>
      </c>
      <c r="AV10" s="38">
        <f t="shared" si="6"/>
        <v>18602938</v>
      </c>
      <c r="AW10" s="38"/>
      <c r="AX10" s="29">
        <f t="shared" ref="AX10:AX72" si="16">AV10+AW10</f>
        <v>18602938</v>
      </c>
      <c r="AY10" s="38"/>
      <c r="AZ10" s="29">
        <f t="shared" ref="AZ10:AZ73" si="17">AX10+AY10</f>
        <v>18602938</v>
      </c>
      <c r="BA10" s="38">
        <f t="shared" ref="BA10:BB10" si="18">BA11+BA31+BA35+BA39</f>
        <v>20733742</v>
      </c>
      <c r="BB10" s="38">
        <f t="shared" si="18"/>
        <v>27229371</v>
      </c>
      <c r="BC10" s="38">
        <f t="shared" ref="BC10" si="19">BC11+BC31+BC35+BC39</f>
        <v>351942</v>
      </c>
      <c r="BD10" s="38">
        <f t="shared" ref="BD10" si="20">BD11+BD31+BD35+BD39</f>
        <v>20956440</v>
      </c>
      <c r="BE10" s="38">
        <f t="shared" ref="BE10" si="21">BE11+BE31+BE35+BE39</f>
        <v>2500</v>
      </c>
      <c r="BF10" s="29">
        <f t="shared" si="2"/>
        <v>-92004</v>
      </c>
      <c r="BG10" s="80">
        <f t="shared" si="3"/>
        <v>99.556259550253884</v>
      </c>
      <c r="BH10" s="29">
        <f t="shared" si="4"/>
        <v>-6587633</v>
      </c>
      <c r="BI10" s="81">
        <f t="shared" si="5"/>
        <v>75.806885146190112</v>
      </c>
    </row>
    <row r="11" spans="1:64" s="31" customFormat="1" ht="114" x14ac:dyDescent="0.25">
      <c r="A11" s="6" t="s">
        <v>15</v>
      </c>
      <c r="B11" s="104"/>
      <c r="C11" s="104"/>
      <c r="D11" s="104"/>
      <c r="E11" s="124">
        <v>851</v>
      </c>
      <c r="F11" s="27" t="s">
        <v>14</v>
      </c>
      <c r="G11" s="27" t="s">
        <v>16</v>
      </c>
      <c r="H11" s="27"/>
      <c r="I11" s="27"/>
      <c r="J11" s="30">
        <f>J12+J15+J28+J22+J25</f>
        <v>17262800</v>
      </c>
      <c r="K11" s="30">
        <f t="shared" ref="K11:M11" si="22">K12+K15+K28+K22+K25</f>
        <v>0</v>
      </c>
      <c r="L11" s="30">
        <f t="shared" si="22"/>
        <v>17260300</v>
      </c>
      <c r="M11" s="30">
        <f t="shared" si="22"/>
        <v>2500</v>
      </c>
      <c r="N11" s="30">
        <f t="shared" ref="N11:U11" si="23">N12+N15+N28+N22+N25</f>
        <v>905462</v>
      </c>
      <c r="O11" s="30">
        <f t="shared" si="23"/>
        <v>0</v>
      </c>
      <c r="P11" s="30">
        <f t="shared" si="23"/>
        <v>905462</v>
      </c>
      <c r="Q11" s="30">
        <f t="shared" si="23"/>
        <v>0</v>
      </c>
      <c r="R11" s="30">
        <f t="shared" si="23"/>
        <v>18168262</v>
      </c>
      <c r="S11" s="30">
        <f t="shared" si="23"/>
        <v>0</v>
      </c>
      <c r="T11" s="30">
        <f t="shared" si="23"/>
        <v>18165762</v>
      </c>
      <c r="U11" s="30">
        <f t="shared" si="23"/>
        <v>2500</v>
      </c>
      <c r="V11" s="30">
        <f t="shared" ref="V11:AC11" si="24">V12+V15+V28+V22+V25</f>
        <v>2156300</v>
      </c>
      <c r="W11" s="30">
        <f t="shared" si="24"/>
        <v>0</v>
      </c>
      <c r="X11" s="30">
        <f t="shared" si="24"/>
        <v>2156300</v>
      </c>
      <c r="Y11" s="30">
        <f t="shared" si="24"/>
        <v>0</v>
      </c>
      <c r="Z11" s="30">
        <f t="shared" si="24"/>
        <v>20324562</v>
      </c>
      <c r="AA11" s="30">
        <f t="shared" si="24"/>
        <v>0</v>
      </c>
      <c r="AB11" s="30">
        <f t="shared" si="24"/>
        <v>20322062</v>
      </c>
      <c r="AC11" s="30">
        <f t="shared" si="24"/>
        <v>2500</v>
      </c>
      <c r="AD11" s="30">
        <f t="shared" ref="AD11:AK11" si="25">AD12+AD15+AD28+AD22+AD25</f>
        <v>117955</v>
      </c>
      <c r="AE11" s="30">
        <f t="shared" si="25"/>
        <v>0</v>
      </c>
      <c r="AF11" s="30">
        <f t="shared" si="25"/>
        <v>117955</v>
      </c>
      <c r="AG11" s="30">
        <f t="shared" si="25"/>
        <v>0</v>
      </c>
      <c r="AH11" s="30">
        <f t="shared" si="25"/>
        <v>20442517</v>
      </c>
      <c r="AI11" s="30">
        <f t="shared" si="25"/>
        <v>0</v>
      </c>
      <c r="AJ11" s="30">
        <f t="shared" si="25"/>
        <v>20440017</v>
      </c>
      <c r="AK11" s="30">
        <f t="shared" si="25"/>
        <v>2500</v>
      </c>
      <c r="AL11" s="9">
        <f t="shared" si="12"/>
        <v>0</v>
      </c>
      <c r="AM11" s="9">
        <f t="shared" si="13"/>
        <v>0</v>
      </c>
      <c r="AN11" s="30"/>
      <c r="AO11" s="30"/>
      <c r="AP11" s="30"/>
      <c r="AQ11" s="30">
        <f>AQ12+AQ15+AQ28+AQ22+AQ25</f>
        <v>16174300</v>
      </c>
      <c r="AR11" s="30"/>
      <c r="AS11" s="29">
        <f t="shared" si="14"/>
        <v>16174300</v>
      </c>
      <c r="AT11" s="30"/>
      <c r="AU11" s="29">
        <f t="shared" si="15"/>
        <v>16174300</v>
      </c>
      <c r="AV11" s="30">
        <f>AV12+AV15+AV28+AV22+AV25</f>
        <v>16149000</v>
      </c>
      <c r="AW11" s="30"/>
      <c r="AX11" s="29">
        <f t="shared" si="16"/>
        <v>16149000</v>
      </c>
      <c r="AY11" s="30"/>
      <c r="AZ11" s="29">
        <f t="shared" si="17"/>
        <v>16149000</v>
      </c>
      <c r="BA11" s="30">
        <f>BA12+BA15+BA28+BA22+BA25</f>
        <v>17645300</v>
      </c>
      <c r="BB11" s="30">
        <f>BB12+BB15+BB28+BB22+BB25</f>
        <v>17462440</v>
      </c>
      <c r="BC11" s="30">
        <f t="shared" ref="BC11" si="26">BC12+BC15+BC28+BC22+BC25</f>
        <v>0</v>
      </c>
      <c r="BD11" s="30">
        <f t="shared" ref="BD11" si="27">BD12+BD15+BD28+BD22+BD25</f>
        <v>17459940</v>
      </c>
      <c r="BE11" s="30">
        <f t="shared" ref="BE11" si="28">BE12+BE15+BE28+BE22+BE25</f>
        <v>2500</v>
      </c>
      <c r="BF11" s="29">
        <f t="shared" si="2"/>
        <v>-382500</v>
      </c>
      <c r="BG11" s="80">
        <f t="shared" si="3"/>
        <v>97.83228395096711</v>
      </c>
      <c r="BH11" s="29">
        <f t="shared" si="4"/>
        <v>-199640</v>
      </c>
      <c r="BI11" s="81">
        <f t="shared" si="5"/>
        <v>98.856746250810318</v>
      </c>
    </row>
    <row r="12" spans="1:64" ht="75" x14ac:dyDescent="0.25">
      <c r="A12" s="126" t="s">
        <v>17</v>
      </c>
      <c r="B12" s="106"/>
      <c r="C12" s="106"/>
      <c r="D12" s="106"/>
      <c r="E12" s="124">
        <v>851</v>
      </c>
      <c r="F12" s="3" t="s">
        <v>14</v>
      </c>
      <c r="G12" s="3" t="s">
        <v>16</v>
      </c>
      <c r="H12" s="3" t="s">
        <v>18</v>
      </c>
      <c r="I12" s="3"/>
      <c r="J12" s="29">
        <f t="shared" ref="J12:BB13" si="29">J13</f>
        <v>1010900</v>
      </c>
      <c r="K12" s="29">
        <f t="shared" si="29"/>
        <v>0</v>
      </c>
      <c r="L12" s="29">
        <f t="shared" si="29"/>
        <v>1010900</v>
      </c>
      <c r="M12" s="29">
        <f t="shared" si="29"/>
        <v>0</v>
      </c>
      <c r="N12" s="29">
        <f t="shared" si="29"/>
        <v>0</v>
      </c>
      <c r="O12" s="29">
        <f t="shared" si="29"/>
        <v>0</v>
      </c>
      <c r="P12" s="29">
        <f t="shared" si="29"/>
        <v>0</v>
      </c>
      <c r="Q12" s="29">
        <f t="shared" si="29"/>
        <v>0</v>
      </c>
      <c r="R12" s="29">
        <f t="shared" si="29"/>
        <v>1010900</v>
      </c>
      <c r="S12" s="29">
        <f t="shared" si="29"/>
        <v>0</v>
      </c>
      <c r="T12" s="29">
        <f t="shared" si="29"/>
        <v>1010900</v>
      </c>
      <c r="U12" s="29">
        <f t="shared" si="29"/>
        <v>0</v>
      </c>
      <c r="V12" s="29">
        <f t="shared" si="29"/>
        <v>295300</v>
      </c>
      <c r="W12" s="29">
        <f t="shared" si="29"/>
        <v>0</v>
      </c>
      <c r="X12" s="29">
        <f t="shared" si="29"/>
        <v>295300</v>
      </c>
      <c r="Y12" s="29">
        <f t="shared" si="29"/>
        <v>0</v>
      </c>
      <c r="Z12" s="29">
        <f t="shared" si="29"/>
        <v>1306200</v>
      </c>
      <c r="AA12" s="29">
        <f t="shared" si="29"/>
        <v>0</v>
      </c>
      <c r="AB12" s="29">
        <f t="shared" si="29"/>
        <v>1306200</v>
      </c>
      <c r="AC12" s="29">
        <f t="shared" si="29"/>
        <v>0</v>
      </c>
      <c r="AD12" s="29">
        <f t="shared" si="29"/>
        <v>89461</v>
      </c>
      <c r="AE12" s="29">
        <f t="shared" si="29"/>
        <v>0</v>
      </c>
      <c r="AF12" s="29">
        <f t="shared" si="29"/>
        <v>89461</v>
      </c>
      <c r="AG12" s="29">
        <f t="shared" si="29"/>
        <v>0</v>
      </c>
      <c r="AH12" s="29">
        <f t="shared" si="29"/>
        <v>1395661</v>
      </c>
      <c r="AI12" s="29">
        <f t="shared" si="29"/>
        <v>0</v>
      </c>
      <c r="AJ12" s="29">
        <f t="shared" si="29"/>
        <v>1395661</v>
      </c>
      <c r="AK12" s="29">
        <f t="shared" si="29"/>
        <v>0</v>
      </c>
      <c r="AL12" s="9">
        <f t="shared" si="12"/>
        <v>0</v>
      </c>
      <c r="AM12" s="9">
        <f t="shared" si="13"/>
        <v>0</v>
      </c>
      <c r="AN12" s="29"/>
      <c r="AO12" s="29"/>
      <c r="AP12" s="29"/>
      <c r="AQ12" s="29">
        <f t="shared" si="29"/>
        <v>1010900</v>
      </c>
      <c r="AR12" s="29"/>
      <c r="AS12" s="29">
        <f t="shared" si="14"/>
        <v>1010900</v>
      </c>
      <c r="AT12" s="29"/>
      <c r="AU12" s="29">
        <f t="shared" si="15"/>
        <v>1010900</v>
      </c>
      <c r="AV12" s="29">
        <f t="shared" si="29"/>
        <v>1010900</v>
      </c>
      <c r="AW12" s="29"/>
      <c r="AX12" s="29">
        <f t="shared" si="16"/>
        <v>1010900</v>
      </c>
      <c r="AY12" s="29"/>
      <c r="AZ12" s="29">
        <f t="shared" si="17"/>
        <v>1010900</v>
      </c>
      <c r="BA12" s="29">
        <f t="shared" si="29"/>
        <v>1000400</v>
      </c>
      <c r="BB12" s="29">
        <f t="shared" si="29"/>
        <v>1000400</v>
      </c>
      <c r="BC12" s="29">
        <f t="shared" ref="BA12:BE13" si="30">BC13</f>
        <v>0</v>
      </c>
      <c r="BD12" s="29">
        <f t="shared" si="30"/>
        <v>1000400</v>
      </c>
      <c r="BE12" s="29">
        <f t="shared" si="30"/>
        <v>0</v>
      </c>
      <c r="BF12" s="29">
        <f t="shared" si="2"/>
        <v>10500</v>
      </c>
      <c r="BG12" s="80">
        <f t="shared" si="3"/>
        <v>101.04958016793282</v>
      </c>
      <c r="BH12" s="29">
        <f t="shared" si="4"/>
        <v>10500</v>
      </c>
      <c r="BI12" s="81">
        <f t="shared" si="5"/>
        <v>101.04958016793282</v>
      </c>
    </row>
    <row r="13" spans="1:64" ht="123" customHeight="1" x14ac:dyDescent="0.25">
      <c r="A13" s="126" t="s">
        <v>19</v>
      </c>
      <c r="B13" s="106"/>
      <c r="C13" s="106"/>
      <c r="D13" s="106"/>
      <c r="E13" s="124">
        <v>851</v>
      </c>
      <c r="F13" s="3" t="s">
        <v>20</v>
      </c>
      <c r="G13" s="3" t="s">
        <v>16</v>
      </c>
      <c r="H13" s="3" t="s">
        <v>18</v>
      </c>
      <c r="I13" s="3" t="s">
        <v>21</v>
      </c>
      <c r="J13" s="29">
        <f t="shared" si="29"/>
        <v>1010900</v>
      </c>
      <c r="K13" s="29">
        <f t="shared" si="29"/>
        <v>0</v>
      </c>
      <c r="L13" s="29">
        <f t="shared" si="29"/>
        <v>1010900</v>
      </c>
      <c r="M13" s="29">
        <f t="shared" si="29"/>
        <v>0</v>
      </c>
      <c r="N13" s="29">
        <f t="shared" si="29"/>
        <v>0</v>
      </c>
      <c r="O13" s="29">
        <f t="shared" si="29"/>
        <v>0</v>
      </c>
      <c r="P13" s="29">
        <f t="shared" si="29"/>
        <v>0</v>
      </c>
      <c r="Q13" s="29">
        <f t="shared" si="29"/>
        <v>0</v>
      </c>
      <c r="R13" s="29">
        <f t="shared" si="29"/>
        <v>1010900</v>
      </c>
      <c r="S13" s="29">
        <f t="shared" si="29"/>
        <v>0</v>
      </c>
      <c r="T13" s="29">
        <f t="shared" si="29"/>
        <v>1010900</v>
      </c>
      <c r="U13" s="29">
        <f t="shared" si="29"/>
        <v>0</v>
      </c>
      <c r="V13" s="29">
        <f t="shared" si="29"/>
        <v>295300</v>
      </c>
      <c r="W13" s="29">
        <f t="shared" si="29"/>
        <v>0</v>
      </c>
      <c r="X13" s="29">
        <f t="shared" si="29"/>
        <v>295300</v>
      </c>
      <c r="Y13" s="29">
        <f t="shared" si="29"/>
        <v>0</v>
      </c>
      <c r="Z13" s="29">
        <f t="shared" si="29"/>
        <v>1306200</v>
      </c>
      <c r="AA13" s="29">
        <f t="shared" si="29"/>
        <v>0</v>
      </c>
      <c r="AB13" s="29">
        <f t="shared" si="29"/>
        <v>1306200</v>
      </c>
      <c r="AC13" s="29">
        <f t="shared" si="29"/>
        <v>0</v>
      </c>
      <c r="AD13" s="29">
        <f t="shared" si="29"/>
        <v>89461</v>
      </c>
      <c r="AE13" s="29">
        <f t="shared" si="29"/>
        <v>0</v>
      </c>
      <c r="AF13" s="29">
        <f t="shared" si="29"/>
        <v>89461</v>
      </c>
      <c r="AG13" s="29">
        <f t="shared" si="29"/>
        <v>0</v>
      </c>
      <c r="AH13" s="29">
        <f t="shared" si="29"/>
        <v>1395661</v>
      </c>
      <c r="AI13" s="29">
        <f t="shared" si="29"/>
        <v>0</v>
      </c>
      <c r="AJ13" s="29">
        <f t="shared" si="29"/>
        <v>1395661</v>
      </c>
      <c r="AK13" s="29">
        <f t="shared" si="29"/>
        <v>0</v>
      </c>
      <c r="AL13" s="9">
        <f t="shared" si="12"/>
        <v>0</v>
      </c>
      <c r="AM13" s="9">
        <f t="shared" si="13"/>
        <v>0</v>
      </c>
      <c r="AN13" s="29"/>
      <c r="AO13" s="29"/>
      <c r="AP13" s="29"/>
      <c r="AQ13" s="29">
        <f t="shared" si="29"/>
        <v>1010900</v>
      </c>
      <c r="AR13" s="29"/>
      <c r="AS13" s="29">
        <f t="shared" si="14"/>
        <v>1010900</v>
      </c>
      <c r="AT13" s="29"/>
      <c r="AU13" s="29">
        <f t="shared" si="15"/>
        <v>1010900</v>
      </c>
      <c r="AV13" s="29">
        <f t="shared" si="29"/>
        <v>1010900</v>
      </c>
      <c r="AW13" s="29"/>
      <c r="AX13" s="29">
        <f t="shared" si="16"/>
        <v>1010900</v>
      </c>
      <c r="AY13" s="29"/>
      <c r="AZ13" s="29">
        <f t="shared" si="17"/>
        <v>1010900</v>
      </c>
      <c r="BA13" s="29">
        <f t="shared" si="30"/>
        <v>1000400</v>
      </c>
      <c r="BB13" s="29">
        <f t="shared" si="30"/>
        <v>1000400</v>
      </c>
      <c r="BC13" s="29">
        <f t="shared" si="30"/>
        <v>0</v>
      </c>
      <c r="BD13" s="29">
        <f t="shared" si="30"/>
        <v>1000400</v>
      </c>
      <c r="BE13" s="29">
        <f t="shared" si="30"/>
        <v>0</v>
      </c>
      <c r="BF13" s="29">
        <f t="shared" si="2"/>
        <v>10500</v>
      </c>
      <c r="BG13" s="80">
        <f t="shared" si="3"/>
        <v>101.04958016793282</v>
      </c>
      <c r="BH13" s="29">
        <f t="shared" si="4"/>
        <v>10500</v>
      </c>
      <c r="BI13" s="81">
        <f t="shared" si="5"/>
        <v>101.04958016793282</v>
      </c>
    </row>
    <row r="14" spans="1:64" ht="45" x14ac:dyDescent="0.25">
      <c r="A14" s="126" t="s">
        <v>11</v>
      </c>
      <c r="B14" s="126"/>
      <c r="C14" s="126"/>
      <c r="D14" s="126"/>
      <c r="E14" s="124">
        <v>851</v>
      </c>
      <c r="F14" s="3" t="s">
        <v>14</v>
      </c>
      <c r="G14" s="3" t="s">
        <v>16</v>
      </c>
      <c r="H14" s="3" t="s">
        <v>18</v>
      </c>
      <c r="I14" s="3" t="s">
        <v>22</v>
      </c>
      <c r="J14" s="29">
        <v>1010900</v>
      </c>
      <c r="K14" s="29"/>
      <c r="L14" s="29">
        <f>J14</f>
        <v>1010900</v>
      </c>
      <c r="M14" s="29"/>
      <c r="N14" s="29"/>
      <c r="O14" s="29"/>
      <c r="P14" s="29"/>
      <c r="Q14" s="29"/>
      <c r="R14" s="29">
        <f>J14+N14</f>
        <v>1010900</v>
      </c>
      <c r="S14" s="29">
        <f>K14+O14</f>
        <v>0</v>
      </c>
      <c r="T14" s="29">
        <f>L14+P14</f>
        <v>1010900</v>
      </c>
      <c r="U14" s="29">
        <f>M14+Q14</f>
        <v>0</v>
      </c>
      <c r="V14" s="29">
        <v>295300</v>
      </c>
      <c r="W14" s="29"/>
      <c r="X14" s="29">
        <f>V14</f>
        <v>295300</v>
      </c>
      <c r="Y14" s="29"/>
      <c r="Z14" s="29">
        <f>R14+V14</f>
        <v>1306200</v>
      </c>
      <c r="AA14" s="29">
        <f>S14+W14</f>
        <v>0</v>
      </c>
      <c r="AB14" s="29">
        <f>T14+X14</f>
        <v>1306200</v>
      </c>
      <c r="AC14" s="29"/>
      <c r="AD14" s="29">
        <f>68710+20751</f>
        <v>89461</v>
      </c>
      <c r="AE14" s="29"/>
      <c r="AF14" s="29">
        <f>AD14</f>
        <v>89461</v>
      </c>
      <c r="AG14" s="29"/>
      <c r="AH14" s="29">
        <f>Z14+AD14</f>
        <v>1395661</v>
      </c>
      <c r="AI14" s="29">
        <f>AA14+AE14</f>
        <v>0</v>
      </c>
      <c r="AJ14" s="29">
        <f>AB14+AF14</f>
        <v>1395661</v>
      </c>
      <c r="AK14" s="29">
        <f>AC14+AG14</f>
        <v>0</v>
      </c>
      <c r="AL14" s="9">
        <f t="shared" si="12"/>
        <v>0</v>
      </c>
      <c r="AM14" s="9">
        <f t="shared" si="13"/>
        <v>0</v>
      </c>
      <c r="AN14" s="29"/>
      <c r="AO14" s="29"/>
      <c r="AP14" s="29"/>
      <c r="AQ14" s="29">
        <v>1010900</v>
      </c>
      <c r="AR14" s="29"/>
      <c r="AS14" s="29">
        <f t="shared" si="14"/>
        <v>1010900</v>
      </c>
      <c r="AT14" s="29"/>
      <c r="AU14" s="29">
        <f t="shared" si="15"/>
        <v>1010900</v>
      </c>
      <c r="AV14" s="29">
        <v>1010900</v>
      </c>
      <c r="AW14" s="29"/>
      <c r="AX14" s="29">
        <f t="shared" si="16"/>
        <v>1010900</v>
      </c>
      <c r="AY14" s="29"/>
      <c r="AZ14" s="29">
        <f t="shared" si="17"/>
        <v>1010900</v>
      </c>
      <c r="BA14" s="29">
        <v>1000400</v>
      </c>
      <c r="BB14" s="29">
        <v>1000400</v>
      </c>
      <c r="BC14" s="29"/>
      <c r="BD14" s="29">
        <f>BB14</f>
        <v>1000400</v>
      </c>
      <c r="BE14" s="29"/>
      <c r="BF14" s="29">
        <f t="shared" si="2"/>
        <v>10500</v>
      </c>
      <c r="BG14" s="80">
        <f t="shared" si="3"/>
        <v>101.04958016793282</v>
      </c>
      <c r="BH14" s="29">
        <f t="shared" si="4"/>
        <v>10500</v>
      </c>
      <c r="BI14" s="81">
        <f t="shared" si="5"/>
        <v>101.04958016793282</v>
      </c>
    </row>
    <row r="15" spans="1:64" ht="46.5" customHeight="1" x14ac:dyDescent="0.25">
      <c r="A15" s="126" t="s">
        <v>23</v>
      </c>
      <c r="B15" s="126"/>
      <c r="C15" s="124"/>
      <c r="D15" s="124"/>
      <c r="E15" s="124">
        <v>851</v>
      </c>
      <c r="F15" s="3" t="s">
        <v>20</v>
      </c>
      <c r="G15" s="3" t="s">
        <v>16</v>
      </c>
      <c r="H15" s="3" t="s">
        <v>24</v>
      </c>
      <c r="I15" s="3"/>
      <c r="J15" s="29">
        <f t="shared" ref="J15:M15" si="31">J16+J18+J20</f>
        <v>15984400</v>
      </c>
      <c r="K15" s="29">
        <f t="shared" si="31"/>
        <v>0</v>
      </c>
      <c r="L15" s="29">
        <f t="shared" si="31"/>
        <v>15984400</v>
      </c>
      <c r="M15" s="29">
        <f t="shared" si="31"/>
        <v>0</v>
      </c>
      <c r="N15" s="29">
        <f t="shared" ref="N15:U15" si="32">N16+N18+N20</f>
        <v>714866</v>
      </c>
      <c r="O15" s="29">
        <f t="shared" si="32"/>
        <v>0</v>
      </c>
      <c r="P15" s="29">
        <f t="shared" si="32"/>
        <v>714866</v>
      </c>
      <c r="Q15" s="29">
        <f t="shared" si="32"/>
        <v>0</v>
      </c>
      <c r="R15" s="29">
        <f t="shared" si="32"/>
        <v>16699266</v>
      </c>
      <c r="S15" s="29">
        <f t="shared" si="32"/>
        <v>0</v>
      </c>
      <c r="T15" s="29">
        <f t="shared" si="32"/>
        <v>16699266</v>
      </c>
      <c r="U15" s="29">
        <f t="shared" si="32"/>
        <v>0</v>
      </c>
      <c r="V15" s="29">
        <f t="shared" ref="V15:AC15" si="33">V16+V18+V20</f>
        <v>1861000</v>
      </c>
      <c r="W15" s="29">
        <f t="shared" si="33"/>
        <v>0</v>
      </c>
      <c r="X15" s="29">
        <f t="shared" si="33"/>
        <v>1861000</v>
      </c>
      <c r="Y15" s="29">
        <f t="shared" si="33"/>
        <v>0</v>
      </c>
      <c r="Z15" s="29">
        <f t="shared" si="33"/>
        <v>18560266</v>
      </c>
      <c r="AA15" s="29">
        <f t="shared" si="33"/>
        <v>0</v>
      </c>
      <c r="AB15" s="29">
        <f t="shared" si="33"/>
        <v>18560266</v>
      </c>
      <c r="AC15" s="29">
        <f t="shared" si="33"/>
        <v>0</v>
      </c>
      <c r="AD15" s="29">
        <f t="shared" ref="AD15:AK15" si="34">AD16+AD18+AD20</f>
        <v>28494</v>
      </c>
      <c r="AE15" s="29">
        <f t="shared" si="34"/>
        <v>0</v>
      </c>
      <c r="AF15" s="29">
        <f t="shared" si="34"/>
        <v>28494</v>
      </c>
      <c r="AG15" s="29">
        <f t="shared" si="34"/>
        <v>0</v>
      </c>
      <c r="AH15" s="29">
        <f t="shared" si="34"/>
        <v>18588760</v>
      </c>
      <c r="AI15" s="29">
        <f t="shared" si="34"/>
        <v>0</v>
      </c>
      <c r="AJ15" s="29">
        <f t="shared" si="34"/>
        <v>18588760</v>
      </c>
      <c r="AK15" s="29">
        <f t="shared" si="34"/>
        <v>0</v>
      </c>
      <c r="AL15" s="9">
        <f t="shared" si="12"/>
        <v>0</v>
      </c>
      <c r="AM15" s="9">
        <f t="shared" si="13"/>
        <v>0</v>
      </c>
      <c r="AN15" s="29"/>
      <c r="AO15" s="29"/>
      <c r="AP15" s="29"/>
      <c r="AQ15" s="29">
        <f t="shared" ref="AQ15:BE15" si="35">AQ16+AQ18+AQ20</f>
        <v>15095900</v>
      </c>
      <c r="AR15" s="29"/>
      <c r="AS15" s="29">
        <f t="shared" si="14"/>
        <v>15095900</v>
      </c>
      <c r="AT15" s="29"/>
      <c r="AU15" s="29">
        <f t="shared" si="15"/>
        <v>15095900</v>
      </c>
      <c r="AV15" s="29">
        <f t="shared" si="35"/>
        <v>15070600</v>
      </c>
      <c r="AW15" s="29"/>
      <c r="AX15" s="29">
        <f t="shared" si="16"/>
        <v>15070600</v>
      </c>
      <c r="AY15" s="29"/>
      <c r="AZ15" s="29">
        <f t="shared" si="17"/>
        <v>15070600</v>
      </c>
      <c r="BA15" s="29">
        <f t="shared" ref="BA15" si="36">BA16+BA18+BA20</f>
        <v>16392400</v>
      </c>
      <c r="BB15" s="29">
        <f t="shared" si="35"/>
        <v>16194540</v>
      </c>
      <c r="BC15" s="29">
        <f t="shared" si="35"/>
        <v>0</v>
      </c>
      <c r="BD15" s="29">
        <f t="shared" si="35"/>
        <v>16194540</v>
      </c>
      <c r="BE15" s="29">
        <f t="shared" si="35"/>
        <v>0</v>
      </c>
      <c r="BF15" s="29">
        <f t="shared" si="2"/>
        <v>-408000</v>
      </c>
      <c r="BG15" s="80">
        <f t="shared" si="3"/>
        <v>97.511041702252271</v>
      </c>
      <c r="BH15" s="29">
        <f t="shared" si="4"/>
        <v>-210140</v>
      </c>
      <c r="BI15" s="81">
        <f t="shared" si="5"/>
        <v>98.702402167644152</v>
      </c>
    </row>
    <row r="16" spans="1:64" ht="135" hidden="1" x14ac:dyDescent="0.25">
      <c r="A16" s="126" t="s">
        <v>19</v>
      </c>
      <c r="B16" s="124"/>
      <c r="C16" s="124"/>
      <c r="D16" s="124"/>
      <c r="E16" s="124">
        <v>851</v>
      </c>
      <c r="F16" s="3" t="s">
        <v>14</v>
      </c>
      <c r="G16" s="3" t="s">
        <v>16</v>
      </c>
      <c r="H16" s="3" t="s">
        <v>24</v>
      </c>
      <c r="I16" s="3" t="s">
        <v>21</v>
      </c>
      <c r="J16" s="29">
        <f t="shared" ref="J16:BE16" si="37">J17</f>
        <v>11837300</v>
      </c>
      <c r="K16" s="29">
        <f t="shared" si="37"/>
        <v>0</v>
      </c>
      <c r="L16" s="29">
        <f t="shared" si="37"/>
        <v>11837300</v>
      </c>
      <c r="M16" s="29">
        <f t="shared" si="37"/>
        <v>0</v>
      </c>
      <c r="N16" s="29">
        <f t="shared" si="37"/>
        <v>0</v>
      </c>
      <c r="O16" s="29">
        <f t="shared" si="37"/>
        <v>0</v>
      </c>
      <c r="P16" s="29">
        <f t="shared" si="37"/>
        <v>0</v>
      </c>
      <c r="Q16" s="29">
        <f t="shared" si="37"/>
        <v>0</v>
      </c>
      <c r="R16" s="29">
        <f t="shared" si="37"/>
        <v>11837300</v>
      </c>
      <c r="S16" s="29">
        <f t="shared" si="37"/>
        <v>0</v>
      </c>
      <c r="T16" s="29">
        <f t="shared" si="37"/>
        <v>11837300</v>
      </c>
      <c r="U16" s="29">
        <f t="shared" si="37"/>
        <v>0</v>
      </c>
      <c r="V16" s="29">
        <f t="shared" si="37"/>
        <v>1861000</v>
      </c>
      <c r="W16" s="29">
        <f t="shared" si="37"/>
        <v>0</v>
      </c>
      <c r="X16" s="29">
        <f t="shared" si="37"/>
        <v>1861000</v>
      </c>
      <c r="Y16" s="29">
        <f t="shared" si="37"/>
        <v>0</v>
      </c>
      <c r="Z16" s="29">
        <f t="shared" si="37"/>
        <v>13698300</v>
      </c>
      <c r="AA16" s="29">
        <f t="shared" si="37"/>
        <v>0</v>
      </c>
      <c r="AB16" s="29">
        <f t="shared" si="37"/>
        <v>13698300</v>
      </c>
      <c r="AC16" s="29">
        <f t="shared" si="37"/>
        <v>0</v>
      </c>
      <c r="AD16" s="29">
        <f t="shared" si="37"/>
        <v>0</v>
      </c>
      <c r="AE16" s="29">
        <f t="shared" si="37"/>
        <v>0</v>
      </c>
      <c r="AF16" s="29">
        <f t="shared" si="37"/>
        <v>0</v>
      </c>
      <c r="AG16" s="29">
        <f t="shared" si="37"/>
        <v>0</v>
      </c>
      <c r="AH16" s="29">
        <f t="shared" si="37"/>
        <v>13698300</v>
      </c>
      <c r="AI16" s="29">
        <f t="shared" si="37"/>
        <v>0</v>
      </c>
      <c r="AJ16" s="29">
        <f t="shared" si="37"/>
        <v>13698300</v>
      </c>
      <c r="AK16" s="29">
        <f t="shared" si="37"/>
        <v>0</v>
      </c>
      <c r="AL16" s="9">
        <f t="shared" si="12"/>
        <v>0</v>
      </c>
      <c r="AM16" s="9">
        <f t="shared" si="13"/>
        <v>0</v>
      </c>
      <c r="AN16" s="29"/>
      <c r="AO16" s="29"/>
      <c r="AP16" s="29"/>
      <c r="AQ16" s="29">
        <f t="shared" si="37"/>
        <v>11837300</v>
      </c>
      <c r="AR16" s="29"/>
      <c r="AS16" s="29">
        <f t="shared" si="14"/>
        <v>11837300</v>
      </c>
      <c r="AT16" s="29"/>
      <c r="AU16" s="29">
        <f t="shared" si="15"/>
        <v>11837300</v>
      </c>
      <c r="AV16" s="29">
        <f t="shared" si="37"/>
        <v>11837300</v>
      </c>
      <c r="AW16" s="29"/>
      <c r="AX16" s="29">
        <f t="shared" si="16"/>
        <v>11837300</v>
      </c>
      <c r="AY16" s="29"/>
      <c r="AZ16" s="29">
        <f t="shared" si="17"/>
        <v>11837300</v>
      </c>
      <c r="BA16" s="29">
        <f t="shared" si="37"/>
        <v>12146300</v>
      </c>
      <c r="BB16" s="29">
        <f t="shared" si="37"/>
        <v>11619700</v>
      </c>
      <c r="BC16" s="29">
        <f t="shared" si="37"/>
        <v>0</v>
      </c>
      <c r="BD16" s="29">
        <f t="shared" si="37"/>
        <v>11619700</v>
      </c>
      <c r="BE16" s="29">
        <f t="shared" si="37"/>
        <v>0</v>
      </c>
      <c r="BF16" s="29">
        <f t="shared" si="2"/>
        <v>-309000</v>
      </c>
      <c r="BG16" s="80">
        <f t="shared" si="3"/>
        <v>97.456015412100811</v>
      </c>
      <c r="BH16" s="29">
        <f t="shared" si="4"/>
        <v>217600</v>
      </c>
      <c r="BI16" s="81">
        <f t="shared" si="5"/>
        <v>101.87268173877122</v>
      </c>
    </row>
    <row r="17" spans="1:61" ht="45" hidden="1" x14ac:dyDescent="0.25">
      <c r="A17" s="126" t="s">
        <v>11</v>
      </c>
      <c r="B17" s="124"/>
      <c r="C17" s="124"/>
      <c r="D17" s="124"/>
      <c r="E17" s="124">
        <v>851</v>
      </c>
      <c r="F17" s="3" t="s">
        <v>14</v>
      </c>
      <c r="G17" s="3" t="s">
        <v>16</v>
      </c>
      <c r="H17" s="3" t="s">
        <v>24</v>
      </c>
      <c r="I17" s="3" t="s">
        <v>22</v>
      </c>
      <c r="J17" s="29">
        <v>11837300</v>
      </c>
      <c r="K17" s="29"/>
      <c r="L17" s="29">
        <f>J17</f>
        <v>11837300</v>
      </c>
      <c r="M17" s="29"/>
      <c r="N17" s="29"/>
      <c r="O17" s="29"/>
      <c r="P17" s="29"/>
      <c r="Q17" s="29"/>
      <c r="R17" s="29">
        <f>J17+N17</f>
        <v>11837300</v>
      </c>
      <c r="S17" s="29">
        <f>K17+O17</f>
        <v>0</v>
      </c>
      <c r="T17" s="29">
        <f>L17+P17</f>
        <v>11837300</v>
      </c>
      <c r="U17" s="29">
        <f>M17+Q17</f>
        <v>0</v>
      </c>
      <c r="V17" s="29">
        <f>1628000+233000</f>
        <v>1861000</v>
      </c>
      <c r="W17" s="29"/>
      <c r="X17" s="29">
        <f>V17</f>
        <v>1861000</v>
      </c>
      <c r="Y17" s="29"/>
      <c r="Z17" s="29">
        <f>R17+V17</f>
        <v>13698300</v>
      </c>
      <c r="AA17" s="29">
        <f>S17+W17</f>
        <v>0</v>
      </c>
      <c r="AB17" s="29">
        <f>T17+X17</f>
        <v>13698300</v>
      </c>
      <c r="AC17" s="29">
        <f>U17+Y17</f>
        <v>0</v>
      </c>
      <c r="AD17" s="29"/>
      <c r="AE17" s="29"/>
      <c r="AF17" s="29"/>
      <c r="AG17" s="29"/>
      <c r="AH17" s="29">
        <f>Z17+AD17</f>
        <v>13698300</v>
      </c>
      <c r="AI17" s="29">
        <f>AA17+AE17</f>
        <v>0</v>
      </c>
      <c r="AJ17" s="29">
        <f>AB17+AF17</f>
        <v>13698300</v>
      </c>
      <c r="AK17" s="29">
        <f>AC17+AG17</f>
        <v>0</v>
      </c>
      <c r="AL17" s="9">
        <f t="shared" si="12"/>
        <v>0</v>
      </c>
      <c r="AM17" s="9">
        <f t="shared" si="13"/>
        <v>0</v>
      </c>
      <c r="AN17" s="29"/>
      <c r="AO17" s="29"/>
      <c r="AP17" s="29"/>
      <c r="AQ17" s="29">
        <v>11837300</v>
      </c>
      <c r="AR17" s="29"/>
      <c r="AS17" s="29">
        <f t="shared" si="14"/>
        <v>11837300</v>
      </c>
      <c r="AT17" s="29"/>
      <c r="AU17" s="29">
        <f t="shared" si="15"/>
        <v>11837300</v>
      </c>
      <c r="AV17" s="29">
        <v>11837300</v>
      </c>
      <c r="AW17" s="29"/>
      <c r="AX17" s="29">
        <f t="shared" si="16"/>
        <v>11837300</v>
      </c>
      <c r="AY17" s="29"/>
      <c r="AZ17" s="29">
        <f t="shared" si="17"/>
        <v>11837300</v>
      </c>
      <c r="BA17" s="29">
        <v>12146300</v>
      </c>
      <c r="BB17" s="29">
        <v>11619700</v>
      </c>
      <c r="BC17" s="29"/>
      <c r="BD17" s="29">
        <f>BB17</f>
        <v>11619700</v>
      </c>
      <c r="BE17" s="29"/>
      <c r="BF17" s="29">
        <f t="shared" si="2"/>
        <v>-309000</v>
      </c>
      <c r="BG17" s="80">
        <f t="shared" si="3"/>
        <v>97.456015412100811</v>
      </c>
      <c r="BH17" s="29">
        <f t="shared" si="4"/>
        <v>217600</v>
      </c>
      <c r="BI17" s="81">
        <f t="shared" si="5"/>
        <v>101.87268173877122</v>
      </c>
    </row>
    <row r="18" spans="1:61" ht="60" hidden="1" x14ac:dyDescent="0.25">
      <c r="A18" s="106" t="s">
        <v>25</v>
      </c>
      <c r="B18" s="124"/>
      <c r="C18" s="124"/>
      <c r="D18" s="124"/>
      <c r="E18" s="124">
        <v>851</v>
      </c>
      <c r="F18" s="3" t="s">
        <v>14</v>
      </c>
      <c r="G18" s="3" t="s">
        <v>16</v>
      </c>
      <c r="H18" s="3" t="s">
        <v>24</v>
      </c>
      <c r="I18" s="3" t="s">
        <v>26</v>
      </c>
      <c r="J18" s="29">
        <f t="shared" ref="J18:BE18" si="38">J19</f>
        <v>3979500</v>
      </c>
      <c r="K18" s="29">
        <f t="shared" si="38"/>
        <v>0</v>
      </c>
      <c r="L18" s="29">
        <f t="shared" si="38"/>
        <v>3979500</v>
      </c>
      <c r="M18" s="29">
        <f t="shared" si="38"/>
        <v>0</v>
      </c>
      <c r="N18" s="29">
        <f t="shared" si="38"/>
        <v>714866</v>
      </c>
      <c r="O18" s="29">
        <f t="shared" si="38"/>
        <v>0</v>
      </c>
      <c r="P18" s="29">
        <f t="shared" si="38"/>
        <v>714866</v>
      </c>
      <c r="Q18" s="29">
        <f t="shared" si="38"/>
        <v>0</v>
      </c>
      <c r="R18" s="29">
        <f t="shared" si="38"/>
        <v>4694366</v>
      </c>
      <c r="S18" s="29">
        <f t="shared" si="38"/>
        <v>0</v>
      </c>
      <c r="T18" s="29">
        <f t="shared" si="38"/>
        <v>4694366</v>
      </c>
      <c r="U18" s="29">
        <f t="shared" si="38"/>
        <v>0</v>
      </c>
      <c r="V18" s="29">
        <f t="shared" si="38"/>
        <v>0</v>
      </c>
      <c r="W18" s="29">
        <f t="shared" si="38"/>
        <v>0</v>
      </c>
      <c r="X18" s="29">
        <f t="shared" si="38"/>
        <v>0</v>
      </c>
      <c r="Y18" s="29">
        <f t="shared" si="38"/>
        <v>0</v>
      </c>
      <c r="Z18" s="29">
        <f t="shared" si="38"/>
        <v>4694366</v>
      </c>
      <c r="AA18" s="29">
        <f t="shared" si="38"/>
        <v>0</v>
      </c>
      <c r="AB18" s="29">
        <f t="shared" si="38"/>
        <v>4694366</v>
      </c>
      <c r="AC18" s="29">
        <f t="shared" si="38"/>
        <v>0</v>
      </c>
      <c r="AD18" s="29">
        <f t="shared" si="38"/>
        <v>0</v>
      </c>
      <c r="AE18" s="29">
        <f t="shared" si="38"/>
        <v>0</v>
      </c>
      <c r="AF18" s="29">
        <f t="shared" si="38"/>
        <v>0</v>
      </c>
      <c r="AG18" s="29">
        <f t="shared" si="38"/>
        <v>0</v>
      </c>
      <c r="AH18" s="29">
        <f t="shared" si="38"/>
        <v>4694366</v>
      </c>
      <c r="AI18" s="29">
        <f t="shared" si="38"/>
        <v>0</v>
      </c>
      <c r="AJ18" s="29">
        <f t="shared" si="38"/>
        <v>4694366</v>
      </c>
      <c r="AK18" s="29">
        <f t="shared" si="38"/>
        <v>0</v>
      </c>
      <c r="AL18" s="9">
        <f t="shared" si="12"/>
        <v>0</v>
      </c>
      <c r="AM18" s="9">
        <f t="shared" si="13"/>
        <v>0</v>
      </c>
      <c r="AN18" s="29"/>
      <c r="AO18" s="29"/>
      <c r="AP18" s="29"/>
      <c r="AQ18" s="29">
        <f t="shared" si="38"/>
        <v>3091000</v>
      </c>
      <c r="AR18" s="29"/>
      <c r="AS18" s="29">
        <f t="shared" si="14"/>
        <v>3091000</v>
      </c>
      <c r="AT18" s="29"/>
      <c r="AU18" s="29">
        <f t="shared" si="15"/>
        <v>3091000</v>
      </c>
      <c r="AV18" s="29">
        <f t="shared" si="38"/>
        <v>3065700</v>
      </c>
      <c r="AW18" s="29"/>
      <c r="AX18" s="29">
        <f t="shared" si="16"/>
        <v>3065700</v>
      </c>
      <c r="AY18" s="29"/>
      <c r="AZ18" s="29">
        <f t="shared" si="17"/>
        <v>3065700</v>
      </c>
      <c r="BA18" s="29">
        <f t="shared" si="38"/>
        <v>3986000</v>
      </c>
      <c r="BB18" s="29">
        <f t="shared" si="38"/>
        <v>4314740</v>
      </c>
      <c r="BC18" s="29">
        <f t="shared" si="38"/>
        <v>0</v>
      </c>
      <c r="BD18" s="29">
        <f t="shared" si="38"/>
        <v>4314740</v>
      </c>
      <c r="BE18" s="29">
        <f t="shared" si="38"/>
        <v>0</v>
      </c>
      <c r="BF18" s="29">
        <f t="shared" si="2"/>
        <v>-6500</v>
      </c>
      <c r="BG18" s="80">
        <f t="shared" si="3"/>
        <v>99.836929252383342</v>
      </c>
      <c r="BH18" s="29">
        <f t="shared" si="4"/>
        <v>-335240</v>
      </c>
      <c r="BI18" s="81">
        <f t="shared" si="5"/>
        <v>92.230354552070352</v>
      </c>
    </row>
    <row r="19" spans="1:61" ht="60" hidden="1" x14ac:dyDescent="0.25">
      <c r="A19" s="106" t="s">
        <v>12</v>
      </c>
      <c r="B19" s="124"/>
      <c r="C19" s="124"/>
      <c r="D19" s="124"/>
      <c r="E19" s="124">
        <v>851</v>
      </c>
      <c r="F19" s="3" t="s">
        <v>14</v>
      </c>
      <c r="G19" s="3" t="s">
        <v>16</v>
      </c>
      <c r="H19" s="3" t="s">
        <v>24</v>
      </c>
      <c r="I19" s="3" t="s">
        <v>27</v>
      </c>
      <c r="J19" s="29">
        <v>3979500</v>
      </c>
      <c r="K19" s="29"/>
      <c r="L19" s="29">
        <f>J19</f>
        <v>3979500</v>
      </c>
      <c r="M19" s="29"/>
      <c r="N19" s="29">
        <f>192808+522058</f>
        <v>714866</v>
      </c>
      <c r="O19" s="29"/>
      <c r="P19" s="29">
        <f>N19</f>
        <v>714866</v>
      </c>
      <c r="Q19" s="29"/>
      <c r="R19" s="29">
        <f>J19+N19</f>
        <v>4694366</v>
      </c>
      <c r="S19" s="29">
        <f>K19+O19</f>
        <v>0</v>
      </c>
      <c r="T19" s="29">
        <f>L19+P19</f>
        <v>4694366</v>
      </c>
      <c r="U19" s="29">
        <f>M19+Q19</f>
        <v>0</v>
      </c>
      <c r="V19" s="29"/>
      <c r="W19" s="29"/>
      <c r="X19" s="29">
        <f>V19</f>
        <v>0</v>
      </c>
      <c r="Y19" s="29"/>
      <c r="Z19" s="29">
        <f>R19+V19</f>
        <v>4694366</v>
      </c>
      <c r="AA19" s="29">
        <f>S19+W19</f>
        <v>0</v>
      </c>
      <c r="AB19" s="29">
        <f>T19+X19</f>
        <v>4694366</v>
      </c>
      <c r="AC19" s="29">
        <f>U19+Y19</f>
        <v>0</v>
      </c>
      <c r="AD19" s="29"/>
      <c r="AE19" s="29"/>
      <c r="AF19" s="29">
        <f>AD19</f>
        <v>0</v>
      </c>
      <c r="AG19" s="29"/>
      <c r="AH19" s="29">
        <f>Z19+AD19</f>
        <v>4694366</v>
      </c>
      <c r="AI19" s="29">
        <f>AA19+AE19</f>
        <v>0</v>
      </c>
      <c r="AJ19" s="29">
        <f>AB19+AF19</f>
        <v>4694366</v>
      </c>
      <c r="AK19" s="29">
        <f>AC19+AG19</f>
        <v>0</v>
      </c>
      <c r="AL19" s="9">
        <f t="shared" si="12"/>
        <v>0</v>
      </c>
      <c r="AM19" s="9">
        <f t="shared" si="13"/>
        <v>0</v>
      </c>
      <c r="AN19" s="29"/>
      <c r="AO19" s="29"/>
      <c r="AP19" s="29"/>
      <c r="AQ19" s="29">
        <f>3591000-500000</f>
        <v>3091000</v>
      </c>
      <c r="AR19" s="29"/>
      <c r="AS19" s="29">
        <f t="shared" si="14"/>
        <v>3091000</v>
      </c>
      <c r="AT19" s="29"/>
      <c r="AU19" s="29">
        <f t="shared" si="15"/>
        <v>3091000</v>
      </c>
      <c r="AV19" s="29">
        <f>3565700-500000</f>
        <v>3065700</v>
      </c>
      <c r="AW19" s="29"/>
      <c r="AX19" s="29">
        <f t="shared" si="16"/>
        <v>3065700</v>
      </c>
      <c r="AY19" s="29"/>
      <c r="AZ19" s="29">
        <f t="shared" si="17"/>
        <v>3065700</v>
      </c>
      <c r="BA19" s="29">
        <v>3986000</v>
      </c>
      <c r="BB19" s="29">
        <v>4314740</v>
      </c>
      <c r="BC19" s="29"/>
      <c r="BD19" s="29">
        <f>BB19</f>
        <v>4314740</v>
      </c>
      <c r="BE19" s="29"/>
      <c r="BF19" s="29">
        <f t="shared" si="2"/>
        <v>-6500</v>
      </c>
      <c r="BG19" s="80">
        <f t="shared" si="3"/>
        <v>99.836929252383342</v>
      </c>
      <c r="BH19" s="29">
        <f t="shared" si="4"/>
        <v>-335240</v>
      </c>
      <c r="BI19" s="81">
        <f t="shared" si="5"/>
        <v>92.230354552070352</v>
      </c>
    </row>
    <row r="20" spans="1:61" x14ac:dyDescent="0.25">
      <c r="A20" s="106" t="s">
        <v>28</v>
      </c>
      <c r="B20" s="124"/>
      <c r="C20" s="124"/>
      <c r="D20" s="124"/>
      <c r="E20" s="124">
        <v>851</v>
      </c>
      <c r="F20" s="3" t="s">
        <v>14</v>
      </c>
      <c r="G20" s="3" t="s">
        <v>16</v>
      </c>
      <c r="H20" s="3" t="s">
        <v>24</v>
      </c>
      <c r="I20" s="3" t="s">
        <v>29</v>
      </c>
      <c r="J20" s="29">
        <f t="shared" ref="J20:BE20" si="39">J21</f>
        <v>167600</v>
      </c>
      <c r="K20" s="29">
        <f t="shared" si="39"/>
        <v>0</v>
      </c>
      <c r="L20" s="29">
        <f t="shared" si="39"/>
        <v>167600</v>
      </c>
      <c r="M20" s="29">
        <f t="shared" si="39"/>
        <v>0</v>
      </c>
      <c r="N20" s="29">
        <f t="shared" si="39"/>
        <v>0</v>
      </c>
      <c r="O20" s="29">
        <f t="shared" si="39"/>
        <v>0</v>
      </c>
      <c r="P20" s="29">
        <f t="shared" si="39"/>
        <v>0</v>
      </c>
      <c r="Q20" s="29">
        <f t="shared" si="39"/>
        <v>0</v>
      </c>
      <c r="R20" s="29">
        <f t="shared" si="39"/>
        <v>167600</v>
      </c>
      <c r="S20" s="29">
        <f t="shared" si="39"/>
        <v>0</v>
      </c>
      <c r="T20" s="29">
        <f t="shared" si="39"/>
        <v>167600</v>
      </c>
      <c r="U20" s="29">
        <f t="shared" si="39"/>
        <v>0</v>
      </c>
      <c r="V20" s="29">
        <f t="shared" si="39"/>
        <v>0</v>
      </c>
      <c r="W20" s="29">
        <f t="shared" si="39"/>
        <v>0</v>
      </c>
      <c r="X20" s="29">
        <f t="shared" si="39"/>
        <v>0</v>
      </c>
      <c r="Y20" s="29">
        <f t="shared" si="39"/>
        <v>0</v>
      </c>
      <c r="Z20" s="29">
        <f t="shared" si="39"/>
        <v>167600</v>
      </c>
      <c r="AA20" s="29">
        <f t="shared" si="39"/>
        <v>0</v>
      </c>
      <c r="AB20" s="29">
        <f t="shared" si="39"/>
        <v>167600</v>
      </c>
      <c r="AC20" s="29">
        <f t="shared" si="39"/>
        <v>0</v>
      </c>
      <c r="AD20" s="29">
        <f t="shared" si="39"/>
        <v>28494</v>
      </c>
      <c r="AE20" s="29">
        <f t="shared" si="39"/>
        <v>0</v>
      </c>
      <c r="AF20" s="29">
        <f t="shared" si="39"/>
        <v>28494</v>
      </c>
      <c r="AG20" s="29">
        <f t="shared" si="39"/>
        <v>0</v>
      </c>
      <c r="AH20" s="29">
        <f t="shared" si="39"/>
        <v>196094</v>
      </c>
      <c r="AI20" s="29">
        <f t="shared" si="39"/>
        <v>0</v>
      </c>
      <c r="AJ20" s="29">
        <f t="shared" si="39"/>
        <v>196094</v>
      </c>
      <c r="AK20" s="29">
        <f t="shared" si="39"/>
        <v>0</v>
      </c>
      <c r="AL20" s="9">
        <f t="shared" si="12"/>
        <v>0</v>
      </c>
      <c r="AM20" s="9">
        <f t="shared" si="13"/>
        <v>0</v>
      </c>
      <c r="AN20" s="29"/>
      <c r="AO20" s="29"/>
      <c r="AP20" s="29"/>
      <c r="AQ20" s="29">
        <f t="shared" si="39"/>
        <v>167600</v>
      </c>
      <c r="AR20" s="29"/>
      <c r="AS20" s="29">
        <f t="shared" si="14"/>
        <v>167600</v>
      </c>
      <c r="AT20" s="29"/>
      <c r="AU20" s="29">
        <f t="shared" si="15"/>
        <v>167600</v>
      </c>
      <c r="AV20" s="29">
        <f t="shared" si="39"/>
        <v>167600</v>
      </c>
      <c r="AW20" s="29"/>
      <c r="AX20" s="29">
        <f t="shared" si="16"/>
        <v>167600</v>
      </c>
      <c r="AY20" s="29"/>
      <c r="AZ20" s="29">
        <f t="shared" si="17"/>
        <v>167600</v>
      </c>
      <c r="BA20" s="29">
        <f t="shared" si="39"/>
        <v>260100</v>
      </c>
      <c r="BB20" s="29">
        <f t="shared" si="39"/>
        <v>260100</v>
      </c>
      <c r="BC20" s="29">
        <f t="shared" si="39"/>
        <v>0</v>
      </c>
      <c r="BD20" s="29">
        <f t="shared" si="39"/>
        <v>260100</v>
      </c>
      <c r="BE20" s="29">
        <f t="shared" si="39"/>
        <v>0</v>
      </c>
      <c r="BF20" s="29">
        <f t="shared" si="2"/>
        <v>-92500</v>
      </c>
      <c r="BG20" s="80">
        <f t="shared" si="3"/>
        <v>64.436755094194538</v>
      </c>
      <c r="BH20" s="29">
        <f t="shared" si="4"/>
        <v>-92500</v>
      </c>
      <c r="BI20" s="81">
        <f t="shared" si="5"/>
        <v>64.436755094194538</v>
      </c>
    </row>
    <row r="21" spans="1:61" ht="30" x14ac:dyDescent="0.25">
      <c r="A21" s="106" t="s">
        <v>30</v>
      </c>
      <c r="B21" s="124"/>
      <c r="C21" s="124"/>
      <c r="D21" s="124"/>
      <c r="E21" s="124">
        <v>851</v>
      </c>
      <c r="F21" s="3" t="s">
        <v>14</v>
      </c>
      <c r="G21" s="3" t="s">
        <v>16</v>
      </c>
      <c r="H21" s="3" t="s">
        <v>24</v>
      </c>
      <c r="I21" s="3" t="s">
        <v>31</v>
      </c>
      <c r="J21" s="29">
        <v>167600</v>
      </c>
      <c r="K21" s="29"/>
      <c r="L21" s="29">
        <f>J21</f>
        <v>167600</v>
      </c>
      <c r="M21" s="29"/>
      <c r="N21" s="29"/>
      <c r="O21" s="29"/>
      <c r="P21" s="29"/>
      <c r="Q21" s="29"/>
      <c r="R21" s="29">
        <f>J21+N21</f>
        <v>167600</v>
      </c>
      <c r="S21" s="29">
        <f>K21+O21</f>
        <v>0</v>
      </c>
      <c r="T21" s="29">
        <f>L21+P21</f>
        <v>167600</v>
      </c>
      <c r="U21" s="29">
        <f>M21+Q21</f>
        <v>0</v>
      </c>
      <c r="V21" s="29"/>
      <c r="W21" s="29"/>
      <c r="X21" s="29"/>
      <c r="Y21" s="29"/>
      <c r="Z21" s="29">
        <f>R21+V21</f>
        <v>167600</v>
      </c>
      <c r="AA21" s="29">
        <f>S21+W21</f>
        <v>0</v>
      </c>
      <c r="AB21" s="29">
        <f>T21+X21</f>
        <v>167600</v>
      </c>
      <c r="AC21" s="29">
        <f>U21+Y21</f>
        <v>0</v>
      </c>
      <c r="AD21" s="29">
        <v>28494</v>
      </c>
      <c r="AE21" s="29"/>
      <c r="AF21" s="29">
        <f>AD21</f>
        <v>28494</v>
      </c>
      <c r="AG21" s="29"/>
      <c r="AH21" s="29">
        <f>Z21+AD21</f>
        <v>196094</v>
      </c>
      <c r="AI21" s="29">
        <f>AA21+AE21</f>
        <v>0</v>
      </c>
      <c r="AJ21" s="29">
        <f>AB21+AF21</f>
        <v>196094</v>
      </c>
      <c r="AK21" s="29">
        <f>AC21+AG21</f>
        <v>0</v>
      </c>
      <c r="AL21" s="9">
        <f t="shared" si="12"/>
        <v>0</v>
      </c>
      <c r="AM21" s="9">
        <f t="shared" si="13"/>
        <v>0</v>
      </c>
      <c r="AN21" s="29"/>
      <c r="AO21" s="29"/>
      <c r="AP21" s="29"/>
      <c r="AQ21" s="29">
        <v>167600</v>
      </c>
      <c r="AR21" s="29"/>
      <c r="AS21" s="29">
        <f t="shared" si="14"/>
        <v>167600</v>
      </c>
      <c r="AT21" s="29"/>
      <c r="AU21" s="29">
        <f t="shared" si="15"/>
        <v>167600</v>
      </c>
      <c r="AV21" s="29">
        <v>167600</v>
      </c>
      <c r="AW21" s="29"/>
      <c r="AX21" s="29">
        <f t="shared" si="16"/>
        <v>167600</v>
      </c>
      <c r="AY21" s="29"/>
      <c r="AZ21" s="29">
        <f t="shared" si="17"/>
        <v>167600</v>
      </c>
      <c r="BA21" s="29">
        <v>260100</v>
      </c>
      <c r="BB21" s="29">
        <v>260100</v>
      </c>
      <c r="BC21" s="29"/>
      <c r="BD21" s="29">
        <f>BB21</f>
        <v>260100</v>
      </c>
      <c r="BE21" s="29"/>
      <c r="BF21" s="29">
        <f t="shared" si="2"/>
        <v>-92500</v>
      </c>
      <c r="BG21" s="80">
        <f t="shared" si="3"/>
        <v>64.436755094194538</v>
      </c>
      <c r="BH21" s="29">
        <f t="shared" si="4"/>
        <v>-92500</v>
      </c>
      <c r="BI21" s="81">
        <f t="shared" si="5"/>
        <v>64.436755094194538</v>
      </c>
    </row>
    <row r="22" spans="1:61" ht="45" hidden="1" x14ac:dyDescent="0.25">
      <c r="A22" s="126" t="s">
        <v>374</v>
      </c>
      <c r="B22" s="126"/>
      <c r="C22" s="106"/>
      <c r="D22" s="106"/>
      <c r="E22" s="124">
        <v>851</v>
      </c>
      <c r="F22" s="3" t="s">
        <v>14</v>
      </c>
      <c r="G22" s="3" t="s">
        <v>16</v>
      </c>
      <c r="H22" s="3" t="s">
        <v>34</v>
      </c>
      <c r="I22" s="3"/>
      <c r="J22" s="29">
        <f t="shared" ref="J22:BB23" si="40">J23</f>
        <v>200000</v>
      </c>
      <c r="K22" s="29">
        <f t="shared" si="40"/>
        <v>0</v>
      </c>
      <c r="L22" s="29">
        <f t="shared" si="40"/>
        <v>200000</v>
      </c>
      <c r="M22" s="29">
        <f t="shared" si="40"/>
        <v>0</v>
      </c>
      <c r="N22" s="29">
        <f t="shared" si="40"/>
        <v>190596</v>
      </c>
      <c r="O22" s="29">
        <f t="shared" si="40"/>
        <v>0</v>
      </c>
      <c r="P22" s="29">
        <f t="shared" si="40"/>
        <v>190596</v>
      </c>
      <c r="Q22" s="29">
        <f t="shared" si="40"/>
        <v>0</v>
      </c>
      <c r="R22" s="29">
        <f t="shared" si="40"/>
        <v>390596</v>
      </c>
      <c r="S22" s="29">
        <f t="shared" si="40"/>
        <v>0</v>
      </c>
      <c r="T22" s="29">
        <f t="shared" si="40"/>
        <v>390596</v>
      </c>
      <c r="U22" s="29">
        <f t="shared" si="40"/>
        <v>0</v>
      </c>
      <c r="V22" s="29">
        <f t="shared" si="40"/>
        <v>0</v>
      </c>
      <c r="W22" s="29">
        <f t="shared" si="40"/>
        <v>0</v>
      </c>
      <c r="X22" s="29">
        <f t="shared" si="40"/>
        <v>0</v>
      </c>
      <c r="Y22" s="29">
        <f t="shared" si="40"/>
        <v>0</v>
      </c>
      <c r="Z22" s="29">
        <f t="shared" si="40"/>
        <v>390596</v>
      </c>
      <c r="AA22" s="29">
        <f t="shared" si="40"/>
        <v>0</v>
      </c>
      <c r="AB22" s="29">
        <f t="shared" si="40"/>
        <v>390596</v>
      </c>
      <c r="AC22" s="29">
        <f t="shared" si="40"/>
        <v>0</v>
      </c>
      <c r="AD22" s="29">
        <f t="shared" si="40"/>
        <v>0</v>
      </c>
      <c r="AE22" s="29">
        <f t="shared" si="40"/>
        <v>0</v>
      </c>
      <c r="AF22" s="29">
        <f t="shared" si="40"/>
        <v>0</v>
      </c>
      <c r="AG22" s="29">
        <f t="shared" si="40"/>
        <v>0</v>
      </c>
      <c r="AH22" s="29">
        <f t="shared" si="40"/>
        <v>390596</v>
      </c>
      <c r="AI22" s="29">
        <f t="shared" si="40"/>
        <v>0</v>
      </c>
      <c r="AJ22" s="29">
        <f t="shared" si="40"/>
        <v>390596</v>
      </c>
      <c r="AK22" s="29">
        <f t="shared" si="40"/>
        <v>0</v>
      </c>
      <c r="AL22" s="9">
        <f t="shared" si="12"/>
        <v>0</v>
      </c>
      <c r="AM22" s="9">
        <f t="shared" si="13"/>
        <v>0</v>
      </c>
      <c r="AN22" s="29"/>
      <c r="AO22" s="29"/>
      <c r="AP22" s="29"/>
      <c r="AQ22" s="29">
        <f t="shared" si="40"/>
        <v>0</v>
      </c>
      <c r="AR22" s="29"/>
      <c r="AS22" s="29">
        <f t="shared" si="14"/>
        <v>0</v>
      </c>
      <c r="AT22" s="29"/>
      <c r="AU22" s="29">
        <f t="shared" si="15"/>
        <v>0</v>
      </c>
      <c r="AV22" s="29">
        <f t="shared" si="40"/>
        <v>0</v>
      </c>
      <c r="AW22" s="29"/>
      <c r="AX22" s="29">
        <f t="shared" si="16"/>
        <v>0</v>
      </c>
      <c r="AY22" s="29"/>
      <c r="AZ22" s="29">
        <f t="shared" si="17"/>
        <v>0</v>
      </c>
      <c r="BA22" s="29">
        <f t="shared" si="40"/>
        <v>200000</v>
      </c>
      <c r="BB22" s="29">
        <f t="shared" si="40"/>
        <v>200000</v>
      </c>
      <c r="BC22" s="29">
        <f t="shared" ref="BA22:BE23" si="41">BC23</f>
        <v>0</v>
      </c>
      <c r="BD22" s="29">
        <f t="shared" si="41"/>
        <v>200000</v>
      </c>
      <c r="BE22" s="29">
        <f t="shared" si="41"/>
        <v>0</v>
      </c>
      <c r="BF22" s="29">
        <f t="shared" si="2"/>
        <v>0</v>
      </c>
      <c r="BG22" s="80">
        <f t="shared" si="3"/>
        <v>100</v>
      </c>
      <c r="BH22" s="29">
        <f t="shared" si="4"/>
        <v>0</v>
      </c>
      <c r="BI22" s="81">
        <f t="shared" si="5"/>
        <v>100</v>
      </c>
    </row>
    <row r="23" spans="1:61" ht="60" hidden="1" x14ac:dyDescent="0.25">
      <c r="A23" s="106" t="s">
        <v>25</v>
      </c>
      <c r="B23" s="106"/>
      <c r="C23" s="106"/>
      <c r="D23" s="106"/>
      <c r="E23" s="124">
        <v>851</v>
      </c>
      <c r="F23" s="3" t="s">
        <v>14</v>
      </c>
      <c r="G23" s="3" t="s">
        <v>16</v>
      </c>
      <c r="H23" s="3" t="s">
        <v>34</v>
      </c>
      <c r="I23" s="3" t="s">
        <v>26</v>
      </c>
      <c r="J23" s="29">
        <f t="shared" si="40"/>
        <v>200000</v>
      </c>
      <c r="K23" s="29">
        <f t="shared" si="40"/>
        <v>0</v>
      </c>
      <c r="L23" s="29">
        <f t="shared" si="40"/>
        <v>200000</v>
      </c>
      <c r="M23" s="29">
        <f t="shared" si="40"/>
        <v>0</v>
      </c>
      <c r="N23" s="29">
        <f t="shared" si="40"/>
        <v>190596</v>
      </c>
      <c r="O23" s="29">
        <f t="shared" si="40"/>
        <v>0</v>
      </c>
      <c r="P23" s="29">
        <f t="shared" si="40"/>
        <v>190596</v>
      </c>
      <c r="Q23" s="29">
        <f t="shared" si="40"/>
        <v>0</v>
      </c>
      <c r="R23" s="29">
        <f t="shared" si="40"/>
        <v>390596</v>
      </c>
      <c r="S23" s="29">
        <f t="shared" si="40"/>
        <v>0</v>
      </c>
      <c r="T23" s="29">
        <f t="shared" si="40"/>
        <v>390596</v>
      </c>
      <c r="U23" s="29">
        <f t="shared" si="40"/>
        <v>0</v>
      </c>
      <c r="V23" s="29">
        <f t="shared" si="40"/>
        <v>0</v>
      </c>
      <c r="W23" s="29">
        <f t="shared" si="40"/>
        <v>0</v>
      </c>
      <c r="X23" s="29">
        <f t="shared" si="40"/>
        <v>0</v>
      </c>
      <c r="Y23" s="29">
        <f t="shared" si="40"/>
        <v>0</v>
      </c>
      <c r="Z23" s="29">
        <f t="shared" si="40"/>
        <v>390596</v>
      </c>
      <c r="AA23" s="29">
        <f t="shared" si="40"/>
        <v>0</v>
      </c>
      <c r="AB23" s="29">
        <f t="shared" si="40"/>
        <v>390596</v>
      </c>
      <c r="AC23" s="29">
        <f t="shared" si="40"/>
        <v>0</v>
      </c>
      <c r="AD23" s="29">
        <f t="shared" si="40"/>
        <v>0</v>
      </c>
      <c r="AE23" s="29">
        <f t="shared" si="40"/>
        <v>0</v>
      </c>
      <c r="AF23" s="29">
        <f t="shared" si="40"/>
        <v>0</v>
      </c>
      <c r="AG23" s="29">
        <f t="shared" si="40"/>
        <v>0</v>
      </c>
      <c r="AH23" s="29">
        <f t="shared" si="40"/>
        <v>390596</v>
      </c>
      <c r="AI23" s="29">
        <f t="shared" si="40"/>
        <v>0</v>
      </c>
      <c r="AJ23" s="29">
        <f t="shared" si="40"/>
        <v>390596</v>
      </c>
      <c r="AK23" s="29">
        <f t="shared" si="40"/>
        <v>0</v>
      </c>
      <c r="AL23" s="9">
        <f t="shared" si="12"/>
        <v>0</v>
      </c>
      <c r="AM23" s="9">
        <f t="shared" si="13"/>
        <v>0</v>
      </c>
      <c r="AN23" s="29"/>
      <c r="AO23" s="29"/>
      <c r="AP23" s="29"/>
      <c r="AQ23" s="29">
        <f t="shared" si="40"/>
        <v>0</v>
      </c>
      <c r="AR23" s="29"/>
      <c r="AS23" s="29">
        <f t="shared" si="14"/>
        <v>0</v>
      </c>
      <c r="AT23" s="29"/>
      <c r="AU23" s="29">
        <f t="shared" si="15"/>
        <v>0</v>
      </c>
      <c r="AV23" s="29">
        <f t="shared" si="40"/>
        <v>0</v>
      </c>
      <c r="AW23" s="29"/>
      <c r="AX23" s="29">
        <f t="shared" si="16"/>
        <v>0</v>
      </c>
      <c r="AY23" s="29"/>
      <c r="AZ23" s="29">
        <f t="shared" si="17"/>
        <v>0</v>
      </c>
      <c r="BA23" s="29">
        <f t="shared" si="41"/>
        <v>200000</v>
      </c>
      <c r="BB23" s="29">
        <f t="shared" si="41"/>
        <v>200000</v>
      </c>
      <c r="BC23" s="29">
        <f t="shared" si="41"/>
        <v>0</v>
      </c>
      <c r="BD23" s="29">
        <f t="shared" si="41"/>
        <v>200000</v>
      </c>
      <c r="BE23" s="29">
        <f t="shared" si="41"/>
        <v>0</v>
      </c>
      <c r="BF23" s="29">
        <f t="shared" si="2"/>
        <v>0</v>
      </c>
      <c r="BG23" s="80">
        <f t="shared" si="3"/>
        <v>100</v>
      </c>
      <c r="BH23" s="29">
        <f t="shared" si="4"/>
        <v>0</v>
      </c>
      <c r="BI23" s="81">
        <f t="shared" si="5"/>
        <v>100</v>
      </c>
    </row>
    <row r="24" spans="1:61" ht="60" hidden="1" x14ac:dyDescent="0.25">
      <c r="A24" s="106" t="s">
        <v>12</v>
      </c>
      <c r="B24" s="106"/>
      <c r="C24" s="106"/>
      <c r="D24" s="106"/>
      <c r="E24" s="124">
        <v>851</v>
      </c>
      <c r="F24" s="3" t="s">
        <v>14</v>
      </c>
      <c r="G24" s="3" t="s">
        <v>16</v>
      </c>
      <c r="H24" s="3" t="s">
        <v>34</v>
      </c>
      <c r="I24" s="3" t="s">
        <v>27</v>
      </c>
      <c r="J24" s="29">
        <v>200000</v>
      </c>
      <c r="K24" s="29"/>
      <c r="L24" s="29">
        <f>J24</f>
        <v>200000</v>
      </c>
      <c r="M24" s="29"/>
      <c r="N24" s="29">
        <v>190596</v>
      </c>
      <c r="O24" s="29"/>
      <c r="P24" s="29">
        <f>N24</f>
        <v>190596</v>
      </c>
      <c r="Q24" s="29"/>
      <c r="R24" s="29">
        <f>J24+N24</f>
        <v>390596</v>
      </c>
      <c r="S24" s="29">
        <f>K24+O24</f>
        <v>0</v>
      </c>
      <c r="T24" s="29">
        <f>L24+P24</f>
        <v>390596</v>
      </c>
      <c r="U24" s="29">
        <f>M24+Q24</f>
        <v>0</v>
      </c>
      <c r="V24" s="29"/>
      <c r="W24" s="29"/>
      <c r="X24" s="29">
        <f>V24</f>
        <v>0</v>
      </c>
      <c r="Y24" s="29"/>
      <c r="Z24" s="29">
        <f>R24+V24</f>
        <v>390596</v>
      </c>
      <c r="AA24" s="29">
        <f>S24+W24</f>
        <v>0</v>
      </c>
      <c r="AB24" s="29">
        <f>T24+X24</f>
        <v>390596</v>
      </c>
      <c r="AC24" s="29">
        <f>U24+Y24</f>
        <v>0</v>
      </c>
      <c r="AD24" s="29"/>
      <c r="AE24" s="29"/>
      <c r="AF24" s="29">
        <f>AD24</f>
        <v>0</v>
      </c>
      <c r="AG24" s="29"/>
      <c r="AH24" s="29">
        <f>Z24+AD24</f>
        <v>390596</v>
      </c>
      <c r="AI24" s="29">
        <f>AA24+AE24</f>
        <v>0</v>
      </c>
      <c r="AJ24" s="29">
        <f>AB24+AF24</f>
        <v>390596</v>
      </c>
      <c r="AK24" s="29">
        <f>AC24+AG24</f>
        <v>0</v>
      </c>
      <c r="AL24" s="9">
        <f t="shared" si="12"/>
        <v>0</v>
      </c>
      <c r="AM24" s="9">
        <f t="shared" si="13"/>
        <v>0</v>
      </c>
      <c r="AN24" s="29"/>
      <c r="AO24" s="29"/>
      <c r="AP24" s="29"/>
      <c r="AQ24" s="29">
        <v>0</v>
      </c>
      <c r="AR24" s="29"/>
      <c r="AS24" s="29">
        <f t="shared" si="14"/>
        <v>0</v>
      </c>
      <c r="AT24" s="29"/>
      <c r="AU24" s="29">
        <f t="shared" si="15"/>
        <v>0</v>
      </c>
      <c r="AV24" s="29">
        <v>0</v>
      </c>
      <c r="AW24" s="29"/>
      <c r="AX24" s="29">
        <f t="shared" si="16"/>
        <v>0</v>
      </c>
      <c r="AY24" s="29"/>
      <c r="AZ24" s="29">
        <f t="shared" si="17"/>
        <v>0</v>
      </c>
      <c r="BA24" s="29">
        <v>200000</v>
      </c>
      <c r="BB24" s="29">
        <v>200000</v>
      </c>
      <c r="BC24" s="29"/>
      <c r="BD24" s="29">
        <f>BB24</f>
        <v>200000</v>
      </c>
      <c r="BE24" s="29"/>
      <c r="BF24" s="29">
        <f t="shared" si="2"/>
        <v>0</v>
      </c>
      <c r="BG24" s="80">
        <f t="shared" si="3"/>
        <v>100</v>
      </c>
      <c r="BH24" s="29">
        <f t="shared" si="4"/>
        <v>0</v>
      </c>
      <c r="BI24" s="81">
        <f t="shared" si="5"/>
        <v>100</v>
      </c>
    </row>
    <row r="25" spans="1:61" ht="30" hidden="1" x14ac:dyDescent="0.25">
      <c r="A25" s="126" t="s">
        <v>35</v>
      </c>
      <c r="B25" s="126"/>
      <c r="C25" s="106"/>
      <c r="D25" s="106"/>
      <c r="E25" s="124">
        <v>851</v>
      </c>
      <c r="F25" s="3" t="s">
        <v>14</v>
      </c>
      <c r="G25" s="3" t="s">
        <v>16</v>
      </c>
      <c r="H25" s="3" t="s">
        <v>36</v>
      </c>
      <c r="I25" s="3"/>
      <c r="J25" s="29">
        <f t="shared" ref="J25:BB26" si="42">J26</f>
        <v>65000</v>
      </c>
      <c r="K25" s="29">
        <f t="shared" si="42"/>
        <v>0</v>
      </c>
      <c r="L25" s="29">
        <f t="shared" si="42"/>
        <v>65000</v>
      </c>
      <c r="M25" s="29">
        <f t="shared" si="42"/>
        <v>0</v>
      </c>
      <c r="N25" s="29">
        <f t="shared" si="42"/>
        <v>0</v>
      </c>
      <c r="O25" s="29">
        <f t="shared" si="42"/>
        <v>0</v>
      </c>
      <c r="P25" s="29">
        <f t="shared" si="42"/>
        <v>0</v>
      </c>
      <c r="Q25" s="29">
        <f t="shared" si="42"/>
        <v>0</v>
      </c>
      <c r="R25" s="29">
        <f t="shared" si="42"/>
        <v>65000</v>
      </c>
      <c r="S25" s="29">
        <f t="shared" si="42"/>
        <v>0</v>
      </c>
      <c r="T25" s="29">
        <f t="shared" si="42"/>
        <v>65000</v>
      </c>
      <c r="U25" s="29">
        <f t="shared" si="42"/>
        <v>0</v>
      </c>
      <c r="V25" s="29">
        <f t="shared" si="42"/>
        <v>0</v>
      </c>
      <c r="W25" s="29">
        <f t="shared" si="42"/>
        <v>0</v>
      </c>
      <c r="X25" s="29">
        <f t="shared" si="42"/>
        <v>0</v>
      </c>
      <c r="Y25" s="29">
        <f t="shared" si="42"/>
        <v>0</v>
      </c>
      <c r="Z25" s="29">
        <f t="shared" si="42"/>
        <v>65000</v>
      </c>
      <c r="AA25" s="29">
        <f t="shared" si="42"/>
        <v>0</v>
      </c>
      <c r="AB25" s="29">
        <f t="shared" si="42"/>
        <v>65000</v>
      </c>
      <c r="AC25" s="29">
        <f t="shared" si="42"/>
        <v>0</v>
      </c>
      <c r="AD25" s="29">
        <f t="shared" si="42"/>
        <v>0</v>
      </c>
      <c r="AE25" s="29">
        <f t="shared" si="42"/>
        <v>0</v>
      </c>
      <c r="AF25" s="29">
        <f t="shared" si="42"/>
        <v>0</v>
      </c>
      <c r="AG25" s="29">
        <f t="shared" si="42"/>
        <v>0</v>
      </c>
      <c r="AH25" s="29">
        <f t="shared" si="42"/>
        <v>65000</v>
      </c>
      <c r="AI25" s="29">
        <f t="shared" si="42"/>
        <v>0</v>
      </c>
      <c r="AJ25" s="29">
        <f t="shared" si="42"/>
        <v>65000</v>
      </c>
      <c r="AK25" s="29">
        <f t="shared" si="42"/>
        <v>0</v>
      </c>
      <c r="AL25" s="9">
        <f t="shared" si="12"/>
        <v>0</v>
      </c>
      <c r="AM25" s="9">
        <f t="shared" si="13"/>
        <v>0</v>
      </c>
      <c r="AN25" s="29"/>
      <c r="AO25" s="29"/>
      <c r="AP25" s="29"/>
      <c r="AQ25" s="29">
        <f t="shared" si="42"/>
        <v>65000</v>
      </c>
      <c r="AR25" s="29"/>
      <c r="AS25" s="29">
        <f t="shared" si="14"/>
        <v>65000</v>
      </c>
      <c r="AT25" s="29"/>
      <c r="AU25" s="29">
        <f t="shared" si="15"/>
        <v>65000</v>
      </c>
      <c r="AV25" s="29">
        <f t="shared" si="42"/>
        <v>65000</v>
      </c>
      <c r="AW25" s="29"/>
      <c r="AX25" s="29">
        <f t="shared" si="16"/>
        <v>65000</v>
      </c>
      <c r="AY25" s="29"/>
      <c r="AZ25" s="29">
        <f t="shared" si="17"/>
        <v>65000</v>
      </c>
      <c r="BA25" s="29">
        <f t="shared" si="42"/>
        <v>50000</v>
      </c>
      <c r="BB25" s="29">
        <f t="shared" si="42"/>
        <v>65000</v>
      </c>
      <c r="BC25" s="29">
        <f t="shared" ref="BA25:BE26" si="43">BC26</f>
        <v>0</v>
      </c>
      <c r="BD25" s="29">
        <f t="shared" si="43"/>
        <v>65000</v>
      </c>
      <c r="BE25" s="29">
        <f t="shared" si="43"/>
        <v>0</v>
      </c>
      <c r="BF25" s="29">
        <f t="shared" si="2"/>
        <v>15000</v>
      </c>
      <c r="BG25" s="80">
        <f t="shared" si="3"/>
        <v>130</v>
      </c>
      <c r="BH25" s="29">
        <f t="shared" si="4"/>
        <v>0</v>
      </c>
      <c r="BI25" s="81">
        <f t="shared" si="5"/>
        <v>100</v>
      </c>
    </row>
    <row r="26" spans="1:61" hidden="1" x14ac:dyDescent="0.25">
      <c r="A26" s="106" t="s">
        <v>28</v>
      </c>
      <c r="B26" s="106"/>
      <c r="C26" s="106"/>
      <c r="D26" s="106"/>
      <c r="E26" s="124">
        <v>851</v>
      </c>
      <c r="F26" s="3" t="s">
        <v>14</v>
      </c>
      <c r="G26" s="3" t="s">
        <v>16</v>
      </c>
      <c r="H26" s="3" t="s">
        <v>36</v>
      </c>
      <c r="I26" s="3" t="s">
        <v>29</v>
      </c>
      <c r="J26" s="29">
        <f t="shared" si="42"/>
        <v>65000</v>
      </c>
      <c r="K26" s="29">
        <f t="shared" si="42"/>
        <v>0</v>
      </c>
      <c r="L26" s="29">
        <f t="shared" si="42"/>
        <v>65000</v>
      </c>
      <c r="M26" s="29">
        <f t="shared" si="42"/>
        <v>0</v>
      </c>
      <c r="N26" s="29">
        <f t="shared" si="42"/>
        <v>0</v>
      </c>
      <c r="O26" s="29">
        <f t="shared" si="42"/>
        <v>0</v>
      </c>
      <c r="P26" s="29">
        <f t="shared" si="42"/>
        <v>0</v>
      </c>
      <c r="Q26" s="29">
        <f t="shared" si="42"/>
        <v>0</v>
      </c>
      <c r="R26" s="29">
        <f t="shared" si="42"/>
        <v>65000</v>
      </c>
      <c r="S26" s="29">
        <f t="shared" si="42"/>
        <v>0</v>
      </c>
      <c r="T26" s="29">
        <f t="shared" si="42"/>
        <v>65000</v>
      </c>
      <c r="U26" s="29">
        <f t="shared" si="42"/>
        <v>0</v>
      </c>
      <c r="V26" s="29">
        <f t="shared" si="42"/>
        <v>0</v>
      </c>
      <c r="W26" s="29">
        <f t="shared" si="42"/>
        <v>0</v>
      </c>
      <c r="X26" s="29">
        <f t="shared" si="42"/>
        <v>0</v>
      </c>
      <c r="Y26" s="29">
        <f t="shared" si="42"/>
        <v>0</v>
      </c>
      <c r="Z26" s="29">
        <f t="shared" si="42"/>
        <v>65000</v>
      </c>
      <c r="AA26" s="29">
        <f t="shared" si="42"/>
        <v>0</v>
      </c>
      <c r="AB26" s="29">
        <f t="shared" si="42"/>
        <v>65000</v>
      </c>
      <c r="AC26" s="29">
        <f t="shared" si="42"/>
        <v>0</v>
      </c>
      <c r="AD26" s="29">
        <f t="shared" si="42"/>
        <v>0</v>
      </c>
      <c r="AE26" s="29">
        <f t="shared" si="42"/>
        <v>0</v>
      </c>
      <c r="AF26" s="29">
        <f t="shared" si="42"/>
        <v>0</v>
      </c>
      <c r="AG26" s="29">
        <f t="shared" si="42"/>
        <v>0</v>
      </c>
      <c r="AH26" s="29">
        <f t="shared" si="42"/>
        <v>65000</v>
      </c>
      <c r="AI26" s="29">
        <f t="shared" si="42"/>
        <v>0</v>
      </c>
      <c r="AJ26" s="29">
        <f t="shared" si="42"/>
        <v>65000</v>
      </c>
      <c r="AK26" s="29">
        <f t="shared" si="42"/>
        <v>0</v>
      </c>
      <c r="AL26" s="9">
        <f t="shared" si="12"/>
        <v>0</v>
      </c>
      <c r="AM26" s="9">
        <f t="shared" si="13"/>
        <v>0</v>
      </c>
      <c r="AN26" s="29"/>
      <c r="AO26" s="29"/>
      <c r="AP26" s="29"/>
      <c r="AQ26" s="29">
        <f t="shared" si="42"/>
        <v>65000</v>
      </c>
      <c r="AR26" s="29"/>
      <c r="AS26" s="29">
        <f t="shared" si="14"/>
        <v>65000</v>
      </c>
      <c r="AT26" s="29"/>
      <c r="AU26" s="29">
        <f t="shared" si="15"/>
        <v>65000</v>
      </c>
      <c r="AV26" s="29">
        <f t="shared" si="42"/>
        <v>65000</v>
      </c>
      <c r="AW26" s="29"/>
      <c r="AX26" s="29">
        <f t="shared" si="16"/>
        <v>65000</v>
      </c>
      <c r="AY26" s="29"/>
      <c r="AZ26" s="29">
        <f t="shared" si="17"/>
        <v>65000</v>
      </c>
      <c r="BA26" s="29">
        <f t="shared" si="43"/>
        <v>50000</v>
      </c>
      <c r="BB26" s="29">
        <f t="shared" si="43"/>
        <v>65000</v>
      </c>
      <c r="BC26" s="29">
        <f t="shared" si="43"/>
        <v>0</v>
      </c>
      <c r="BD26" s="29">
        <f t="shared" si="43"/>
        <v>65000</v>
      </c>
      <c r="BE26" s="29">
        <f t="shared" si="43"/>
        <v>0</v>
      </c>
      <c r="BF26" s="29">
        <f t="shared" si="2"/>
        <v>15000</v>
      </c>
      <c r="BG26" s="80">
        <f t="shared" si="3"/>
        <v>130</v>
      </c>
      <c r="BH26" s="29">
        <f t="shared" si="4"/>
        <v>0</v>
      </c>
      <c r="BI26" s="81">
        <f t="shared" si="5"/>
        <v>100</v>
      </c>
    </row>
    <row r="27" spans="1:61" ht="30" hidden="1" x14ac:dyDescent="0.25">
      <c r="A27" s="106" t="s">
        <v>30</v>
      </c>
      <c r="B27" s="106"/>
      <c r="C27" s="106"/>
      <c r="D27" s="106"/>
      <c r="E27" s="124">
        <v>851</v>
      </c>
      <c r="F27" s="3" t="s">
        <v>14</v>
      </c>
      <c r="G27" s="3" t="s">
        <v>16</v>
      </c>
      <c r="H27" s="3" t="s">
        <v>36</v>
      </c>
      <c r="I27" s="3" t="s">
        <v>31</v>
      </c>
      <c r="J27" s="29">
        <v>65000</v>
      </c>
      <c r="K27" s="29"/>
      <c r="L27" s="29">
        <f>J27</f>
        <v>65000</v>
      </c>
      <c r="M27" s="29"/>
      <c r="N27" s="29"/>
      <c r="O27" s="29"/>
      <c r="P27" s="29"/>
      <c r="Q27" s="29"/>
      <c r="R27" s="29">
        <f>J27+N27</f>
        <v>65000</v>
      </c>
      <c r="S27" s="29">
        <f>K27+O27</f>
        <v>0</v>
      </c>
      <c r="T27" s="29">
        <f>L27+P27</f>
        <v>65000</v>
      </c>
      <c r="U27" s="29">
        <f>M27+Q27</f>
        <v>0</v>
      </c>
      <c r="V27" s="29"/>
      <c r="W27" s="29"/>
      <c r="X27" s="29"/>
      <c r="Y27" s="29"/>
      <c r="Z27" s="29">
        <f>R27+V27</f>
        <v>65000</v>
      </c>
      <c r="AA27" s="29">
        <f>S27+W27</f>
        <v>0</v>
      </c>
      <c r="AB27" s="29">
        <f>T27+X27</f>
        <v>65000</v>
      </c>
      <c r="AC27" s="29">
        <f>U27+Y27</f>
        <v>0</v>
      </c>
      <c r="AD27" s="29"/>
      <c r="AE27" s="29"/>
      <c r="AF27" s="29"/>
      <c r="AG27" s="29"/>
      <c r="AH27" s="29">
        <f>Z27+AD27</f>
        <v>65000</v>
      </c>
      <c r="AI27" s="29">
        <f>AA27+AE27</f>
        <v>0</v>
      </c>
      <c r="AJ27" s="29">
        <f>AB27+AF27</f>
        <v>65000</v>
      </c>
      <c r="AK27" s="29">
        <f>AC27+AG27</f>
        <v>0</v>
      </c>
      <c r="AL27" s="9">
        <f t="shared" si="12"/>
        <v>0</v>
      </c>
      <c r="AM27" s="9">
        <f t="shared" si="13"/>
        <v>0</v>
      </c>
      <c r="AN27" s="29"/>
      <c r="AO27" s="29"/>
      <c r="AP27" s="29"/>
      <c r="AQ27" s="29">
        <v>65000</v>
      </c>
      <c r="AR27" s="29"/>
      <c r="AS27" s="29">
        <f t="shared" si="14"/>
        <v>65000</v>
      </c>
      <c r="AT27" s="29"/>
      <c r="AU27" s="29">
        <f t="shared" si="15"/>
        <v>65000</v>
      </c>
      <c r="AV27" s="29">
        <v>65000</v>
      </c>
      <c r="AW27" s="29"/>
      <c r="AX27" s="29">
        <f t="shared" si="16"/>
        <v>65000</v>
      </c>
      <c r="AY27" s="29"/>
      <c r="AZ27" s="29">
        <f t="shared" si="17"/>
        <v>65000</v>
      </c>
      <c r="BA27" s="29">
        <v>50000</v>
      </c>
      <c r="BB27" s="29">
        <v>65000</v>
      </c>
      <c r="BC27" s="29"/>
      <c r="BD27" s="29">
        <f>BB27</f>
        <v>65000</v>
      </c>
      <c r="BE27" s="29"/>
      <c r="BF27" s="29">
        <f t="shared" si="2"/>
        <v>15000</v>
      </c>
      <c r="BG27" s="80">
        <f t="shared" si="3"/>
        <v>130</v>
      </c>
      <c r="BH27" s="29">
        <f t="shared" si="4"/>
        <v>0</v>
      </c>
      <c r="BI27" s="81">
        <f t="shared" si="5"/>
        <v>100</v>
      </c>
    </row>
    <row r="28" spans="1:61" ht="120" hidden="1" x14ac:dyDescent="0.25">
      <c r="A28" s="126" t="s">
        <v>32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33</v>
      </c>
      <c r="I28" s="3"/>
      <c r="J28" s="29">
        <f t="shared" ref="J28:BB29" si="44">J29</f>
        <v>2500</v>
      </c>
      <c r="K28" s="29">
        <f t="shared" si="44"/>
        <v>0</v>
      </c>
      <c r="L28" s="29">
        <f t="shared" si="44"/>
        <v>0</v>
      </c>
      <c r="M28" s="29">
        <f t="shared" si="44"/>
        <v>2500</v>
      </c>
      <c r="N28" s="29">
        <f t="shared" si="44"/>
        <v>0</v>
      </c>
      <c r="O28" s="29">
        <f t="shared" si="44"/>
        <v>0</v>
      </c>
      <c r="P28" s="29">
        <f t="shared" si="44"/>
        <v>0</v>
      </c>
      <c r="Q28" s="29">
        <f t="shared" si="44"/>
        <v>0</v>
      </c>
      <c r="R28" s="29">
        <f t="shared" si="44"/>
        <v>2500</v>
      </c>
      <c r="S28" s="29">
        <f t="shared" si="44"/>
        <v>0</v>
      </c>
      <c r="T28" s="29">
        <f t="shared" si="44"/>
        <v>0</v>
      </c>
      <c r="U28" s="29">
        <f t="shared" si="44"/>
        <v>2500</v>
      </c>
      <c r="V28" s="29">
        <f t="shared" si="44"/>
        <v>0</v>
      </c>
      <c r="W28" s="29">
        <f t="shared" si="44"/>
        <v>0</v>
      </c>
      <c r="X28" s="29">
        <f t="shared" si="44"/>
        <v>0</v>
      </c>
      <c r="Y28" s="29">
        <f t="shared" si="44"/>
        <v>0</v>
      </c>
      <c r="Z28" s="29">
        <f t="shared" si="44"/>
        <v>2500</v>
      </c>
      <c r="AA28" s="29">
        <f t="shared" si="44"/>
        <v>0</v>
      </c>
      <c r="AB28" s="29">
        <f t="shared" si="44"/>
        <v>0</v>
      </c>
      <c r="AC28" s="29">
        <f t="shared" si="44"/>
        <v>2500</v>
      </c>
      <c r="AD28" s="29">
        <f t="shared" si="44"/>
        <v>0</v>
      </c>
      <c r="AE28" s="29">
        <f t="shared" si="44"/>
        <v>0</v>
      </c>
      <c r="AF28" s="29">
        <f t="shared" si="44"/>
        <v>0</v>
      </c>
      <c r="AG28" s="29">
        <f t="shared" si="44"/>
        <v>0</v>
      </c>
      <c r="AH28" s="29">
        <f t="shared" si="44"/>
        <v>2500</v>
      </c>
      <c r="AI28" s="29">
        <f t="shared" si="44"/>
        <v>0</v>
      </c>
      <c r="AJ28" s="29">
        <f t="shared" si="44"/>
        <v>0</v>
      </c>
      <c r="AK28" s="29">
        <f t="shared" si="44"/>
        <v>2500</v>
      </c>
      <c r="AL28" s="9">
        <f t="shared" si="12"/>
        <v>0</v>
      </c>
      <c r="AM28" s="9">
        <f t="shared" si="13"/>
        <v>0</v>
      </c>
      <c r="AN28" s="29"/>
      <c r="AO28" s="29"/>
      <c r="AP28" s="29"/>
      <c r="AQ28" s="29">
        <f t="shared" si="44"/>
        <v>2500</v>
      </c>
      <c r="AR28" s="29"/>
      <c r="AS28" s="29">
        <f t="shared" si="14"/>
        <v>2500</v>
      </c>
      <c r="AT28" s="29"/>
      <c r="AU28" s="29">
        <f t="shared" si="15"/>
        <v>2500</v>
      </c>
      <c r="AV28" s="29">
        <f t="shared" si="44"/>
        <v>2500</v>
      </c>
      <c r="AW28" s="29"/>
      <c r="AX28" s="29">
        <f t="shared" si="16"/>
        <v>2500</v>
      </c>
      <c r="AY28" s="29"/>
      <c r="AZ28" s="29">
        <f t="shared" si="17"/>
        <v>2500</v>
      </c>
      <c r="BA28" s="29">
        <f t="shared" si="44"/>
        <v>2500</v>
      </c>
      <c r="BB28" s="29">
        <f t="shared" si="44"/>
        <v>2500</v>
      </c>
      <c r="BC28" s="29">
        <f t="shared" ref="BA28:BE29" si="45">BC29</f>
        <v>0</v>
      </c>
      <c r="BD28" s="29">
        <f t="shared" si="45"/>
        <v>0</v>
      </c>
      <c r="BE28" s="29">
        <f t="shared" si="45"/>
        <v>2500</v>
      </c>
      <c r="BF28" s="29">
        <f t="shared" si="2"/>
        <v>0</v>
      </c>
      <c r="BG28" s="80">
        <f t="shared" si="3"/>
        <v>100</v>
      </c>
      <c r="BH28" s="29">
        <f t="shared" si="4"/>
        <v>0</v>
      </c>
      <c r="BI28" s="81">
        <f t="shared" si="5"/>
        <v>100</v>
      </c>
    </row>
    <row r="29" spans="1:61" ht="60" hidden="1" x14ac:dyDescent="0.25">
      <c r="A29" s="106" t="s">
        <v>25</v>
      </c>
      <c r="B29" s="126"/>
      <c r="C29" s="126"/>
      <c r="D29" s="126"/>
      <c r="E29" s="124">
        <v>851</v>
      </c>
      <c r="F29" s="3" t="s">
        <v>14</v>
      </c>
      <c r="G29" s="3" t="s">
        <v>16</v>
      </c>
      <c r="H29" s="3" t="s">
        <v>33</v>
      </c>
      <c r="I29" s="3" t="s">
        <v>26</v>
      </c>
      <c r="J29" s="29">
        <f t="shared" si="44"/>
        <v>2500</v>
      </c>
      <c r="K29" s="29">
        <f t="shared" si="44"/>
        <v>0</v>
      </c>
      <c r="L29" s="29">
        <f t="shared" si="44"/>
        <v>0</v>
      </c>
      <c r="M29" s="29">
        <f t="shared" si="44"/>
        <v>2500</v>
      </c>
      <c r="N29" s="29">
        <f t="shared" si="44"/>
        <v>0</v>
      </c>
      <c r="O29" s="29">
        <f t="shared" si="44"/>
        <v>0</v>
      </c>
      <c r="P29" s="29">
        <f t="shared" si="44"/>
        <v>0</v>
      </c>
      <c r="Q29" s="29">
        <f t="shared" si="44"/>
        <v>0</v>
      </c>
      <c r="R29" s="29">
        <f t="shared" si="44"/>
        <v>2500</v>
      </c>
      <c r="S29" s="29">
        <f t="shared" si="44"/>
        <v>0</v>
      </c>
      <c r="T29" s="29">
        <f t="shared" si="44"/>
        <v>0</v>
      </c>
      <c r="U29" s="29">
        <f t="shared" si="44"/>
        <v>2500</v>
      </c>
      <c r="V29" s="29">
        <f t="shared" si="44"/>
        <v>0</v>
      </c>
      <c r="W29" s="29">
        <f t="shared" si="44"/>
        <v>0</v>
      </c>
      <c r="X29" s="29">
        <f t="shared" si="44"/>
        <v>0</v>
      </c>
      <c r="Y29" s="29">
        <f t="shared" si="44"/>
        <v>0</v>
      </c>
      <c r="Z29" s="29">
        <f t="shared" si="44"/>
        <v>2500</v>
      </c>
      <c r="AA29" s="29">
        <f t="shared" si="44"/>
        <v>0</v>
      </c>
      <c r="AB29" s="29">
        <f t="shared" si="44"/>
        <v>0</v>
      </c>
      <c r="AC29" s="29">
        <f t="shared" si="44"/>
        <v>2500</v>
      </c>
      <c r="AD29" s="29">
        <f t="shared" si="44"/>
        <v>0</v>
      </c>
      <c r="AE29" s="29">
        <f t="shared" si="44"/>
        <v>0</v>
      </c>
      <c r="AF29" s="29">
        <f t="shared" si="44"/>
        <v>0</v>
      </c>
      <c r="AG29" s="29">
        <f t="shared" si="44"/>
        <v>0</v>
      </c>
      <c r="AH29" s="29">
        <f t="shared" si="44"/>
        <v>2500</v>
      </c>
      <c r="AI29" s="29">
        <f t="shared" si="44"/>
        <v>0</v>
      </c>
      <c r="AJ29" s="29">
        <f t="shared" si="44"/>
        <v>0</v>
      </c>
      <c r="AK29" s="29">
        <f t="shared" si="44"/>
        <v>2500</v>
      </c>
      <c r="AL29" s="9">
        <f t="shared" si="12"/>
        <v>0</v>
      </c>
      <c r="AM29" s="9">
        <f t="shared" si="13"/>
        <v>0</v>
      </c>
      <c r="AN29" s="29"/>
      <c r="AO29" s="29"/>
      <c r="AP29" s="29"/>
      <c r="AQ29" s="29">
        <f t="shared" si="44"/>
        <v>2500</v>
      </c>
      <c r="AR29" s="29"/>
      <c r="AS29" s="29">
        <f t="shared" si="14"/>
        <v>2500</v>
      </c>
      <c r="AT29" s="29"/>
      <c r="AU29" s="29">
        <f t="shared" si="15"/>
        <v>2500</v>
      </c>
      <c r="AV29" s="29">
        <f t="shared" si="44"/>
        <v>2500</v>
      </c>
      <c r="AW29" s="29"/>
      <c r="AX29" s="29">
        <f t="shared" si="16"/>
        <v>2500</v>
      </c>
      <c r="AY29" s="29"/>
      <c r="AZ29" s="29">
        <f t="shared" si="17"/>
        <v>2500</v>
      </c>
      <c r="BA29" s="29">
        <f t="shared" si="45"/>
        <v>2500</v>
      </c>
      <c r="BB29" s="29">
        <f t="shared" si="45"/>
        <v>2500</v>
      </c>
      <c r="BC29" s="29">
        <f t="shared" si="45"/>
        <v>0</v>
      </c>
      <c r="BD29" s="29">
        <f t="shared" si="45"/>
        <v>0</v>
      </c>
      <c r="BE29" s="29">
        <f t="shared" si="45"/>
        <v>2500</v>
      </c>
      <c r="BF29" s="29">
        <f t="shared" si="2"/>
        <v>0</v>
      </c>
      <c r="BG29" s="80">
        <f t="shared" si="3"/>
        <v>100</v>
      </c>
      <c r="BH29" s="29">
        <f t="shared" si="4"/>
        <v>0</v>
      </c>
      <c r="BI29" s="81">
        <f t="shared" si="5"/>
        <v>100</v>
      </c>
    </row>
    <row r="30" spans="1:61" ht="60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33</v>
      </c>
      <c r="I30" s="3" t="s">
        <v>27</v>
      </c>
      <c r="J30" s="29">
        <v>2500</v>
      </c>
      <c r="K30" s="29"/>
      <c r="L30" s="29"/>
      <c r="M30" s="29">
        <f>J30</f>
        <v>2500</v>
      </c>
      <c r="N30" s="29"/>
      <c r="O30" s="29"/>
      <c r="P30" s="29"/>
      <c r="Q30" s="29"/>
      <c r="R30" s="29">
        <f>J30+N30</f>
        <v>2500</v>
      </c>
      <c r="S30" s="29">
        <f>K30+O30</f>
        <v>0</v>
      </c>
      <c r="T30" s="29">
        <f>L30+P30</f>
        <v>0</v>
      </c>
      <c r="U30" s="29">
        <f>M30+Q30</f>
        <v>2500</v>
      </c>
      <c r="V30" s="29"/>
      <c r="W30" s="29"/>
      <c r="X30" s="29"/>
      <c r="Y30" s="29"/>
      <c r="Z30" s="29">
        <f>R30+V30</f>
        <v>2500</v>
      </c>
      <c r="AA30" s="29">
        <f>S30+W30</f>
        <v>0</v>
      </c>
      <c r="AB30" s="29">
        <f>T30+X30</f>
        <v>0</v>
      </c>
      <c r="AC30" s="29">
        <f>U30+Y30</f>
        <v>2500</v>
      </c>
      <c r="AD30" s="29"/>
      <c r="AE30" s="29"/>
      <c r="AF30" s="29"/>
      <c r="AG30" s="29"/>
      <c r="AH30" s="29">
        <f>Z30+AD30</f>
        <v>2500</v>
      </c>
      <c r="AI30" s="29">
        <f>AA30+AE30</f>
        <v>0</v>
      </c>
      <c r="AJ30" s="29">
        <f>AB30+AF30</f>
        <v>0</v>
      </c>
      <c r="AK30" s="29">
        <f>AC30+AG30</f>
        <v>2500</v>
      </c>
      <c r="AL30" s="9">
        <f t="shared" si="12"/>
        <v>0</v>
      </c>
      <c r="AM30" s="9">
        <f t="shared" si="13"/>
        <v>0</v>
      </c>
      <c r="AN30" s="29"/>
      <c r="AO30" s="29"/>
      <c r="AP30" s="29"/>
      <c r="AQ30" s="29">
        <v>2500</v>
      </c>
      <c r="AR30" s="29"/>
      <c r="AS30" s="29">
        <f t="shared" si="14"/>
        <v>2500</v>
      </c>
      <c r="AT30" s="29"/>
      <c r="AU30" s="29">
        <f t="shared" si="15"/>
        <v>2500</v>
      </c>
      <c r="AV30" s="29">
        <v>2500</v>
      </c>
      <c r="AW30" s="29"/>
      <c r="AX30" s="29">
        <f t="shared" si="16"/>
        <v>2500</v>
      </c>
      <c r="AY30" s="29"/>
      <c r="AZ30" s="29">
        <f t="shared" si="17"/>
        <v>2500</v>
      </c>
      <c r="BA30" s="29">
        <v>2500</v>
      </c>
      <c r="BB30" s="29">
        <v>2500</v>
      </c>
      <c r="BC30" s="29"/>
      <c r="BD30" s="29"/>
      <c r="BE30" s="29">
        <f>BB30</f>
        <v>2500</v>
      </c>
      <c r="BF30" s="29">
        <f t="shared" si="2"/>
        <v>0</v>
      </c>
      <c r="BG30" s="80">
        <f t="shared" si="3"/>
        <v>100</v>
      </c>
      <c r="BH30" s="29">
        <f t="shared" si="4"/>
        <v>0</v>
      </c>
      <c r="BI30" s="81">
        <f t="shared" si="5"/>
        <v>100</v>
      </c>
    </row>
    <row r="31" spans="1:61" hidden="1" x14ac:dyDescent="0.25">
      <c r="A31" s="6" t="s">
        <v>37</v>
      </c>
      <c r="B31" s="106"/>
      <c r="C31" s="106"/>
      <c r="D31" s="106"/>
      <c r="E31" s="13">
        <v>851</v>
      </c>
      <c r="F31" s="27" t="s">
        <v>14</v>
      </c>
      <c r="G31" s="27" t="s">
        <v>38</v>
      </c>
      <c r="H31" s="27"/>
      <c r="I31" s="27"/>
      <c r="J31" s="30">
        <f t="shared" ref="J31:BB33" si="46">J32</f>
        <v>5980</v>
      </c>
      <c r="K31" s="30">
        <f t="shared" si="46"/>
        <v>5980</v>
      </c>
      <c r="L31" s="30">
        <f t="shared" si="46"/>
        <v>0</v>
      </c>
      <c r="M31" s="30">
        <f t="shared" si="46"/>
        <v>0</v>
      </c>
      <c r="N31" s="30">
        <f t="shared" si="46"/>
        <v>0</v>
      </c>
      <c r="O31" s="30">
        <f t="shared" si="46"/>
        <v>0</v>
      </c>
      <c r="P31" s="30">
        <f t="shared" si="46"/>
        <v>0</v>
      </c>
      <c r="Q31" s="30">
        <f t="shared" si="46"/>
        <v>0</v>
      </c>
      <c r="R31" s="30">
        <f t="shared" si="46"/>
        <v>5980</v>
      </c>
      <c r="S31" s="30">
        <f t="shared" si="46"/>
        <v>5980</v>
      </c>
      <c r="T31" s="30">
        <f t="shared" si="46"/>
        <v>0</v>
      </c>
      <c r="U31" s="30">
        <f t="shared" si="46"/>
        <v>0</v>
      </c>
      <c r="V31" s="30">
        <f t="shared" si="46"/>
        <v>0</v>
      </c>
      <c r="W31" s="30">
        <f t="shared" si="46"/>
        <v>0</v>
      </c>
      <c r="X31" s="30">
        <f t="shared" si="46"/>
        <v>0</v>
      </c>
      <c r="Y31" s="30">
        <f t="shared" si="46"/>
        <v>0</v>
      </c>
      <c r="Z31" s="30">
        <f t="shared" si="46"/>
        <v>5980</v>
      </c>
      <c r="AA31" s="30">
        <f t="shared" si="46"/>
        <v>5980</v>
      </c>
      <c r="AB31" s="30">
        <f t="shared" si="46"/>
        <v>0</v>
      </c>
      <c r="AC31" s="30">
        <f t="shared" si="46"/>
        <v>0</v>
      </c>
      <c r="AD31" s="30">
        <f t="shared" si="46"/>
        <v>0</v>
      </c>
      <c r="AE31" s="30">
        <f t="shared" si="46"/>
        <v>0</v>
      </c>
      <c r="AF31" s="30">
        <f t="shared" si="46"/>
        <v>0</v>
      </c>
      <c r="AG31" s="30">
        <f t="shared" si="46"/>
        <v>0</v>
      </c>
      <c r="AH31" s="30">
        <f t="shared" si="46"/>
        <v>5980</v>
      </c>
      <c r="AI31" s="30">
        <f t="shared" si="46"/>
        <v>5980</v>
      </c>
      <c r="AJ31" s="30">
        <f t="shared" si="46"/>
        <v>0</v>
      </c>
      <c r="AK31" s="30">
        <f t="shared" si="46"/>
        <v>0</v>
      </c>
      <c r="AL31" s="9">
        <f t="shared" si="12"/>
        <v>0</v>
      </c>
      <c r="AM31" s="9">
        <f t="shared" si="13"/>
        <v>0</v>
      </c>
      <c r="AN31" s="30"/>
      <c r="AO31" s="30"/>
      <c r="AP31" s="30"/>
      <c r="AQ31" s="30">
        <f t="shared" si="46"/>
        <v>5980</v>
      </c>
      <c r="AR31" s="30"/>
      <c r="AS31" s="29">
        <f t="shared" si="14"/>
        <v>5980</v>
      </c>
      <c r="AT31" s="30"/>
      <c r="AU31" s="29">
        <f t="shared" si="15"/>
        <v>5980</v>
      </c>
      <c r="AV31" s="30">
        <f t="shared" si="46"/>
        <v>5980</v>
      </c>
      <c r="AW31" s="30"/>
      <c r="AX31" s="29">
        <f t="shared" si="16"/>
        <v>5980</v>
      </c>
      <c r="AY31" s="30"/>
      <c r="AZ31" s="29">
        <f t="shared" si="17"/>
        <v>5980</v>
      </c>
      <c r="BA31" s="30">
        <f t="shared" si="46"/>
        <v>38926</v>
      </c>
      <c r="BB31" s="30">
        <f t="shared" si="46"/>
        <v>38926</v>
      </c>
      <c r="BC31" s="30">
        <f t="shared" ref="BA31:BE33" si="47">BC32</f>
        <v>38926</v>
      </c>
      <c r="BD31" s="30">
        <f t="shared" si="47"/>
        <v>0</v>
      </c>
      <c r="BE31" s="30">
        <f t="shared" si="47"/>
        <v>0</v>
      </c>
      <c r="BF31" s="29">
        <f t="shared" si="2"/>
        <v>-32946</v>
      </c>
      <c r="BG31" s="80">
        <f t="shared" si="3"/>
        <v>15.362482659405025</v>
      </c>
      <c r="BH31" s="29">
        <f t="shared" si="4"/>
        <v>-32946</v>
      </c>
      <c r="BI31" s="81">
        <f t="shared" si="5"/>
        <v>15.362482659405025</v>
      </c>
    </row>
    <row r="32" spans="1:61" ht="105" hidden="1" x14ac:dyDescent="0.25">
      <c r="A32" s="126" t="s">
        <v>39</v>
      </c>
      <c r="B32" s="106"/>
      <c r="C32" s="106"/>
      <c r="D32" s="106"/>
      <c r="E32" s="124">
        <v>851</v>
      </c>
      <c r="F32" s="3" t="s">
        <v>14</v>
      </c>
      <c r="G32" s="3" t="s">
        <v>38</v>
      </c>
      <c r="H32" s="3" t="s">
        <v>40</v>
      </c>
      <c r="I32" s="3"/>
      <c r="J32" s="29">
        <f t="shared" si="46"/>
        <v>5980</v>
      </c>
      <c r="K32" s="29">
        <f t="shared" si="46"/>
        <v>5980</v>
      </c>
      <c r="L32" s="29">
        <f t="shared" si="46"/>
        <v>0</v>
      </c>
      <c r="M32" s="29">
        <f t="shared" si="46"/>
        <v>0</v>
      </c>
      <c r="N32" s="29">
        <f t="shared" si="46"/>
        <v>0</v>
      </c>
      <c r="O32" s="29">
        <f t="shared" si="46"/>
        <v>0</v>
      </c>
      <c r="P32" s="29">
        <f t="shared" si="46"/>
        <v>0</v>
      </c>
      <c r="Q32" s="29">
        <f t="shared" si="46"/>
        <v>0</v>
      </c>
      <c r="R32" s="29">
        <f t="shared" si="46"/>
        <v>5980</v>
      </c>
      <c r="S32" s="29">
        <f t="shared" si="46"/>
        <v>5980</v>
      </c>
      <c r="T32" s="29">
        <f t="shared" si="46"/>
        <v>0</v>
      </c>
      <c r="U32" s="29">
        <f t="shared" si="46"/>
        <v>0</v>
      </c>
      <c r="V32" s="29">
        <f t="shared" si="46"/>
        <v>0</v>
      </c>
      <c r="W32" s="29">
        <f t="shared" si="46"/>
        <v>0</v>
      </c>
      <c r="X32" s="29">
        <f t="shared" si="46"/>
        <v>0</v>
      </c>
      <c r="Y32" s="29">
        <f t="shared" si="46"/>
        <v>0</v>
      </c>
      <c r="Z32" s="29">
        <f t="shared" si="46"/>
        <v>5980</v>
      </c>
      <c r="AA32" s="29">
        <f t="shared" si="46"/>
        <v>5980</v>
      </c>
      <c r="AB32" s="29">
        <f t="shared" si="46"/>
        <v>0</v>
      </c>
      <c r="AC32" s="29">
        <f t="shared" si="46"/>
        <v>0</v>
      </c>
      <c r="AD32" s="29">
        <f t="shared" si="46"/>
        <v>0</v>
      </c>
      <c r="AE32" s="29">
        <f t="shared" si="46"/>
        <v>0</v>
      </c>
      <c r="AF32" s="29">
        <f t="shared" si="46"/>
        <v>0</v>
      </c>
      <c r="AG32" s="29">
        <f t="shared" si="46"/>
        <v>0</v>
      </c>
      <c r="AH32" s="29">
        <f t="shared" si="46"/>
        <v>5980</v>
      </c>
      <c r="AI32" s="29">
        <f t="shared" si="46"/>
        <v>5980</v>
      </c>
      <c r="AJ32" s="29">
        <f t="shared" si="46"/>
        <v>0</v>
      </c>
      <c r="AK32" s="29">
        <f t="shared" si="46"/>
        <v>0</v>
      </c>
      <c r="AL32" s="9">
        <f t="shared" si="12"/>
        <v>0</v>
      </c>
      <c r="AM32" s="9">
        <f t="shared" si="13"/>
        <v>0</v>
      </c>
      <c r="AN32" s="29"/>
      <c r="AO32" s="29"/>
      <c r="AP32" s="29"/>
      <c r="AQ32" s="29">
        <f t="shared" si="46"/>
        <v>5980</v>
      </c>
      <c r="AR32" s="29"/>
      <c r="AS32" s="29">
        <f t="shared" si="14"/>
        <v>5980</v>
      </c>
      <c r="AT32" s="29"/>
      <c r="AU32" s="29">
        <f t="shared" si="15"/>
        <v>5980</v>
      </c>
      <c r="AV32" s="29">
        <f t="shared" si="46"/>
        <v>5980</v>
      </c>
      <c r="AW32" s="29"/>
      <c r="AX32" s="29">
        <f t="shared" si="16"/>
        <v>5980</v>
      </c>
      <c r="AY32" s="29"/>
      <c r="AZ32" s="29">
        <f t="shared" si="17"/>
        <v>5980</v>
      </c>
      <c r="BA32" s="29">
        <f t="shared" si="47"/>
        <v>38926</v>
      </c>
      <c r="BB32" s="29">
        <f t="shared" si="47"/>
        <v>38926</v>
      </c>
      <c r="BC32" s="29">
        <f t="shared" si="47"/>
        <v>38926</v>
      </c>
      <c r="BD32" s="29">
        <f t="shared" si="47"/>
        <v>0</v>
      </c>
      <c r="BE32" s="29">
        <f t="shared" si="47"/>
        <v>0</v>
      </c>
      <c r="BF32" s="29">
        <f t="shared" si="2"/>
        <v>-32946</v>
      </c>
      <c r="BG32" s="80">
        <f t="shared" si="3"/>
        <v>15.362482659405025</v>
      </c>
      <c r="BH32" s="29">
        <f t="shared" si="4"/>
        <v>-32946</v>
      </c>
      <c r="BI32" s="81">
        <f t="shared" si="5"/>
        <v>15.362482659405025</v>
      </c>
    </row>
    <row r="33" spans="1:61" ht="60" hidden="1" x14ac:dyDescent="0.25">
      <c r="A33" s="106" t="s">
        <v>25</v>
      </c>
      <c r="B33" s="126"/>
      <c r="C33" s="126"/>
      <c r="D33" s="126"/>
      <c r="E33" s="124">
        <v>851</v>
      </c>
      <c r="F33" s="3" t="s">
        <v>14</v>
      </c>
      <c r="G33" s="3" t="s">
        <v>38</v>
      </c>
      <c r="H33" s="3" t="s">
        <v>40</v>
      </c>
      <c r="I33" s="3" t="s">
        <v>26</v>
      </c>
      <c r="J33" s="29">
        <f t="shared" si="46"/>
        <v>5980</v>
      </c>
      <c r="K33" s="29">
        <f t="shared" si="46"/>
        <v>5980</v>
      </c>
      <c r="L33" s="29">
        <f t="shared" si="46"/>
        <v>0</v>
      </c>
      <c r="M33" s="29">
        <f t="shared" si="46"/>
        <v>0</v>
      </c>
      <c r="N33" s="29">
        <f t="shared" si="46"/>
        <v>0</v>
      </c>
      <c r="O33" s="29">
        <f t="shared" si="46"/>
        <v>0</v>
      </c>
      <c r="P33" s="29">
        <f t="shared" si="46"/>
        <v>0</v>
      </c>
      <c r="Q33" s="29">
        <f t="shared" si="46"/>
        <v>0</v>
      </c>
      <c r="R33" s="29">
        <f t="shared" si="46"/>
        <v>5980</v>
      </c>
      <c r="S33" s="29">
        <f t="shared" si="46"/>
        <v>5980</v>
      </c>
      <c r="T33" s="29">
        <f t="shared" si="46"/>
        <v>0</v>
      </c>
      <c r="U33" s="29">
        <f t="shared" si="46"/>
        <v>0</v>
      </c>
      <c r="V33" s="29">
        <f t="shared" si="46"/>
        <v>0</v>
      </c>
      <c r="W33" s="29">
        <f t="shared" si="46"/>
        <v>0</v>
      </c>
      <c r="X33" s="29">
        <f t="shared" si="46"/>
        <v>0</v>
      </c>
      <c r="Y33" s="29">
        <f t="shared" si="46"/>
        <v>0</v>
      </c>
      <c r="Z33" s="29">
        <f t="shared" si="46"/>
        <v>5980</v>
      </c>
      <c r="AA33" s="29">
        <f t="shared" si="46"/>
        <v>5980</v>
      </c>
      <c r="AB33" s="29">
        <f t="shared" si="46"/>
        <v>0</v>
      </c>
      <c r="AC33" s="29">
        <f t="shared" si="46"/>
        <v>0</v>
      </c>
      <c r="AD33" s="29">
        <f t="shared" si="46"/>
        <v>0</v>
      </c>
      <c r="AE33" s="29">
        <f t="shared" si="46"/>
        <v>0</v>
      </c>
      <c r="AF33" s="29">
        <f t="shared" si="46"/>
        <v>0</v>
      </c>
      <c r="AG33" s="29">
        <f t="shared" si="46"/>
        <v>0</v>
      </c>
      <c r="AH33" s="29">
        <f t="shared" si="46"/>
        <v>5980</v>
      </c>
      <c r="AI33" s="29">
        <f t="shared" si="46"/>
        <v>5980</v>
      </c>
      <c r="AJ33" s="29">
        <f t="shared" si="46"/>
        <v>0</v>
      </c>
      <c r="AK33" s="29">
        <f t="shared" si="46"/>
        <v>0</v>
      </c>
      <c r="AL33" s="9">
        <f t="shared" si="12"/>
        <v>0</v>
      </c>
      <c r="AM33" s="9">
        <f t="shared" si="13"/>
        <v>0</v>
      </c>
      <c r="AN33" s="29"/>
      <c r="AO33" s="29"/>
      <c r="AP33" s="29"/>
      <c r="AQ33" s="29">
        <f t="shared" si="46"/>
        <v>5980</v>
      </c>
      <c r="AR33" s="29"/>
      <c r="AS33" s="29">
        <f t="shared" si="14"/>
        <v>5980</v>
      </c>
      <c r="AT33" s="29"/>
      <c r="AU33" s="29">
        <f t="shared" si="15"/>
        <v>5980</v>
      </c>
      <c r="AV33" s="29">
        <f t="shared" si="46"/>
        <v>5980</v>
      </c>
      <c r="AW33" s="29"/>
      <c r="AX33" s="29">
        <f t="shared" si="16"/>
        <v>5980</v>
      </c>
      <c r="AY33" s="29"/>
      <c r="AZ33" s="29">
        <f t="shared" si="17"/>
        <v>5980</v>
      </c>
      <c r="BA33" s="29">
        <f t="shared" si="47"/>
        <v>38926</v>
      </c>
      <c r="BB33" s="29">
        <f t="shared" si="47"/>
        <v>38926</v>
      </c>
      <c r="BC33" s="29">
        <f t="shared" si="47"/>
        <v>38926</v>
      </c>
      <c r="BD33" s="29">
        <f t="shared" si="47"/>
        <v>0</v>
      </c>
      <c r="BE33" s="29">
        <f t="shared" si="47"/>
        <v>0</v>
      </c>
      <c r="BF33" s="29">
        <f t="shared" si="2"/>
        <v>-32946</v>
      </c>
      <c r="BG33" s="80">
        <f t="shared" si="3"/>
        <v>15.362482659405025</v>
      </c>
      <c r="BH33" s="29">
        <f t="shared" si="4"/>
        <v>-32946</v>
      </c>
      <c r="BI33" s="81">
        <f t="shared" si="5"/>
        <v>15.362482659405025</v>
      </c>
    </row>
    <row r="34" spans="1:61" ht="60" hidden="1" x14ac:dyDescent="0.25">
      <c r="A34" s="106" t="s">
        <v>12</v>
      </c>
      <c r="B34" s="106"/>
      <c r="C34" s="106"/>
      <c r="D34" s="106"/>
      <c r="E34" s="124">
        <v>851</v>
      </c>
      <c r="F34" s="3" t="s">
        <v>14</v>
      </c>
      <c r="G34" s="3" t="s">
        <v>38</v>
      </c>
      <c r="H34" s="3" t="s">
        <v>40</v>
      </c>
      <c r="I34" s="3" t="s">
        <v>27</v>
      </c>
      <c r="J34" s="29">
        <v>5980</v>
      </c>
      <c r="K34" s="29">
        <f>J34</f>
        <v>5980</v>
      </c>
      <c r="L34" s="29"/>
      <c r="M34" s="29"/>
      <c r="N34" s="29"/>
      <c r="O34" s="29"/>
      <c r="P34" s="29"/>
      <c r="Q34" s="29"/>
      <c r="R34" s="29">
        <f>J34+N34</f>
        <v>5980</v>
      </c>
      <c r="S34" s="29">
        <f>K34+O34</f>
        <v>5980</v>
      </c>
      <c r="T34" s="29">
        <f>L34+P34</f>
        <v>0</v>
      </c>
      <c r="U34" s="29">
        <f>M34+Q34</f>
        <v>0</v>
      </c>
      <c r="V34" s="29"/>
      <c r="W34" s="29"/>
      <c r="X34" s="29"/>
      <c r="Y34" s="29"/>
      <c r="Z34" s="29">
        <f>R34+V34</f>
        <v>5980</v>
      </c>
      <c r="AA34" s="29">
        <f>S34+W34</f>
        <v>5980</v>
      </c>
      <c r="AB34" s="29">
        <f>T34+X34</f>
        <v>0</v>
      </c>
      <c r="AC34" s="29">
        <f>U34+Y34</f>
        <v>0</v>
      </c>
      <c r="AD34" s="29"/>
      <c r="AE34" s="29"/>
      <c r="AF34" s="29"/>
      <c r="AG34" s="29"/>
      <c r="AH34" s="29">
        <f>Z34+AD34</f>
        <v>5980</v>
      </c>
      <c r="AI34" s="29">
        <f>AA34+AE34</f>
        <v>5980</v>
      </c>
      <c r="AJ34" s="29">
        <f>AB34+AF34</f>
        <v>0</v>
      </c>
      <c r="AK34" s="29">
        <f>AC34+AG34</f>
        <v>0</v>
      </c>
      <c r="AL34" s="9">
        <f t="shared" si="12"/>
        <v>0</v>
      </c>
      <c r="AM34" s="9">
        <f t="shared" si="13"/>
        <v>0</v>
      </c>
      <c r="AN34" s="29"/>
      <c r="AO34" s="29"/>
      <c r="AP34" s="29"/>
      <c r="AQ34" s="29">
        <v>5980</v>
      </c>
      <c r="AR34" s="29"/>
      <c r="AS34" s="29">
        <f t="shared" si="14"/>
        <v>5980</v>
      </c>
      <c r="AT34" s="29"/>
      <c r="AU34" s="29">
        <f t="shared" si="15"/>
        <v>5980</v>
      </c>
      <c r="AV34" s="29">
        <v>5980</v>
      </c>
      <c r="AW34" s="29"/>
      <c r="AX34" s="29">
        <f t="shared" si="16"/>
        <v>5980</v>
      </c>
      <c r="AY34" s="29"/>
      <c r="AZ34" s="29">
        <f t="shared" si="17"/>
        <v>5980</v>
      </c>
      <c r="BA34" s="29">
        <v>38926</v>
      </c>
      <c r="BB34" s="29">
        <v>38926</v>
      </c>
      <c r="BC34" s="29">
        <f>BB34</f>
        <v>38926</v>
      </c>
      <c r="BD34" s="29"/>
      <c r="BE34" s="29"/>
      <c r="BF34" s="29">
        <f t="shared" si="2"/>
        <v>-32946</v>
      </c>
      <c r="BG34" s="80">
        <f t="shared" si="3"/>
        <v>15.362482659405025</v>
      </c>
      <c r="BH34" s="29">
        <f t="shared" si="4"/>
        <v>-32946</v>
      </c>
      <c r="BI34" s="81">
        <f t="shared" si="5"/>
        <v>15.362482659405025</v>
      </c>
    </row>
    <row r="35" spans="1:61" ht="28.5" hidden="1" x14ac:dyDescent="0.25">
      <c r="A35" s="104" t="s">
        <v>433</v>
      </c>
      <c r="B35" s="104"/>
      <c r="C35" s="104"/>
      <c r="D35" s="104"/>
      <c r="E35" s="13">
        <v>851</v>
      </c>
      <c r="F35" s="27" t="s">
        <v>14</v>
      </c>
      <c r="G35" s="27" t="s">
        <v>106</v>
      </c>
      <c r="H35" s="27"/>
      <c r="I35" s="27"/>
      <c r="J35" s="30">
        <f>J36</f>
        <v>340800</v>
      </c>
      <c r="K35" s="30">
        <f t="shared" ref="K35:Z37" si="48">K36</f>
        <v>0</v>
      </c>
      <c r="L35" s="30">
        <f t="shared" si="48"/>
        <v>340800</v>
      </c>
      <c r="M35" s="30">
        <f t="shared" si="48"/>
        <v>0</v>
      </c>
      <c r="N35" s="30">
        <f t="shared" si="48"/>
        <v>0</v>
      </c>
      <c r="O35" s="30">
        <f t="shared" si="48"/>
        <v>0</v>
      </c>
      <c r="P35" s="30">
        <f t="shared" si="48"/>
        <v>0</v>
      </c>
      <c r="Q35" s="30">
        <f t="shared" si="48"/>
        <v>0</v>
      </c>
      <c r="R35" s="30">
        <f t="shared" si="48"/>
        <v>340800</v>
      </c>
      <c r="S35" s="30">
        <f t="shared" si="48"/>
        <v>0</v>
      </c>
      <c r="T35" s="30">
        <f t="shared" si="48"/>
        <v>340800</v>
      </c>
      <c r="U35" s="30">
        <f t="shared" si="48"/>
        <v>0</v>
      </c>
      <c r="V35" s="30">
        <f t="shared" si="48"/>
        <v>0</v>
      </c>
      <c r="W35" s="30">
        <f t="shared" si="48"/>
        <v>0</v>
      </c>
      <c r="X35" s="30">
        <f t="shared" si="48"/>
        <v>0</v>
      </c>
      <c r="Y35" s="30">
        <f t="shared" si="48"/>
        <v>0</v>
      </c>
      <c r="Z35" s="30">
        <f t="shared" si="48"/>
        <v>340800</v>
      </c>
      <c r="AA35" s="30">
        <f t="shared" ref="V35:AK37" si="49">AA36</f>
        <v>0</v>
      </c>
      <c r="AB35" s="30">
        <f t="shared" si="49"/>
        <v>340800</v>
      </c>
      <c r="AC35" s="30">
        <f t="shared" si="49"/>
        <v>0</v>
      </c>
      <c r="AD35" s="30">
        <f t="shared" si="49"/>
        <v>0</v>
      </c>
      <c r="AE35" s="30">
        <f t="shared" si="49"/>
        <v>0</v>
      </c>
      <c r="AF35" s="30">
        <f t="shared" si="49"/>
        <v>0</v>
      </c>
      <c r="AG35" s="30">
        <f t="shared" si="49"/>
        <v>0</v>
      </c>
      <c r="AH35" s="30">
        <f t="shared" si="49"/>
        <v>340800</v>
      </c>
      <c r="AI35" s="30">
        <f t="shared" si="49"/>
        <v>0</v>
      </c>
      <c r="AJ35" s="30">
        <f t="shared" si="49"/>
        <v>340800</v>
      </c>
      <c r="AK35" s="30">
        <f t="shared" si="49"/>
        <v>0</v>
      </c>
      <c r="AL35" s="9">
        <f t="shared" si="12"/>
        <v>0</v>
      </c>
      <c r="AM35" s="9">
        <f t="shared" si="13"/>
        <v>0</v>
      </c>
      <c r="AN35" s="30"/>
      <c r="AO35" s="30"/>
      <c r="AP35" s="30"/>
      <c r="AQ35" s="30">
        <f t="shared" ref="AQ35:AV37" si="50">AQ36</f>
        <v>0</v>
      </c>
      <c r="AR35" s="30"/>
      <c r="AS35" s="29">
        <f t="shared" si="14"/>
        <v>0</v>
      </c>
      <c r="AT35" s="30"/>
      <c r="AU35" s="29">
        <f t="shared" si="15"/>
        <v>0</v>
      </c>
      <c r="AV35" s="30">
        <f t="shared" si="50"/>
        <v>0</v>
      </c>
      <c r="AW35" s="30"/>
      <c r="AX35" s="29">
        <f t="shared" si="16"/>
        <v>0</v>
      </c>
      <c r="AY35" s="30"/>
      <c r="AZ35" s="29">
        <f t="shared" si="17"/>
        <v>0</v>
      </c>
      <c r="BA35" s="30">
        <f t="shared" ref="BA35:BB37" si="51">BA36</f>
        <v>0</v>
      </c>
      <c r="BB35" s="30">
        <f t="shared" si="51"/>
        <v>0</v>
      </c>
      <c r="BC35" s="30">
        <f t="shared" ref="BC35:BC37" si="52">BC36</f>
        <v>0</v>
      </c>
      <c r="BD35" s="30">
        <f t="shared" ref="BD35:BD37" si="53">BD36</f>
        <v>0</v>
      </c>
      <c r="BE35" s="30">
        <f t="shared" ref="BE35:BE37" si="54">BE36</f>
        <v>0</v>
      </c>
      <c r="BF35" s="29">
        <f t="shared" si="2"/>
        <v>340800</v>
      </c>
      <c r="BG35" s="80" t="e">
        <f t="shared" si="3"/>
        <v>#DIV/0!</v>
      </c>
      <c r="BH35" s="29">
        <f t="shared" si="4"/>
        <v>340800</v>
      </c>
      <c r="BI35" s="81" t="e">
        <f t="shared" si="5"/>
        <v>#DIV/0!</v>
      </c>
    </row>
    <row r="36" spans="1:61" ht="30" hidden="1" x14ac:dyDescent="0.25">
      <c r="A36" s="106" t="s">
        <v>434</v>
      </c>
      <c r="B36" s="106"/>
      <c r="C36" s="106"/>
      <c r="D36" s="106"/>
      <c r="E36" s="124">
        <v>851</v>
      </c>
      <c r="F36" s="3" t="s">
        <v>14</v>
      </c>
      <c r="G36" s="3" t="s">
        <v>106</v>
      </c>
      <c r="H36" s="3" t="s">
        <v>435</v>
      </c>
      <c r="I36" s="3"/>
      <c r="J36" s="29">
        <f>J37</f>
        <v>340800</v>
      </c>
      <c r="K36" s="29">
        <f t="shared" si="48"/>
        <v>0</v>
      </c>
      <c r="L36" s="29">
        <f t="shared" si="48"/>
        <v>340800</v>
      </c>
      <c r="M36" s="29">
        <f t="shared" si="48"/>
        <v>0</v>
      </c>
      <c r="N36" s="29">
        <f t="shared" si="48"/>
        <v>0</v>
      </c>
      <c r="O36" s="29">
        <f t="shared" si="48"/>
        <v>0</v>
      </c>
      <c r="P36" s="29">
        <f t="shared" si="48"/>
        <v>0</v>
      </c>
      <c r="Q36" s="29">
        <f t="shared" si="48"/>
        <v>0</v>
      </c>
      <c r="R36" s="29">
        <f t="shared" si="48"/>
        <v>340800</v>
      </c>
      <c r="S36" s="29">
        <f t="shared" si="48"/>
        <v>0</v>
      </c>
      <c r="T36" s="29">
        <f t="shared" si="48"/>
        <v>340800</v>
      </c>
      <c r="U36" s="29">
        <f t="shared" si="48"/>
        <v>0</v>
      </c>
      <c r="V36" s="29">
        <f t="shared" si="49"/>
        <v>0</v>
      </c>
      <c r="W36" s="29">
        <f t="shared" si="49"/>
        <v>0</v>
      </c>
      <c r="X36" s="29">
        <f t="shared" si="49"/>
        <v>0</v>
      </c>
      <c r="Y36" s="29">
        <f t="shared" si="49"/>
        <v>0</v>
      </c>
      <c r="Z36" s="29">
        <f t="shared" si="49"/>
        <v>340800</v>
      </c>
      <c r="AA36" s="29">
        <f t="shared" si="49"/>
        <v>0</v>
      </c>
      <c r="AB36" s="29">
        <f t="shared" si="49"/>
        <v>340800</v>
      </c>
      <c r="AC36" s="29">
        <f t="shared" si="49"/>
        <v>0</v>
      </c>
      <c r="AD36" s="29">
        <f t="shared" si="49"/>
        <v>0</v>
      </c>
      <c r="AE36" s="29">
        <f t="shared" si="49"/>
        <v>0</v>
      </c>
      <c r="AF36" s="29">
        <f t="shared" si="49"/>
        <v>0</v>
      </c>
      <c r="AG36" s="29">
        <f t="shared" si="49"/>
        <v>0</v>
      </c>
      <c r="AH36" s="29">
        <f t="shared" si="49"/>
        <v>340800</v>
      </c>
      <c r="AI36" s="29">
        <f t="shared" si="49"/>
        <v>0</v>
      </c>
      <c r="AJ36" s="29">
        <f t="shared" si="49"/>
        <v>340800</v>
      </c>
      <c r="AK36" s="29">
        <f t="shared" si="49"/>
        <v>0</v>
      </c>
      <c r="AL36" s="9">
        <f t="shared" si="12"/>
        <v>0</v>
      </c>
      <c r="AM36" s="9">
        <f t="shared" si="13"/>
        <v>0</v>
      </c>
      <c r="AN36" s="29"/>
      <c r="AO36" s="29"/>
      <c r="AP36" s="29"/>
      <c r="AQ36" s="29">
        <f t="shared" si="50"/>
        <v>0</v>
      </c>
      <c r="AR36" s="29"/>
      <c r="AS36" s="29">
        <f t="shared" si="14"/>
        <v>0</v>
      </c>
      <c r="AT36" s="29"/>
      <c r="AU36" s="29">
        <f t="shared" si="15"/>
        <v>0</v>
      </c>
      <c r="AV36" s="29">
        <f t="shared" si="50"/>
        <v>0</v>
      </c>
      <c r="AW36" s="29"/>
      <c r="AX36" s="29">
        <f t="shared" si="16"/>
        <v>0</v>
      </c>
      <c r="AY36" s="29"/>
      <c r="AZ36" s="29">
        <f t="shared" si="17"/>
        <v>0</v>
      </c>
      <c r="BA36" s="29">
        <f t="shared" si="51"/>
        <v>0</v>
      </c>
      <c r="BB36" s="29">
        <f t="shared" si="51"/>
        <v>0</v>
      </c>
      <c r="BC36" s="29">
        <f t="shared" si="52"/>
        <v>0</v>
      </c>
      <c r="BD36" s="29">
        <f t="shared" si="53"/>
        <v>0</v>
      </c>
      <c r="BE36" s="29">
        <f t="shared" si="54"/>
        <v>0</v>
      </c>
      <c r="BF36" s="29">
        <f t="shared" si="2"/>
        <v>340800</v>
      </c>
      <c r="BG36" s="80" t="e">
        <f t="shared" si="3"/>
        <v>#DIV/0!</v>
      </c>
      <c r="BH36" s="29">
        <f t="shared" si="4"/>
        <v>340800</v>
      </c>
      <c r="BI36" s="81" t="e">
        <f t="shared" si="5"/>
        <v>#DIV/0!</v>
      </c>
    </row>
    <row r="37" spans="1:61" hidden="1" x14ac:dyDescent="0.25">
      <c r="A37" s="106" t="s">
        <v>28</v>
      </c>
      <c r="B37" s="106"/>
      <c r="C37" s="106"/>
      <c r="D37" s="106"/>
      <c r="E37" s="124">
        <v>851</v>
      </c>
      <c r="F37" s="3" t="s">
        <v>14</v>
      </c>
      <c r="G37" s="3" t="s">
        <v>106</v>
      </c>
      <c r="H37" s="3" t="s">
        <v>435</v>
      </c>
      <c r="I37" s="3" t="s">
        <v>29</v>
      </c>
      <c r="J37" s="29">
        <f>J38</f>
        <v>340800</v>
      </c>
      <c r="K37" s="29">
        <f t="shared" si="48"/>
        <v>0</v>
      </c>
      <c r="L37" s="29">
        <f t="shared" si="48"/>
        <v>340800</v>
      </c>
      <c r="M37" s="29">
        <f t="shared" si="48"/>
        <v>0</v>
      </c>
      <c r="N37" s="29">
        <f t="shared" si="48"/>
        <v>0</v>
      </c>
      <c r="O37" s="29">
        <f t="shared" si="48"/>
        <v>0</v>
      </c>
      <c r="P37" s="29">
        <f t="shared" si="48"/>
        <v>0</v>
      </c>
      <c r="Q37" s="29">
        <f t="shared" si="48"/>
        <v>0</v>
      </c>
      <c r="R37" s="29">
        <f t="shared" si="48"/>
        <v>340800</v>
      </c>
      <c r="S37" s="29">
        <f t="shared" si="48"/>
        <v>0</v>
      </c>
      <c r="T37" s="29">
        <f t="shared" si="48"/>
        <v>340800</v>
      </c>
      <c r="U37" s="29">
        <f t="shared" si="48"/>
        <v>0</v>
      </c>
      <c r="V37" s="29">
        <f t="shared" si="49"/>
        <v>0</v>
      </c>
      <c r="W37" s="29">
        <f t="shared" si="49"/>
        <v>0</v>
      </c>
      <c r="X37" s="29">
        <f t="shared" si="49"/>
        <v>0</v>
      </c>
      <c r="Y37" s="29">
        <f t="shared" si="49"/>
        <v>0</v>
      </c>
      <c r="Z37" s="29">
        <f t="shared" si="49"/>
        <v>340800</v>
      </c>
      <c r="AA37" s="29">
        <f t="shared" si="49"/>
        <v>0</v>
      </c>
      <c r="AB37" s="29">
        <f t="shared" si="49"/>
        <v>340800</v>
      </c>
      <c r="AC37" s="29">
        <f t="shared" si="49"/>
        <v>0</v>
      </c>
      <c r="AD37" s="29">
        <f t="shared" si="49"/>
        <v>0</v>
      </c>
      <c r="AE37" s="29">
        <f t="shared" si="49"/>
        <v>0</v>
      </c>
      <c r="AF37" s="29">
        <f t="shared" si="49"/>
        <v>0</v>
      </c>
      <c r="AG37" s="29">
        <f t="shared" si="49"/>
        <v>0</v>
      </c>
      <c r="AH37" s="29">
        <f t="shared" si="49"/>
        <v>340800</v>
      </c>
      <c r="AI37" s="29">
        <f t="shared" si="49"/>
        <v>0</v>
      </c>
      <c r="AJ37" s="29">
        <f t="shared" si="49"/>
        <v>340800</v>
      </c>
      <c r="AK37" s="29">
        <f t="shared" si="49"/>
        <v>0</v>
      </c>
      <c r="AL37" s="9">
        <f t="shared" si="12"/>
        <v>0</v>
      </c>
      <c r="AM37" s="9">
        <f t="shared" si="13"/>
        <v>0</v>
      </c>
      <c r="AN37" s="29"/>
      <c r="AO37" s="29"/>
      <c r="AP37" s="29"/>
      <c r="AQ37" s="29">
        <f t="shared" si="50"/>
        <v>0</v>
      </c>
      <c r="AR37" s="29"/>
      <c r="AS37" s="29">
        <f t="shared" si="14"/>
        <v>0</v>
      </c>
      <c r="AT37" s="29"/>
      <c r="AU37" s="29">
        <f t="shared" si="15"/>
        <v>0</v>
      </c>
      <c r="AV37" s="29">
        <f t="shared" si="50"/>
        <v>0</v>
      </c>
      <c r="AW37" s="29"/>
      <c r="AX37" s="29">
        <f t="shared" si="16"/>
        <v>0</v>
      </c>
      <c r="AY37" s="29"/>
      <c r="AZ37" s="29">
        <f t="shared" si="17"/>
        <v>0</v>
      </c>
      <c r="BA37" s="29">
        <f t="shared" si="51"/>
        <v>0</v>
      </c>
      <c r="BB37" s="29">
        <f t="shared" si="51"/>
        <v>0</v>
      </c>
      <c r="BC37" s="29">
        <f t="shared" si="52"/>
        <v>0</v>
      </c>
      <c r="BD37" s="29">
        <f t="shared" si="53"/>
        <v>0</v>
      </c>
      <c r="BE37" s="29">
        <f t="shared" si="54"/>
        <v>0</v>
      </c>
      <c r="BF37" s="29">
        <f t="shared" si="2"/>
        <v>340800</v>
      </c>
      <c r="BG37" s="80" t="e">
        <f t="shared" si="3"/>
        <v>#DIV/0!</v>
      </c>
      <c r="BH37" s="29">
        <f t="shared" si="4"/>
        <v>340800</v>
      </c>
      <c r="BI37" s="81" t="e">
        <f t="shared" si="5"/>
        <v>#DIV/0!</v>
      </c>
    </row>
    <row r="38" spans="1:61" hidden="1" x14ac:dyDescent="0.25">
      <c r="A38" s="106" t="s">
        <v>436</v>
      </c>
      <c r="B38" s="106"/>
      <c r="C38" s="106"/>
      <c r="D38" s="106"/>
      <c r="E38" s="124">
        <v>851</v>
      </c>
      <c r="F38" s="3" t="s">
        <v>14</v>
      </c>
      <c r="G38" s="3" t="s">
        <v>106</v>
      </c>
      <c r="H38" s="3" t="s">
        <v>435</v>
      </c>
      <c r="I38" s="3" t="s">
        <v>437</v>
      </c>
      <c r="J38" s="29">
        <v>340800</v>
      </c>
      <c r="K38" s="29"/>
      <c r="L38" s="29">
        <f>J38</f>
        <v>340800</v>
      </c>
      <c r="M38" s="29"/>
      <c r="N38" s="29"/>
      <c r="O38" s="29"/>
      <c r="P38" s="29"/>
      <c r="Q38" s="29"/>
      <c r="R38" s="29">
        <f>J38+N38</f>
        <v>340800</v>
      </c>
      <c r="S38" s="29">
        <f>K38+O38</f>
        <v>0</v>
      </c>
      <c r="T38" s="29">
        <f>L38+P38</f>
        <v>340800</v>
      </c>
      <c r="U38" s="29">
        <f>M38+Q38</f>
        <v>0</v>
      </c>
      <c r="V38" s="29"/>
      <c r="W38" s="29"/>
      <c r="X38" s="29"/>
      <c r="Y38" s="29"/>
      <c r="Z38" s="29">
        <f>R38+V38</f>
        <v>340800</v>
      </c>
      <c r="AA38" s="29">
        <f>S38+W38</f>
        <v>0</v>
      </c>
      <c r="AB38" s="29">
        <f>T38+X38</f>
        <v>340800</v>
      </c>
      <c r="AC38" s="29">
        <f>U38+Y38</f>
        <v>0</v>
      </c>
      <c r="AD38" s="29"/>
      <c r="AE38" s="29"/>
      <c r="AF38" s="29"/>
      <c r="AG38" s="29"/>
      <c r="AH38" s="29">
        <f>Z38+AD38</f>
        <v>340800</v>
      </c>
      <c r="AI38" s="29">
        <f>AA38+AE38</f>
        <v>0</v>
      </c>
      <c r="AJ38" s="29">
        <f>AB38+AF38</f>
        <v>340800</v>
      </c>
      <c r="AK38" s="29">
        <f>AC38+AG38</f>
        <v>0</v>
      </c>
      <c r="AL38" s="9">
        <f t="shared" si="12"/>
        <v>0</v>
      </c>
      <c r="AM38" s="9">
        <f t="shared" si="13"/>
        <v>0</v>
      </c>
      <c r="AN38" s="29"/>
      <c r="AO38" s="29"/>
      <c r="AP38" s="29"/>
      <c r="AQ38" s="29"/>
      <c r="AR38" s="29"/>
      <c r="AS38" s="29">
        <f t="shared" si="14"/>
        <v>0</v>
      </c>
      <c r="AT38" s="29"/>
      <c r="AU38" s="29">
        <f t="shared" si="15"/>
        <v>0</v>
      </c>
      <c r="AV38" s="29"/>
      <c r="AW38" s="29"/>
      <c r="AX38" s="29">
        <f t="shared" si="16"/>
        <v>0</v>
      </c>
      <c r="AY38" s="29"/>
      <c r="AZ38" s="29">
        <f t="shared" si="17"/>
        <v>0</v>
      </c>
      <c r="BA38" s="29">
        <v>0</v>
      </c>
      <c r="BB38" s="29">
        <v>0</v>
      </c>
      <c r="BC38" s="29"/>
      <c r="BD38" s="29">
        <f>BB38</f>
        <v>0</v>
      </c>
      <c r="BE38" s="29"/>
      <c r="BF38" s="29">
        <f t="shared" si="2"/>
        <v>340800</v>
      </c>
      <c r="BG38" s="80" t="e">
        <f t="shared" si="3"/>
        <v>#DIV/0!</v>
      </c>
      <c r="BH38" s="29">
        <f t="shared" si="4"/>
        <v>340800</v>
      </c>
      <c r="BI38" s="81" t="e">
        <f t="shared" si="5"/>
        <v>#DIV/0!</v>
      </c>
    </row>
    <row r="39" spans="1:61" s="31" customFormat="1" ht="30" customHeight="1" x14ac:dyDescent="0.25">
      <c r="A39" s="6" t="s">
        <v>41</v>
      </c>
      <c r="B39" s="104"/>
      <c r="C39" s="104"/>
      <c r="D39" s="104"/>
      <c r="E39" s="124">
        <v>851</v>
      </c>
      <c r="F39" s="27" t="s">
        <v>14</v>
      </c>
      <c r="G39" s="27" t="s">
        <v>42</v>
      </c>
      <c r="H39" s="27"/>
      <c r="I39" s="27"/>
      <c r="J39" s="30">
        <f>J40+J47+J50+J53+J56+J62+J59+J65</f>
        <v>3032158</v>
      </c>
      <c r="K39" s="30">
        <f t="shared" ref="K39:R39" si="55">K40+K47+K50+K53+K56+K62+K59+K65</f>
        <v>326458</v>
      </c>
      <c r="L39" s="30">
        <f t="shared" si="55"/>
        <v>2705700</v>
      </c>
      <c r="M39" s="30">
        <f t="shared" si="55"/>
        <v>0</v>
      </c>
      <c r="N39" s="30">
        <f t="shared" si="55"/>
        <v>1239967</v>
      </c>
      <c r="O39" s="30">
        <f t="shared" si="55"/>
        <v>0</v>
      </c>
      <c r="P39" s="30">
        <f t="shared" si="55"/>
        <v>1239967</v>
      </c>
      <c r="Q39" s="30">
        <f t="shared" si="55"/>
        <v>0</v>
      </c>
      <c r="R39" s="30">
        <f t="shared" si="55"/>
        <v>4272125</v>
      </c>
      <c r="S39" s="30">
        <f t="shared" ref="S39:Z39" si="56">S40+S47+S50+S53+S56+S62+S59+S65</f>
        <v>326458</v>
      </c>
      <c r="T39" s="30">
        <f t="shared" si="56"/>
        <v>3945667</v>
      </c>
      <c r="U39" s="30">
        <f t="shared" si="56"/>
        <v>0</v>
      </c>
      <c r="V39" s="30">
        <f t="shared" si="56"/>
        <v>0</v>
      </c>
      <c r="W39" s="30">
        <f t="shared" si="56"/>
        <v>0</v>
      </c>
      <c r="X39" s="30">
        <f t="shared" si="56"/>
        <v>0</v>
      </c>
      <c r="Y39" s="30">
        <f t="shared" si="56"/>
        <v>0</v>
      </c>
      <c r="Z39" s="30">
        <f t="shared" si="56"/>
        <v>4272125</v>
      </c>
      <c r="AA39" s="30">
        <f t="shared" ref="AA39:AH39" si="57">AA40+AA47+AA50+AA53+AA56+AA62+AA59+AA65</f>
        <v>326458</v>
      </c>
      <c r="AB39" s="30">
        <f t="shared" si="57"/>
        <v>3945667</v>
      </c>
      <c r="AC39" s="30">
        <f t="shared" si="57"/>
        <v>0</v>
      </c>
      <c r="AD39" s="30">
        <f t="shared" si="57"/>
        <v>50545</v>
      </c>
      <c r="AE39" s="30">
        <f t="shared" si="57"/>
        <v>0</v>
      </c>
      <c r="AF39" s="30">
        <f t="shared" si="57"/>
        <v>50545</v>
      </c>
      <c r="AG39" s="30">
        <f t="shared" si="57"/>
        <v>0</v>
      </c>
      <c r="AH39" s="30">
        <f t="shared" si="57"/>
        <v>4322670</v>
      </c>
      <c r="AI39" s="30">
        <f t="shared" ref="AI39:AK39" si="58">AI40+AI47+AI50+AI53+AI56+AI62+AI59+AI65</f>
        <v>326458</v>
      </c>
      <c r="AJ39" s="30">
        <f t="shared" si="58"/>
        <v>3996212</v>
      </c>
      <c r="AK39" s="30">
        <f t="shared" si="58"/>
        <v>0</v>
      </c>
      <c r="AL39" s="9">
        <f t="shared" si="12"/>
        <v>0</v>
      </c>
      <c r="AM39" s="9">
        <f t="shared" si="13"/>
        <v>0</v>
      </c>
      <c r="AN39" s="30"/>
      <c r="AO39" s="30"/>
      <c r="AP39" s="30"/>
      <c r="AQ39" s="30">
        <f t="shared" ref="AQ39:BE39" si="59">AQ40+AQ47+AQ50+AQ53+AQ56+AQ62+AQ59+AQ65</f>
        <v>2447958</v>
      </c>
      <c r="AR39" s="30"/>
      <c r="AS39" s="29">
        <f t="shared" si="14"/>
        <v>2447958</v>
      </c>
      <c r="AT39" s="30"/>
      <c r="AU39" s="29">
        <f t="shared" si="15"/>
        <v>2447958</v>
      </c>
      <c r="AV39" s="30">
        <f t="shared" si="59"/>
        <v>2447958</v>
      </c>
      <c r="AW39" s="30"/>
      <c r="AX39" s="29">
        <f t="shared" si="16"/>
        <v>2447958</v>
      </c>
      <c r="AY39" s="30"/>
      <c r="AZ39" s="29">
        <f t="shared" si="17"/>
        <v>2447958</v>
      </c>
      <c r="BA39" s="30">
        <f t="shared" si="59"/>
        <v>3049516</v>
      </c>
      <c r="BB39" s="30">
        <f t="shared" si="59"/>
        <v>9728005</v>
      </c>
      <c r="BC39" s="30">
        <f t="shared" si="59"/>
        <v>313016</v>
      </c>
      <c r="BD39" s="30">
        <f t="shared" si="59"/>
        <v>3496500</v>
      </c>
      <c r="BE39" s="30">
        <f t="shared" si="59"/>
        <v>0</v>
      </c>
      <c r="BF39" s="29">
        <f t="shared" si="2"/>
        <v>-17358</v>
      </c>
      <c r="BG39" s="80">
        <f t="shared" si="3"/>
        <v>99.430794919587242</v>
      </c>
      <c r="BH39" s="29">
        <f t="shared" si="4"/>
        <v>-6695847</v>
      </c>
      <c r="BI39" s="81">
        <f t="shared" si="5"/>
        <v>31.169371315084643</v>
      </c>
    </row>
    <row r="40" spans="1:61" ht="180" hidden="1" x14ac:dyDescent="0.25">
      <c r="A40" s="126" t="s">
        <v>43</v>
      </c>
      <c r="B40" s="124"/>
      <c r="C40" s="124"/>
      <c r="D40" s="124"/>
      <c r="E40" s="124">
        <v>851</v>
      </c>
      <c r="F40" s="3" t="s">
        <v>14</v>
      </c>
      <c r="G40" s="3" t="s">
        <v>42</v>
      </c>
      <c r="H40" s="3" t="s">
        <v>44</v>
      </c>
      <c r="I40" s="3"/>
      <c r="J40" s="29">
        <f t="shared" ref="J40:M40" si="60">J41+J43+J45</f>
        <v>326458</v>
      </c>
      <c r="K40" s="29">
        <f t="shared" si="60"/>
        <v>326458</v>
      </c>
      <c r="L40" s="29">
        <f t="shared" si="60"/>
        <v>0</v>
      </c>
      <c r="M40" s="29">
        <f t="shared" si="60"/>
        <v>0</v>
      </c>
      <c r="N40" s="29">
        <f t="shared" ref="N40:U40" si="61">N41+N43+N45</f>
        <v>0</v>
      </c>
      <c r="O40" s="29">
        <f t="shared" si="61"/>
        <v>0</v>
      </c>
      <c r="P40" s="29">
        <f t="shared" si="61"/>
        <v>0</v>
      </c>
      <c r="Q40" s="29">
        <f t="shared" si="61"/>
        <v>0</v>
      </c>
      <c r="R40" s="29">
        <f t="shared" si="61"/>
        <v>326458</v>
      </c>
      <c r="S40" s="29">
        <f t="shared" si="61"/>
        <v>326458</v>
      </c>
      <c r="T40" s="29">
        <f t="shared" si="61"/>
        <v>0</v>
      </c>
      <c r="U40" s="29">
        <f t="shared" si="61"/>
        <v>0</v>
      </c>
      <c r="V40" s="29">
        <f t="shared" ref="V40:AC40" si="62">V41+V43+V45</f>
        <v>0</v>
      </c>
      <c r="W40" s="29">
        <f t="shared" si="62"/>
        <v>0</v>
      </c>
      <c r="X40" s="29">
        <f t="shared" si="62"/>
        <v>0</v>
      </c>
      <c r="Y40" s="29">
        <f t="shared" si="62"/>
        <v>0</v>
      </c>
      <c r="Z40" s="29">
        <f t="shared" si="62"/>
        <v>326458</v>
      </c>
      <c r="AA40" s="29">
        <f t="shared" si="62"/>
        <v>326458</v>
      </c>
      <c r="AB40" s="29">
        <f t="shared" si="62"/>
        <v>0</v>
      </c>
      <c r="AC40" s="29">
        <f t="shared" si="62"/>
        <v>0</v>
      </c>
      <c r="AD40" s="29">
        <f t="shared" ref="AD40:AK40" si="63">AD41+AD43+AD45</f>
        <v>0</v>
      </c>
      <c r="AE40" s="29">
        <f t="shared" si="63"/>
        <v>0</v>
      </c>
      <c r="AF40" s="29">
        <f t="shared" si="63"/>
        <v>0</v>
      </c>
      <c r="AG40" s="29">
        <f t="shared" si="63"/>
        <v>0</v>
      </c>
      <c r="AH40" s="29">
        <f t="shared" si="63"/>
        <v>326458</v>
      </c>
      <c r="AI40" s="29">
        <f t="shared" si="63"/>
        <v>326458</v>
      </c>
      <c r="AJ40" s="29">
        <f t="shared" si="63"/>
        <v>0</v>
      </c>
      <c r="AK40" s="29">
        <f t="shared" si="63"/>
        <v>0</v>
      </c>
      <c r="AL40" s="9">
        <f t="shared" si="12"/>
        <v>0</v>
      </c>
      <c r="AM40" s="9">
        <f t="shared" si="13"/>
        <v>0</v>
      </c>
      <c r="AN40" s="29"/>
      <c r="AO40" s="29"/>
      <c r="AP40" s="29"/>
      <c r="AQ40" s="29">
        <f t="shared" ref="AQ40:BE40" si="64">AQ41+AQ43+AQ45</f>
        <v>326458</v>
      </c>
      <c r="AR40" s="29"/>
      <c r="AS40" s="29">
        <f t="shared" si="14"/>
        <v>326458</v>
      </c>
      <c r="AT40" s="29"/>
      <c r="AU40" s="29">
        <f t="shared" si="15"/>
        <v>326458</v>
      </c>
      <c r="AV40" s="29">
        <f t="shared" si="64"/>
        <v>326458</v>
      </c>
      <c r="AW40" s="29"/>
      <c r="AX40" s="29">
        <f t="shared" si="16"/>
        <v>326458</v>
      </c>
      <c r="AY40" s="29"/>
      <c r="AZ40" s="29">
        <f t="shared" si="17"/>
        <v>326458</v>
      </c>
      <c r="BA40" s="29">
        <f t="shared" ref="BA40" si="65">BA41+BA43+BA45</f>
        <v>313016</v>
      </c>
      <c r="BB40" s="29">
        <f t="shared" si="64"/>
        <v>313016</v>
      </c>
      <c r="BC40" s="29">
        <f t="shared" si="64"/>
        <v>313016</v>
      </c>
      <c r="BD40" s="29">
        <f t="shared" si="64"/>
        <v>0</v>
      </c>
      <c r="BE40" s="29">
        <f t="shared" si="64"/>
        <v>0</v>
      </c>
      <c r="BF40" s="29">
        <f t="shared" si="2"/>
        <v>13442</v>
      </c>
      <c r="BG40" s="80">
        <f t="shared" si="3"/>
        <v>104.29434917064941</v>
      </c>
      <c r="BH40" s="29">
        <f t="shared" si="4"/>
        <v>13442</v>
      </c>
      <c r="BI40" s="81">
        <f t="shared" si="5"/>
        <v>104.29434917064941</v>
      </c>
    </row>
    <row r="41" spans="1:61" ht="135" hidden="1" x14ac:dyDescent="0.25">
      <c r="A41" s="126" t="s">
        <v>19</v>
      </c>
      <c r="B41" s="124"/>
      <c r="C41" s="124"/>
      <c r="D41" s="124"/>
      <c r="E41" s="124">
        <v>851</v>
      </c>
      <c r="F41" s="3" t="s">
        <v>14</v>
      </c>
      <c r="G41" s="3" t="s">
        <v>42</v>
      </c>
      <c r="H41" s="3" t="s">
        <v>44</v>
      </c>
      <c r="I41" s="3" t="s">
        <v>21</v>
      </c>
      <c r="J41" s="29">
        <f t="shared" ref="J41:BE41" si="66">J42</f>
        <v>217786</v>
      </c>
      <c r="K41" s="29">
        <f t="shared" si="66"/>
        <v>217786</v>
      </c>
      <c r="L41" s="29">
        <f t="shared" si="66"/>
        <v>0</v>
      </c>
      <c r="M41" s="29">
        <f t="shared" si="66"/>
        <v>0</v>
      </c>
      <c r="N41" s="29">
        <f t="shared" si="66"/>
        <v>0</v>
      </c>
      <c r="O41" s="29">
        <f t="shared" si="66"/>
        <v>0</v>
      </c>
      <c r="P41" s="29">
        <f t="shared" si="66"/>
        <v>0</v>
      </c>
      <c r="Q41" s="29">
        <f t="shared" si="66"/>
        <v>0</v>
      </c>
      <c r="R41" s="29">
        <f t="shared" si="66"/>
        <v>217786</v>
      </c>
      <c r="S41" s="29">
        <f t="shared" si="66"/>
        <v>217786</v>
      </c>
      <c r="T41" s="29">
        <f t="shared" si="66"/>
        <v>0</v>
      </c>
      <c r="U41" s="29">
        <f t="shared" si="66"/>
        <v>0</v>
      </c>
      <c r="V41" s="29">
        <f t="shared" si="66"/>
        <v>34400</v>
      </c>
      <c r="W41" s="29">
        <f t="shared" si="66"/>
        <v>34400</v>
      </c>
      <c r="X41" s="29">
        <f t="shared" si="66"/>
        <v>0</v>
      </c>
      <c r="Y41" s="29">
        <f t="shared" si="66"/>
        <v>0</v>
      </c>
      <c r="Z41" s="29">
        <f t="shared" si="66"/>
        <v>252186</v>
      </c>
      <c r="AA41" s="29">
        <f t="shared" si="66"/>
        <v>252186</v>
      </c>
      <c r="AB41" s="29">
        <f t="shared" si="66"/>
        <v>0</v>
      </c>
      <c r="AC41" s="29">
        <f t="shared" si="66"/>
        <v>0</v>
      </c>
      <c r="AD41" s="29">
        <f t="shared" si="66"/>
        <v>0</v>
      </c>
      <c r="AE41" s="29">
        <f t="shared" si="66"/>
        <v>0</v>
      </c>
      <c r="AF41" s="29">
        <f t="shared" si="66"/>
        <v>0</v>
      </c>
      <c r="AG41" s="29">
        <f t="shared" si="66"/>
        <v>0</v>
      </c>
      <c r="AH41" s="29">
        <f t="shared" si="66"/>
        <v>252186</v>
      </c>
      <c r="AI41" s="29">
        <f t="shared" si="66"/>
        <v>252186</v>
      </c>
      <c r="AJ41" s="29">
        <f t="shared" si="66"/>
        <v>0</v>
      </c>
      <c r="AK41" s="29">
        <f t="shared" si="66"/>
        <v>0</v>
      </c>
      <c r="AL41" s="9">
        <f t="shared" si="12"/>
        <v>0</v>
      </c>
      <c r="AM41" s="9">
        <f t="shared" si="13"/>
        <v>0</v>
      </c>
      <c r="AN41" s="29"/>
      <c r="AO41" s="29"/>
      <c r="AP41" s="29"/>
      <c r="AQ41" s="29">
        <f t="shared" si="66"/>
        <v>217786</v>
      </c>
      <c r="AR41" s="29"/>
      <c r="AS41" s="29">
        <f t="shared" si="14"/>
        <v>217786</v>
      </c>
      <c r="AT41" s="29"/>
      <c r="AU41" s="29">
        <f t="shared" si="15"/>
        <v>217786</v>
      </c>
      <c r="AV41" s="29">
        <f t="shared" si="66"/>
        <v>217786</v>
      </c>
      <c r="AW41" s="29"/>
      <c r="AX41" s="29">
        <f t="shared" si="16"/>
        <v>217786</v>
      </c>
      <c r="AY41" s="29"/>
      <c r="AZ41" s="29">
        <f t="shared" si="17"/>
        <v>217786</v>
      </c>
      <c r="BA41" s="29">
        <f t="shared" si="66"/>
        <v>215600</v>
      </c>
      <c r="BB41" s="29">
        <f t="shared" si="66"/>
        <v>215600</v>
      </c>
      <c r="BC41" s="29">
        <f t="shared" si="66"/>
        <v>215600</v>
      </c>
      <c r="BD41" s="29">
        <f t="shared" si="66"/>
        <v>0</v>
      </c>
      <c r="BE41" s="29">
        <f t="shared" si="66"/>
        <v>0</v>
      </c>
      <c r="BF41" s="29">
        <f t="shared" ref="BF41:BF72" si="67">J41-BA41</f>
        <v>2186</v>
      </c>
      <c r="BG41" s="80">
        <f t="shared" ref="BG41:BG72" si="68">J41/BA41*100</f>
        <v>101.0139146567718</v>
      </c>
      <c r="BH41" s="29">
        <f t="shared" ref="BH41:BH72" si="69">J41-BB41</f>
        <v>2186</v>
      </c>
      <c r="BI41" s="81">
        <f t="shared" ref="BI41:BI72" si="70">J41/BB41*100</f>
        <v>101.0139146567718</v>
      </c>
    </row>
    <row r="42" spans="1:61" ht="45" hidden="1" x14ac:dyDescent="0.25">
      <c r="A42" s="126" t="s">
        <v>11</v>
      </c>
      <c r="B42" s="124"/>
      <c r="C42" s="124"/>
      <c r="D42" s="124"/>
      <c r="E42" s="124">
        <v>851</v>
      </c>
      <c r="F42" s="3" t="s">
        <v>14</v>
      </c>
      <c r="G42" s="3" t="s">
        <v>42</v>
      </c>
      <c r="H42" s="3" t="s">
        <v>44</v>
      </c>
      <c r="I42" s="3" t="s">
        <v>22</v>
      </c>
      <c r="J42" s="29">
        <v>217786</v>
      </c>
      <c r="K42" s="29">
        <f>J42</f>
        <v>217786</v>
      </c>
      <c r="L42" s="29"/>
      <c r="M42" s="29"/>
      <c r="N42" s="29"/>
      <c r="O42" s="29"/>
      <c r="P42" s="29"/>
      <c r="Q42" s="29"/>
      <c r="R42" s="29">
        <f>J42+N42</f>
        <v>217786</v>
      </c>
      <c r="S42" s="29">
        <f>K42+O42</f>
        <v>217786</v>
      </c>
      <c r="T42" s="29">
        <f>L42+P42</f>
        <v>0</v>
      </c>
      <c r="U42" s="29">
        <f>M42+Q42</f>
        <v>0</v>
      </c>
      <c r="V42" s="29">
        <v>34400</v>
      </c>
      <c r="W42" s="29">
        <f>V42</f>
        <v>34400</v>
      </c>
      <c r="X42" s="29"/>
      <c r="Y42" s="29"/>
      <c r="Z42" s="29">
        <f>R42+V42</f>
        <v>252186</v>
      </c>
      <c r="AA42" s="29">
        <f>S42+W42</f>
        <v>252186</v>
      </c>
      <c r="AB42" s="29">
        <f>T42+X42</f>
        <v>0</v>
      </c>
      <c r="AC42" s="29">
        <f>U42+Y42</f>
        <v>0</v>
      </c>
      <c r="AD42" s="29"/>
      <c r="AE42" s="29"/>
      <c r="AF42" s="29"/>
      <c r="AG42" s="29"/>
      <c r="AH42" s="29">
        <f>Z42+AD42</f>
        <v>252186</v>
      </c>
      <c r="AI42" s="29">
        <f>AA42+AE42</f>
        <v>252186</v>
      </c>
      <c r="AJ42" s="29">
        <f>AB42+AF42</f>
        <v>0</v>
      </c>
      <c r="AK42" s="29">
        <f>AC42+AG42</f>
        <v>0</v>
      </c>
      <c r="AL42" s="9">
        <f t="shared" si="12"/>
        <v>0</v>
      </c>
      <c r="AM42" s="9">
        <f t="shared" si="13"/>
        <v>0</v>
      </c>
      <c r="AN42" s="29"/>
      <c r="AO42" s="29"/>
      <c r="AP42" s="29"/>
      <c r="AQ42" s="29">
        <v>217786</v>
      </c>
      <c r="AR42" s="29"/>
      <c r="AS42" s="29">
        <f t="shared" si="14"/>
        <v>217786</v>
      </c>
      <c r="AT42" s="29"/>
      <c r="AU42" s="29">
        <f t="shared" si="15"/>
        <v>217786</v>
      </c>
      <c r="AV42" s="29">
        <v>217786</v>
      </c>
      <c r="AW42" s="29"/>
      <c r="AX42" s="29">
        <f t="shared" si="16"/>
        <v>217786</v>
      </c>
      <c r="AY42" s="29"/>
      <c r="AZ42" s="29">
        <f t="shared" si="17"/>
        <v>217786</v>
      </c>
      <c r="BA42" s="29">
        <v>215600</v>
      </c>
      <c r="BB42" s="29">
        <v>215600</v>
      </c>
      <c r="BC42" s="29">
        <f>BB42</f>
        <v>215600</v>
      </c>
      <c r="BD42" s="29"/>
      <c r="BE42" s="29"/>
      <c r="BF42" s="29">
        <f t="shared" si="67"/>
        <v>2186</v>
      </c>
      <c r="BG42" s="80">
        <f t="shared" si="68"/>
        <v>101.0139146567718</v>
      </c>
      <c r="BH42" s="29">
        <f t="shared" si="69"/>
        <v>2186</v>
      </c>
      <c r="BI42" s="81">
        <f t="shared" si="70"/>
        <v>101.0139146567718</v>
      </c>
    </row>
    <row r="43" spans="1:61" ht="60" hidden="1" x14ac:dyDescent="0.25">
      <c r="A43" s="106" t="s">
        <v>25</v>
      </c>
      <c r="B43" s="124"/>
      <c r="C43" s="124"/>
      <c r="D43" s="124"/>
      <c r="E43" s="124">
        <v>851</v>
      </c>
      <c r="F43" s="3" t="s">
        <v>14</v>
      </c>
      <c r="G43" s="3" t="s">
        <v>42</v>
      </c>
      <c r="H43" s="3" t="s">
        <v>44</v>
      </c>
      <c r="I43" s="3" t="s">
        <v>26</v>
      </c>
      <c r="J43" s="29">
        <f t="shared" ref="J43:BE43" si="71">J44</f>
        <v>108472</v>
      </c>
      <c r="K43" s="29">
        <f t="shared" si="71"/>
        <v>108472</v>
      </c>
      <c r="L43" s="29">
        <f t="shared" si="71"/>
        <v>0</v>
      </c>
      <c r="M43" s="29">
        <f t="shared" si="71"/>
        <v>0</v>
      </c>
      <c r="N43" s="29">
        <f t="shared" si="71"/>
        <v>0</v>
      </c>
      <c r="O43" s="29">
        <f t="shared" si="71"/>
        <v>0</v>
      </c>
      <c r="P43" s="29">
        <f t="shared" si="71"/>
        <v>0</v>
      </c>
      <c r="Q43" s="29">
        <f t="shared" si="71"/>
        <v>0</v>
      </c>
      <c r="R43" s="29">
        <f t="shared" si="71"/>
        <v>108472</v>
      </c>
      <c r="S43" s="29">
        <f t="shared" si="71"/>
        <v>108472</v>
      </c>
      <c r="T43" s="29">
        <f t="shared" si="71"/>
        <v>0</v>
      </c>
      <c r="U43" s="29">
        <f t="shared" si="71"/>
        <v>0</v>
      </c>
      <c r="V43" s="29">
        <f t="shared" si="71"/>
        <v>-34400</v>
      </c>
      <c r="W43" s="29">
        <f t="shared" si="71"/>
        <v>-34400</v>
      </c>
      <c r="X43" s="29">
        <f t="shared" si="71"/>
        <v>0</v>
      </c>
      <c r="Y43" s="29">
        <f t="shared" si="71"/>
        <v>0</v>
      </c>
      <c r="Z43" s="29">
        <f t="shared" si="71"/>
        <v>74072</v>
      </c>
      <c r="AA43" s="29">
        <f t="shared" si="71"/>
        <v>74072</v>
      </c>
      <c r="AB43" s="29">
        <f t="shared" si="71"/>
        <v>0</v>
      </c>
      <c r="AC43" s="29">
        <f t="shared" si="71"/>
        <v>0</v>
      </c>
      <c r="AD43" s="29">
        <f t="shared" si="71"/>
        <v>0</v>
      </c>
      <c r="AE43" s="29">
        <f t="shared" si="71"/>
        <v>0</v>
      </c>
      <c r="AF43" s="29">
        <f t="shared" si="71"/>
        <v>0</v>
      </c>
      <c r="AG43" s="29">
        <f t="shared" si="71"/>
        <v>0</v>
      </c>
      <c r="AH43" s="29">
        <f t="shared" si="71"/>
        <v>74072</v>
      </c>
      <c r="AI43" s="29">
        <f t="shared" si="71"/>
        <v>74072</v>
      </c>
      <c r="AJ43" s="29">
        <f t="shared" si="71"/>
        <v>0</v>
      </c>
      <c r="AK43" s="29">
        <f t="shared" si="71"/>
        <v>0</v>
      </c>
      <c r="AL43" s="9">
        <f t="shared" si="12"/>
        <v>0</v>
      </c>
      <c r="AM43" s="9">
        <f t="shared" si="13"/>
        <v>0</v>
      </c>
      <c r="AN43" s="29"/>
      <c r="AO43" s="29"/>
      <c r="AP43" s="29"/>
      <c r="AQ43" s="29">
        <f t="shared" si="71"/>
        <v>108472</v>
      </c>
      <c r="AR43" s="29"/>
      <c r="AS43" s="29">
        <f t="shared" si="14"/>
        <v>108472</v>
      </c>
      <c r="AT43" s="29"/>
      <c r="AU43" s="29">
        <f t="shared" si="15"/>
        <v>108472</v>
      </c>
      <c r="AV43" s="29">
        <f t="shared" si="71"/>
        <v>108472</v>
      </c>
      <c r="AW43" s="29"/>
      <c r="AX43" s="29">
        <f t="shared" si="16"/>
        <v>108472</v>
      </c>
      <c r="AY43" s="29"/>
      <c r="AZ43" s="29">
        <f t="shared" si="17"/>
        <v>108472</v>
      </c>
      <c r="BA43" s="29">
        <f t="shared" si="71"/>
        <v>97216</v>
      </c>
      <c r="BB43" s="29">
        <f t="shared" si="71"/>
        <v>97216</v>
      </c>
      <c r="BC43" s="29">
        <f t="shared" si="71"/>
        <v>97216</v>
      </c>
      <c r="BD43" s="29">
        <f t="shared" si="71"/>
        <v>0</v>
      </c>
      <c r="BE43" s="29">
        <f t="shared" si="71"/>
        <v>0</v>
      </c>
      <c r="BF43" s="29">
        <f t="shared" si="67"/>
        <v>11256</v>
      </c>
      <c r="BG43" s="80">
        <f t="shared" si="68"/>
        <v>111.57834101382488</v>
      </c>
      <c r="BH43" s="29">
        <f t="shared" si="69"/>
        <v>11256</v>
      </c>
      <c r="BI43" s="81">
        <f t="shared" si="70"/>
        <v>111.57834101382488</v>
      </c>
    </row>
    <row r="44" spans="1:61" ht="60" hidden="1" x14ac:dyDescent="0.25">
      <c r="A44" s="106" t="s">
        <v>12</v>
      </c>
      <c r="B44" s="124"/>
      <c r="C44" s="124"/>
      <c r="D44" s="124"/>
      <c r="E44" s="124">
        <v>851</v>
      </c>
      <c r="F44" s="3" t="s">
        <v>14</v>
      </c>
      <c r="G44" s="3" t="s">
        <v>42</v>
      </c>
      <c r="H44" s="3" t="s">
        <v>44</v>
      </c>
      <c r="I44" s="3" t="s">
        <v>27</v>
      </c>
      <c r="J44" s="29">
        <v>108472</v>
      </c>
      <c r="K44" s="29">
        <f>J44</f>
        <v>108472</v>
      </c>
      <c r="L44" s="29"/>
      <c r="M44" s="29"/>
      <c r="N44" s="29"/>
      <c r="O44" s="29"/>
      <c r="P44" s="29"/>
      <c r="Q44" s="29"/>
      <c r="R44" s="29">
        <f>J44+N44</f>
        <v>108472</v>
      </c>
      <c r="S44" s="29">
        <f>K44+O44</f>
        <v>108472</v>
      </c>
      <c r="T44" s="29">
        <f>L44+P44</f>
        <v>0</v>
      </c>
      <c r="U44" s="29">
        <f>M44+Q44</f>
        <v>0</v>
      </c>
      <c r="V44" s="29">
        <v>-34400</v>
      </c>
      <c r="W44" s="29">
        <f>V44</f>
        <v>-34400</v>
      </c>
      <c r="X44" s="29"/>
      <c r="Y44" s="29"/>
      <c r="Z44" s="29">
        <f>R44+V44</f>
        <v>74072</v>
      </c>
      <c r="AA44" s="29">
        <f>S44+W44</f>
        <v>74072</v>
      </c>
      <c r="AB44" s="29">
        <f>T44+X44</f>
        <v>0</v>
      </c>
      <c r="AC44" s="29">
        <f>U44+Y44</f>
        <v>0</v>
      </c>
      <c r="AD44" s="29"/>
      <c r="AE44" s="29"/>
      <c r="AF44" s="29"/>
      <c r="AG44" s="29"/>
      <c r="AH44" s="29">
        <f>Z44+AD44</f>
        <v>74072</v>
      </c>
      <c r="AI44" s="29">
        <f>AA44+AE44</f>
        <v>74072</v>
      </c>
      <c r="AJ44" s="29">
        <f>AB44+AF44</f>
        <v>0</v>
      </c>
      <c r="AK44" s="29">
        <f>AC44+AG44</f>
        <v>0</v>
      </c>
      <c r="AL44" s="9">
        <f t="shared" si="12"/>
        <v>0</v>
      </c>
      <c r="AM44" s="9">
        <f t="shared" si="13"/>
        <v>0</v>
      </c>
      <c r="AN44" s="29"/>
      <c r="AO44" s="29"/>
      <c r="AP44" s="29"/>
      <c r="AQ44" s="29">
        <v>108472</v>
      </c>
      <c r="AR44" s="29"/>
      <c r="AS44" s="29">
        <f t="shared" si="14"/>
        <v>108472</v>
      </c>
      <c r="AT44" s="29"/>
      <c r="AU44" s="29">
        <f t="shared" si="15"/>
        <v>108472</v>
      </c>
      <c r="AV44" s="29">
        <v>108472</v>
      </c>
      <c r="AW44" s="29"/>
      <c r="AX44" s="29">
        <f t="shared" si="16"/>
        <v>108472</v>
      </c>
      <c r="AY44" s="29"/>
      <c r="AZ44" s="29">
        <f t="shared" si="17"/>
        <v>108472</v>
      </c>
      <c r="BA44" s="29">
        <v>97216</v>
      </c>
      <c r="BB44" s="29">
        <v>97216</v>
      </c>
      <c r="BC44" s="29">
        <f>BB44</f>
        <v>97216</v>
      </c>
      <c r="BD44" s="29"/>
      <c r="BE44" s="29"/>
      <c r="BF44" s="29">
        <f t="shared" si="67"/>
        <v>11256</v>
      </c>
      <c r="BG44" s="80">
        <f t="shared" si="68"/>
        <v>111.57834101382488</v>
      </c>
      <c r="BH44" s="29">
        <f t="shared" si="69"/>
        <v>11256</v>
      </c>
      <c r="BI44" s="81">
        <f t="shared" si="70"/>
        <v>111.57834101382488</v>
      </c>
    </row>
    <row r="45" spans="1:61" hidden="1" x14ac:dyDescent="0.25">
      <c r="A45" s="126" t="s">
        <v>45</v>
      </c>
      <c r="B45" s="126"/>
      <c r="C45" s="126"/>
      <c r="D45" s="126"/>
      <c r="E45" s="124">
        <v>851</v>
      </c>
      <c r="F45" s="3" t="s">
        <v>14</v>
      </c>
      <c r="G45" s="4" t="s">
        <v>42</v>
      </c>
      <c r="H45" s="3" t="s">
        <v>44</v>
      </c>
      <c r="I45" s="3" t="s">
        <v>46</v>
      </c>
      <c r="J45" s="29">
        <f t="shared" ref="J45:BE45" si="72">J46</f>
        <v>200</v>
      </c>
      <c r="K45" s="29">
        <f t="shared" si="72"/>
        <v>200</v>
      </c>
      <c r="L45" s="29">
        <f t="shared" si="72"/>
        <v>0</v>
      </c>
      <c r="M45" s="29">
        <f t="shared" si="72"/>
        <v>0</v>
      </c>
      <c r="N45" s="29">
        <f t="shared" si="72"/>
        <v>0</v>
      </c>
      <c r="O45" s="29">
        <f t="shared" si="72"/>
        <v>0</v>
      </c>
      <c r="P45" s="29">
        <f t="shared" si="72"/>
        <v>0</v>
      </c>
      <c r="Q45" s="29">
        <f t="shared" si="72"/>
        <v>0</v>
      </c>
      <c r="R45" s="29">
        <f t="shared" si="72"/>
        <v>200</v>
      </c>
      <c r="S45" s="29">
        <f t="shared" si="72"/>
        <v>200</v>
      </c>
      <c r="T45" s="29">
        <f t="shared" si="72"/>
        <v>0</v>
      </c>
      <c r="U45" s="29">
        <f t="shared" si="72"/>
        <v>0</v>
      </c>
      <c r="V45" s="29">
        <f t="shared" si="72"/>
        <v>0</v>
      </c>
      <c r="W45" s="29">
        <f t="shared" si="72"/>
        <v>0</v>
      </c>
      <c r="X45" s="29">
        <f t="shared" si="72"/>
        <v>0</v>
      </c>
      <c r="Y45" s="29">
        <f t="shared" si="72"/>
        <v>0</v>
      </c>
      <c r="Z45" s="29">
        <f t="shared" si="72"/>
        <v>200</v>
      </c>
      <c r="AA45" s="29">
        <f t="shared" si="72"/>
        <v>200</v>
      </c>
      <c r="AB45" s="29">
        <f t="shared" si="72"/>
        <v>0</v>
      </c>
      <c r="AC45" s="29">
        <f t="shared" si="72"/>
        <v>0</v>
      </c>
      <c r="AD45" s="29">
        <f t="shared" si="72"/>
        <v>0</v>
      </c>
      <c r="AE45" s="29">
        <f t="shared" si="72"/>
        <v>0</v>
      </c>
      <c r="AF45" s="29">
        <f t="shared" si="72"/>
        <v>0</v>
      </c>
      <c r="AG45" s="29">
        <f t="shared" si="72"/>
        <v>0</v>
      </c>
      <c r="AH45" s="29">
        <f t="shared" si="72"/>
        <v>200</v>
      </c>
      <c r="AI45" s="29">
        <f t="shared" si="72"/>
        <v>200</v>
      </c>
      <c r="AJ45" s="29">
        <f t="shared" si="72"/>
        <v>0</v>
      </c>
      <c r="AK45" s="29">
        <f t="shared" si="72"/>
        <v>0</v>
      </c>
      <c r="AL45" s="9">
        <f t="shared" si="12"/>
        <v>0</v>
      </c>
      <c r="AM45" s="9">
        <f t="shared" si="13"/>
        <v>0</v>
      </c>
      <c r="AN45" s="29"/>
      <c r="AO45" s="29"/>
      <c r="AP45" s="29"/>
      <c r="AQ45" s="29">
        <f t="shared" si="72"/>
        <v>200</v>
      </c>
      <c r="AR45" s="29"/>
      <c r="AS45" s="29">
        <f t="shared" si="14"/>
        <v>200</v>
      </c>
      <c r="AT45" s="29"/>
      <c r="AU45" s="29">
        <f t="shared" si="15"/>
        <v>200</v>
      </c>
      <c r="AV45" s="29">
        <f t="shared" si="72"/>
        <v>200</v>
      </c>
      <c r="AW45" s="29"/>
      <c r="AX45" s="29">
        <f t="shared" si="16"/>
        <v>200</v>
      </c>
      <c r="AY45" s="29"/>
      <c r="AZ45" s="29">
        <f t="shared" si="17"/>
        <v>200</v>
      </c>
      <c r="BA45" s="29">
        <f t="shared" si="72"/>
        <v>200</v>
      </c>
      <c r="BB45" s="29">
        <f t="shared" si="72"/>
        <v>200</v>
      </c>
      <c r="BC45" s="29">
        <f t="shared" si="72"/>
        <v>200</v>
      </c>
      <c r="BD45" s="29">
        <f t="shared" si="72"/>
        <v>0</v>
      </c>
      <c r="BE45" s="29">
        <f t="shared" si="72"/>
        <v>0</v>
      </c>
      <c r="BF45" s="29">
        <f t="shared" si="67"/>
        <v>0</v>
      </c>
      <c r="BG45" s="80">
        <f t="shared" si="68"/>
        <v>100</v>
      </c>
      <c r="BH45" s="29">
        <f t="shared" si="69"/>
        <v>0</v>
      </c>
      <c r="BI45" s="81">
        <f t="shared" si="70"/>
        <v>100</v>
      </c>
    </row>
    <row r="46" spans="1:61" hidden="1" x14ac:dyDescent="0.25">
      <c r="A46" s="126" t="s">
        <v>47</v>
      </c>
      <c r="B46" s="126"/>
      <c r="C46" s="126"/>
      <c r="D46" s="126"/>
      <c r="E46" s="124">
        <v>851</v>
      </c>
      <c r="F46" s="3" t="s">
        <v>14</v>
      </c>
      <c r="G46" s="4" t="s">
        <v>42</v>
      </c>
      <c r="H46" s="3" t="s">
        <v>44</v>
      </c>
      <c r="I46" s="3" t="s">
        <v>48</v>
      </c>
      <c r="J46" s="29">
        <v>200</v>
      </c>
      <c r="K46" s="29">
        <f>J46</f>
        <v>200</v>
      </c>
      <c r="L46" s="29"/>
      <c r="M46" s="29"/>
      <c r="N46" s="29"/>
      <c r="O46" s="29"/>
      <c r="P46" s="29"/>
      <c r="Q46" s="29"/>
      <c r="R46" s="29">
        <f>J46+N46</f>
        <v>200</v>
      </c>
      <c r="S46" s="29">
        <f>K46+O46</f>
        <v>200</v>
      </c>
      <c r="T46" s="29">
        <f>L46+P46</f>
        <v>0</v>
      </c>
      <c r="U46" s="29">
        <f>M46+Q46</f>
        <v>0</v>
      </c>
      <c r="V46" s="29"/>
      <c r="W46" s="29"/>
      <c r="X46" s="29"/>
      <c r="Y46" s="29"/>
      <c r="Z46" s="29">
        <f>R46+V46</f>
        <v>200</v>
      </c>
      <c r="AA46" s="29">
        <f>S46+W46</f>
        <v>200</v>
      </c>
      <c r="AB46" s="29">
        <f>T46+X46</f>
        <v>0</v>
      </c>
      <c r="AC46" s="29">
        <f>U46+Y46</f>
        <v>0</v>
      </c>
      <c r="AD46" s="29"/>
      <c r="AE46" s="29"/>
      <c r="AF46" s="29"/>
      <c r="AG46" s="29"/>
      <c r="AH46" s="29">
        <f>Z46+AD46</f>
        <v>200</v>
      </c>
      <c r="AI46" s="29">
        <f>AA46+AE46</f>
        <v>200</v>
      </c>
      <c r="AJ46" s="29">
        <f>AB46+AF46</f>
        <v>0</v>
      </c>
      <c r="AK46" s="29">
        <f>AC46+AG46</f>
        <v>0</v>
      </c>
      <c r="AL46" s="9">
        <f t="shared" si="12"/>
        <v>0</v>
      </c>
      <c r="AM46" s="9">
        <f t="shared" si="13"/>
        <v>0</v>
      </c>
      <c r="AN46" s="29"/>
      <c r="AO46" s="29"/>
      <c r="AP46" s="29"/>
      <c r="AQ46" s="29">
        <v>200</v>
      </c>
      <c r="AR46" s="29"/>
      <c r="AS46" s="29">
        <f t="shared" si="14"/>
        <v>200</v>
      </c>
      <c r="AT46" s="29"/>
      <c r="AU46" s="29">
        <f t="shared" si="15"/>
        <v>200</v>
      </c>
      <c r="AV46" s="29">
        <v>200</v>
      </c>
      <c r="AW46" s="29"/>
      <c r="AX46" s="29">
        <f t="shared" si="16"/>
        <v>200</v>
      </c>
      <c r="AY46" s="29"/>
      <c r="AZ46" s="29">
        <f t="shared" si="17"/>
        <v>200</v>
      </c>
      <c r="BA46" s="29">
        <v>200</v>
      </c>
      <c r="BB46" s="29">
        <v>200</v>
      </c>
      <c r="BC46" s="29">
        <f>BB46</f>
        <v>200</v>
      </c>
      <c r="BD46" s="29"/>
      <c r="BE46" s="29"/>
      <c r="BF46" s="29">
        <f t="shared" si="67"/>
        <v>0</v>
      </c>
      <c r="BG46" s="80">
        <f t="shared" si="68"/>
        <v>100</v>
      </c>
      <c r="BH46" s="29">
        <f t="shared" si="69"/>
        <v>0</v>
      </c>
      <c r="BI46" s="81">
        <f t="shared" si="70"/>
        <v>100</v>
      </c>
    </row>
    <row r="47" spans="1:61" ht="45" hidden="1" x14ac:dyDescent="0.25">
      <c r="A47" s="126" t="s">
        <v>49</v>
      </c>
      <c r="B47" s="106"/>
      <c r="C47" s="106"/>
      <c r="D47" s="106"/>
      <c r="E47" s="124">
        <v>851</v>
      </c>
      <c r="F47" s="3" t="s">
        <v>20</v>
      </c>
      <c r="G47" s="4" t="s">
        <v>42</v>
      </c>
      <c r="H47" s="3" t="s">
        <v>50</v>
      </c>
      <c r="I47" s="3"/>
      <c r="J47" s="29">
        <f t="shared" ref="J47:BB48" si="73">J48</f>
        <v>315600</v>
      </c>
      <c r="K47" s="29">
        <f t="shared" si="73"/>
        <v>0</v>
      </c>
      <c r="L47" s="29">
        <f t="shared" si="73"/>
        <v>315600</v>
      </c>
      <c r="M47" s="29">
        <f t="shared" si="73"/>
        <v>0</v>
      </c>
      <c r="N47" s="29">
        <f t="shared" si="73"/>
        <v>100000</v>
      </c>
      <c r="O47" s="29">
        <f t="shared" si="73"/>
        <v>0</v>
      </c>
      <c r="P47" s="29">
        <f t="shared" si="73"/>
        <v>100000</v>
      </c>
      <c r="Q47" s="29">
        <f t="shared" si="73"/>
        <v>0</v>
      </c>
      <c r="R47" s="29">
        <f t="shared" si="73"/>
        <v>415600</v>
      </c>
      <c r="S47" s="29">
        <f t="shared" si="73"/>
        <v>0</v>
      </c>
      <c r="T47" s="29">
        <f t="shared" si="73"/>
        <v>415600</v>
      </c>
      <c r="U47" s="29">
        <f t="shared" si="73"/>
        <v>0</v>
      </c>
      <c r="V47" s="29">
        <f t="shared" si="73"/>
        <v>0</v>
      </c>
      <c r="W47" s="29">
        <f t="shared" si="73"/>
        <v>0</v>
      </c>
      <c r="X47" s="29">
        <f t="shared" si="73"/>
        <v>0</v>
      </c>
      <c r="Y47" s="29">
        <f t="shared" si="73"/>
        <v>0</v>
      </c>
      <c r="Z47" s="29">
        <f t="shared" si="73"/>
        <v>415600</v>
      </c>
      <c r="AA47" s="29">
        <f t="shared" si="73"/>
        <v>0</v>
      </c>
      <c r="AB47" s="29">
        <f t="shared" si="73"/>
        <v>415600</v>
      </c>
      <c r="AC47" s="29">
        <f t="shared" si="73"/>
        <v>0</v>
      </c>
      <c r="AD47" s="29">
        <f t="shared" si="73"/>
        <v>0</v>
      </c>
      <c r="AE47" s="29">
        <f t="shared" si="73"/>
        <v>0</v>
      </c>
      <c r="AF47" s="29">
        <f t="shared" si="73"/>
        <v>0</v>
      </c>
      <c r="AG47" s="29">
        <f t="shared" si="73"/>
        <v>0</v>
      </c>
      <c r="AH47" s="29">
        <f t="shared" si="73"/>
        <v>415600</v>
      </c>
      <c r="AI47" s="29">
        <f t="shared" si="73"/>
        <v>0</v>
      </c>
      <c r="AJ47" s="29">
        <f t="shared" si="73"/>
        <v>415600</v>
      </c>
      <c r="AK47" s="29">
        <f t="shared" si="73"/>
        <v>0</v>
      </c>
      <c r="AL47" s="9">
        <f t="shared" si="12"/>
        <v>0</v>
      </c>
      <c r="AM47" s="9">
        <f t="shared" si="13"/>
        <v>0</v>
      </c>
      <c r="AN47" s="29"/>
      <c r="AO47" s="29"/>
      <c r="AP47" s="29"/>
      <c r="AQ47" s="29">
        <f t="shared" si="73"/>
        <v>0</v>
      </c>
      <c r="AR47" s="29"/>
      <c r="AS47" s="29">
        <f t="shared" si="14"/>
        <v>0</v>
      </c>
      <c r="AT47" s="29"/>
      <c r="AU47" s="29">
        <f t="shared" si="15"/>
        <v>0</v>
      </c>
      <c r="AV47" s="29">
        <f t="shared" si="73"/>
        <v>0</v>
      </c>
      <c r="AW47" s="29"/>
      <c r="AX47" s="29">
        <f t="shared" si="16"/>
        <v>0</v>
      </c>
      <c r="AY47" s="29"/>
      <c r="AZ47" s="29">
        <f t="shared" si="17"/>
        <v>0</v>
      </c>
      <c r="BA47" s="29">
        <f t="shared" si="73"/>
        <v>398000</v>
      </c>
      <c r="BB47" s="29">
        <f t="shared" si="73"/>
        <v>1098000</v>
      </c>
      <c r="BC47" s="29">
        <f t="shared" ref="BA47:BE48" si="74">BC48</f>
        <v>0</v>
      </c>
      <c r="BD47" s="29">
        <f t="shared" si="74"/>
        <v>1098000</v>
      </c>
      <c r="BE47" s="29">
        <f t="shared" si="74"/>
        <v>0</v>
      </c>
      <c r="BF47" s="29">
        <f t="shared" si="67"/>
        <v>-82400</v>
      </c>
      <c r="BG47" s="80">
        <f t="shared" si="68"/>
        <v>79.2964824120603</v>
      </c>
      <c r="BH47" s="29">
        <f t="shared" si="69"/>
        <v>-782400</v>
      </c>
      <c r="BI47" s="81">
        <f t="shared" si="70"/>
        <v>28.743169398907103</v>
      </c>
    </row>
    <row r="48" spans="1:61" ht="60" hidden="1" x14ac:dyDescent="0.25">
      <c r="A48" s="106" t="s">
        <v>25</v>
      </c>
      <c r="B48" s="126"/>
      <c r="C48" s="126"/>
      <c r="D48" s="126"/>
      <c r="E48" s="124">
        <v>851</v>
      </c>
      <c r="F48" s="3" t="s">
        <v>14</v>
      </c>
      <c r="G48" s="3" t="s">
        <v>42</v>
      </c>
      <c r="H48" s="3" t="s">
        <v>50</v>
      </c>
      <c r="I48" s="3" t="s">
        <v>26</v>
      </c>
      <c r="J48" s="29">
        <f t="shared" si="73"/>
        <v>315600</v>
      </c>
      <c r="K48" s="29">
        <f t="shared" si="73"/>
        <v>0</v>
      </c>
      <c r="L48" s="29">
        <f t="shared" si="73"/>
        <v>315600</v>
      </c>
      <c r="M48" s="29">
        <f t="shared" si="73"/>
        <v>0</v>
      </c>
      <c r="N48" s="29">
        <f t="shared" si="73"/>
        <v>100000</v>
      </c>
      <c r="O48" s="29">
        <f t="shared" si="73"/>
        <v>0</v>
      </c>
      <c r="P48" s="29">
        <f t="shared" si="73"/>
        <v>100000</v>
      </c>
      <c r="Q48" s="29">
        <f t="shared" si="73"/>
        <v>0</v>
      </c>
      <c r="R48" s="29">
        <f t="shared" si="73"/>
        <v>415600</v>
      </c>
      <c r="S48" s="29">
        <f t="shared" si="73"/>
        <v>0</v>
      </c>
      <c r="T48" s="29">
        <f t="shared" si="73"/>
        <v>415600</v>
      </c>
      <c r="U48" s="29">
        <f t="shared" si="73"/>
        <v>0</v>
      </c>
      <c r="V48" s="29">
        <f t="shared" si="73"/>
        <v>0</v>
      </c>
      <c r="W48" s="29">
        <f t="shared" si="73"/>
        <v>0</v>
      </c>
      <c r="X48" s="29">
        <f t="shared" si="73"/>
        <v>0</v>
      </c>
      <c r="Y48" s="29">
        <f t="shared" si="73"/>
        <v>0</v>
      </c>
      <c r="Z48" s="29">
        <f t="shared" si="73"/>
        <v>415600</v>
      </c>
      <c r="AA48" s="29">
        <f t="shared" si="73"/>
        <v>0</v>
      </c>
      <c r="AB48" s="29">
        <f t="shared" si="73"/>
        <v>415600</v>
      </c>
      <c r="AC48" s="29">
        <f t="shared" si="73"/>
        <v>0</v>
      </c>
      <c r="AD48" s="29">
        <f t="shared" si="73"/>
        <v>0</v>
      </c>
      <c r="AE48" s="29">
        <f t="shared" si="73"/>
        <v>0</v>
      </c>
      <c r="AF48" s="29">
        <f t="shared" si="73"/>
        <v>0</v>
      </c>
      <c r="AG48" s="29">
        <f t="shared" si="73"/>
        <v>0</v>
      </c>
      <c r="AH48" s="29">
        <f t="shared" si="73"/>
        <v>415600</v>
      </c>
      <c r="AI48" s="29">
        <f t="shared" si="73"/>
        <v>0</v>
      </c>
      <c r="AJ48" s="29">
        <f t="shared" si="73"/>
        <v>415600</v>
      </c>
      <c r="AK48" s="29">
        <f t="shared" si="73"/>
        <v>0</v>
      </c>
      <c r="AL48" s="9">
        <f t="shared" si="12"/>
        <v>0</v>
      </c>
      <c r="AM48" s="9">
        <f t="shared" si="13"/>
        <v>0</v>
      </c>
      <c r="AN48" s="29"/>
      <c r="AO48" s="29"/>
      <c r="AP48" s="29"/>
      <c r="AQ48" s="29">
        <f t="shared" si="73"/>
        <v>0</v>
      </c>
      <c r="AR48" s="29"/>
      <c r="AS48" s="29">
        <f t="shared" si="14"/>
        <v>0</v>
      </c>
      <c r="AT48" s="29"/>
      <c r="AU48" s="29">
        <f t="shared" si="15"/>
        <v>0</v>
      </c>
      <c r="AV48" s="29">
        <f t="shared" si="73"/>
        <v>0</v>
      </c>
      <c r="AW48" s="29"/>
      <c r="AX48" s="29">
        <f t="shared" si="16"/>
        <v>0</v>
      </c>
      <c r="AY48" s="29"/>
      <c r="AZ48" s="29">
        <f t="shared" si="17"/>
        <v>0</v>
      </c>
      <c r="BA48" s="29">
        <f t="shared" si="74"/>
        <v>398000</v>
      </c>
      <c r="BB48" s="29">
        <f t="shared" si="74"/>
        <v>1098000</v>
      </c>
      <c r="BC48" s="29">
        <f t="shared" si="74"/>
        <v>0</v>
      </c>
      <c r="BD48" s="29">
        <f t="shared" si="74"/>
        <v>1098000</v>
      </c>
      <c r="BE48" s="29">
        <f t="shared" si="74"/>
        <v>0</v>
      </c>
      <c r="BF48" s="29">
        <f t="shared" si="67"/>
        <v>-82400</v>
      </c>
      <c r="BG48" s="80">
        <f t="shared" si="68"/>
        <v>79.2964824120603</v>
      </c>
      <c r="BH48" s="29">
        <f t="shared" si="69"/>
        <v>-782400</v>
      </c>
      <c r="BI48" s="81">
        <f t="shared" si="70"/>
        <v>28.743169398907103</v>
      </c>
    </row>
    <row r="49" spans="1:61" ht="60" hidden="1" x14ac:dyDescent="0.25">
      <c r="A49" s="106" t="s">
        <v>12</v>
      </c>
      <c r="B49" s="106"/>
      <c r="C49" s="106"/>
      <c r="D49" s="106"/>
      <c r="E49" s="124">
        <v>851</v>
      </c>
      <c r="F49" s="3" t="s">
        <v>14</v>
      </c>
      <c r="G49" s="3" t="s">
        <v>42</v>
      </c>
      <c r="H49" s="3" t="s">
        <v>50</v>
      </c>
      <c r="I49" s="3" t="s">
        <v>27</v>
      </c>
      <c r="J49" s="29">
        <v>315600</v>
      </c>
      <c r="K49" s="29"/>
      <c r="L49" s="29">
        <f>J49</f>
        <v>315600</v>
      </c>
      <c r="M49" s="29"/>
      <c r="N49" s="29">
        <v>100000</v>
      </c>
      <c r="O49" s="29"/>
      <c r="P49" s="29">
        <f>N49</f>
        <v>100000</v>
      </c>
      <c r="Q49" s="29"/>
      <c r="R49" s="29">
        <f t="shared" ref="R49:U49" si="75">J49+N49</f>
        <v>415600</v>
      </c>
      <c r="S49" s="29">
        <f t="shared" si="75"/>
        <v>0</v>
      </c>
      <c r="T49" s="29">
        <f t="shared" si="75"/>
        <v>415600</v>
      </c>
      <c r="U49" s="29">
        <f t="shared" si="75"/>
        <v>0</v>
      </c>
      <c r="V49" s="29"/>
      <c r="W49" s="29"/>
      <c r="X49" s="29">
        <f>V49</f>
        <v>0</v>
      </c>
      <c r="Y49" s="29"/>
      <c r="Z49" s="29">
        <f t="shared" ref="Z49:Z52" si="76">R49+V49</f>
        <v>415600</v>
      </c>
      <c r="AA49" s="29">
        <f t="shared" ref="AA49:AA52" si="77">S49+W49</f>
        <v>0</v>
      </c>
      <c r="AB49" s="29">
        <f t="shared" ref="AB49:AB52" si="78">T49+X49</f>
        <v>415600</v>
      </c>
      <c r="AC49" s="29">
        <f t="shared" ref="AC49:AC52" si="79">U49+Y49</f>
        <v>0</v>
      </c>
      <c r="AD49" s="29"/>
      <c r="AE49" s="29"/>
      <c r="AF49" s="29">
        <f>AD49</f>
        <v>0</v>
      </c>
      <c r="AG49" s="29"/>
      <c r="AH49" s="29">
        <f t="shared" ref="AH49:AH52" si="80">Z49+AD49</f>
        <v>415600</v>
      </c>
      <c r="AI49" s="29">
        <f t="shared" ref="AI49:AI52" si="81">AA49+AE49</f>
        <v>0</v>
      </c>
      <c r="AJ49" s="29">
        <f t="shared" ref="AJ49:AJ52" si="82">AB49+AF49</f>
        <v>415600</v>
      </c>
      <c r="AK49" s="29">
        <f t="shared" ref="AK49:AK52" si="83">AC49+AG49</f>
        <v>0</v>
      </c>
      <c r="AL49" s="9">
        <f t="shared" si="12"/>
        <v>0</v>
      </c>
      <c r="AM49" s="9">
        <f t="shared" si="13"/>
        <v>0</v>
      </c>
      <c r="AN49" s="29"/>
      <c r="AO49" s="29"/>
      <c r="AP49" s="29"/>
      <c r="AQ49" s="29">
        <v>0</v>
      </c>
      <c r="AR49" s="29"/>
      <c r="AS49" s="29">
        <f t="shared" si="14"/>
        <v>0</v>
      </c>
      <c r="AT49" s="29"/>
      <c r="AU49" s="29">
        <f t="shared" si="15"/>
        <v>0</v>
      </c>
      <c r="AV49" s="29">
        <v>0</v>
      </c>
      <c r="AW49" s="29"/>
      <c r="AX49" s="29">
        <f t="shared" si="16"/>
        <v>0</v>
      </c>
      <c r="AY49" s="29"/>
      <c r="AZ49" s="29">
        <f t="shared" si="17"/>
        <v>0</v>
      </c>
      <c r="BA49" s="29">
        <v>398000</v>
      </c>
      <c r="BB49" s="29">
        <v>1098000</v>
      </c>
      <c r="BC49" s="29"/>
      <c r="BD49" s="29">
        <f>BB49</f>
        <v>1098000</v>
      </c>
      <c r="BE49" s="29"/>
      <c r="BF49" s="29">
        <f t="shared" si="67"/>
        <v>-82400</v>
      </c>
      <c r="BG49" s="80">
        <f t="shared" si="68"/>
        <v>79.2964824120603</v>
      </c>
      <c r="BH49" s="29">
        <f t="shared" si="69"/>
        <v>-782400</v>
      </c>
      <c r="BI49" s="81">
        <f t="shared" si="70"/>
        <v>28.743169398907103</v>
      </c>
    </row>
    <row r="50" spans="1:61" ht="45" x14ac:dyDescent="0.25">
      <c r="A50" s="126" t="s">
        <v>51</v>
      </c>
      <c r="B50" s="106"/>
      <c r="C50" s="106"/>
      <c r="D50" s="106"/>
      <c r="E50" s="124">
        <v>851</v>
      </c>
      <c r="F50" s="3" t="s">
        <v>14</v>
      </c>
      <c r="G50" s="3" t="s">
        <v>42</v>
      </c>
      <c r="H50" s="3" t="s">
        <v>52</v>
      </c>
      <c r="I50" s="3"/>
      <c r="J50" s="29">
        <f t="shared" ref="J50:BE50" si="84">J51</f>
        <v>0</v>
      </c>
      <c r="K50" s="29">
        <f t="shared" si="84"/>
        <v>0</v>
      </c>
      <c r="L50" s="29">
        <f t="shared" si="84"/>
        <v>0</v>
      </c>
      <c r="M50" s="29">
        <f t="shared" si="84"/>
        <v>0</v>
      </c>
      <c r="N50" s="29"/>
      <c r="O50" s="29"/>
      <c r="P50" s="29"/>
      <c r="Q50" s="29"/>
      <c r="R50" s="29">
        <f t="shared" ref="R50:U52" si="85">J50+N50</f>
        <v>0</v>
      </c>
      <c r="S50" s="29">
        <f t="shared" si="85"/>
        <v>0</v>
      </c>
      <c r="T50" s="29">
        <f t="shared" si="85"/>
        <v>0</v>
      </c>
      <c r="U50" s="29">
        <f t="shared" si="85"/>
        <v>0</v>
      </c>
      <c r="V50" s="29"/>
      <c r="W50" s="29"/>
      <c r="X50" s="29"/>
      <c r="Y50" s="29"/>
      <c r="Z50" s="29">
        <f t="shared" si="76"/>
        <v>0</v>
      </c>
      <c r="AA50" s="29">
        <f t="shared" si="77"/>
        <v>0</v>
      </c>
      <c r="AB50" s="29">
        <f t="shared" si="78"/>
        <v>0</v>
      </c>
      <c r="AC50" s="29">
        <f t="shared" si="79"/>
        <v>0</v>
      </c>
      <c r="AD50" s="29">
        <f>AD51</f>
        <v>70282</v>
      </c>
      <c r="AE50" s="29">
        <f t="shared" ref="AE50:AG51" si="86">AE51</f>
        <v>0</v>
      </c>
      <c r="AF50" s="29">
        <f t="shared" si="86"/>
        <v>70282</v>
      </c>
      <c r="AG50" s="29">
        <f t="shared" si="86"/>
        <v>0</v>
      </c>
      <c r="AH50" s="29">
        <f t="shared" si="80"/>
        <v>70282</v>
      </c>
      <c r="AI50" s="29">
        <f t="shared" si="81"/>
        <v>0</v>
      </c>
      <c r="AJ50" s="29">
        <f t="shared" si="82"/>
        <v>70282</v>
      </c>
      <c r="AK50" s="29">
        <f t="shared" si="83"/>
        <v>0</v>
      </c>
      <c r="AL50" s="9">
        <f t="shared" si="12"/>
        <v>0</v>
      </c>
      <c r="AM50" s="9">
        <f t="shared" si="13"/>
        <v>0</v>
      </c>
      <c r="AN50" s="29"/>
      <c r="AO50" s="29"/>
      <c r="AP50" s="29"/>
      <c r="AQ50" s="29">
        <f t="shared" si="84"/>
        <v>0</v>
      </c>
      <c r="AR50" s="29"/>
      <c r="AS50" s="29">
        <f t="shared" si="14"/>
        <v>0</v>
      </c>
      <c r="AT50" s="29"/>
      <c r="AU50" s="29">
        <f t="shared" si="15"/>
        <v>0</v>
      </c>
      <c r="AV50" s="29">
        <f t="shared" si="84"/>
        <v>0</v>
      </c>
      <c r="AW50" s="29"/>
      <c r="AX50" s="29">
        <f t="shared" si="16"/>
        <v>0</v>
      </c>
      <c r="AY50" s="29"/>
      <c r="AZ50" s="29">
        <f t="shared" si="17"/>
        <v>0</v>
      </c>
      <c r="BA50" s="29">
        <f t="shared" si="84"/>
        <v>0</v>
      </c>
      <c r="BB50" s="29">
        <f t="shared" si="84"/>
        <v>0</v>
      </c>
      <c r="BC50" s="29">
        <f t="shared" si="84"/>
        <v>0</v>
      </c>
      <c r="BD50" s="29">
        <f t="shared" si="84"/>
        <v>0</v>
      </c>
      <c r="BE50" s="29">
        <f t="shared" si="84"/>
        <v>0</v>
      </c>
      <c r="BF50" s="29">
        <f t="shared" si="67"/>
        <v>0</v>
      </c>
      <c r="BG50" s="80" t="e">
        <f t="shared" si="68"/>
        <v>#DIV/0!</v>
      </c>
      <c r="BH50" s="29">
        <f t="shared" si="69"/>
        <v>0</v>
      </c>
      <c r="BI50" s="81" t="e">
        <f t="shared" si="70"/>
        <v>#DIV/0!</v>
      </c>
    </row>
    <row r="51" spans="1:61" ht="50.25" customHeight="1" x14ac:dyDescent="0.25">
      <c r="A51" s="106" t="s">
        <v>25</v>
      </c>
      <c r="B51" s="126"/>
      <c r="C51" s="126"/>
      <c r="D51" s="126"/>
      <c r="E51" s="124">
        <v>851</v>
      </c>
      <c r="F51" s="3" t="s">
        <v>14</v>
      </c>
      <c r="G51" s="3" t="s">
        <v>42</v>
      </c>
      <c r="H51" s="3" t="s">
        <v>52</v>
      </c>
      <c r="I51" s="3" t="s">
        <v>26</v>
      </c>
      <c r="J51" s="29">
        <f t="shared" ref="J51:BE51" si="87">J52</f>
        <v>0</v>
      </c>
      <c r="K51" s="29">
        <f t="shared" si="87"/>
        <v>0</v>
      </c>
      <c r="L51" s="29">
        <f t="shared" si="87"/>
        <v>0</v>
      </c>
      <c r="M51" s="29">
        <f t="shared" si="87"/>
        <v>0</v>
      </c>
      <c r="N51" s="29"/>
      <c r="O51" s="29"/>
      <c r="P51" s="29"/>
      <c r="Q51" s="29"/>
      <c r="R51" s="29">
        <f t="shared" si="85"/>
        <v>0</v>
      </c>
      <c r="S51" s="29">
        <f t="shared" si="85"/>
        <v>0</v>
      </c>
      <c r="T51" s="29">
        <f t="shared" si="85"/>
        <v>0</v>
      </c>
      <c r="U51" s="29">
        <f t="shared" si="85"/>
        <v>0</v>
      </c>
      <c r="V51" s="29"/>
      <c r="W51" s="29"/>
      <c r="X51" s="29"/>
      <c r="Y51" s="29"/>
      <c r="Z51" s="29">
        <f t="shared" si="76"/>
        <v>0</v>
      </c>
      <c r="AA51" s="29">
        <f t="shared" si="77"/>
        <v>0</v>
      </c>
      <c r="AB51" s="29">
        <f t="shared" si="78"/>
        <v>0</v>
      </c>
      <c r="AC51" s="29">
        <f t="shared" si="79"/>
        <v>0</v>
      </c>
      <c r="AD51" s="29">
        <f>AD52</f>
        <v>70282</v>
      </c>
      <c r="AE51" s="29">
        <f t="shared" si="86"/>
        <v>0</v>
      </c>
      <c r="AF51" s="29">
        <f t="shared" si="86"/>
        <v>70282</v>
      </c>
      <c r="AG51" s="29">
        <f t="shared" si="86"/>
        <v>0</v>
      </c>
      <c r="AH51" s="29">
        <f t="shared" si="80"/>
        <v>70282</v>
      </c>
      <c r="AI51" s="29">
        <f t="shared" si="81"/>
        <v>0</v>
      </c>
      <c r="AJ51" s="29">
        <f t="shared" si="82"/>
        <v>70282</v>
      </c>
      <c r="AK51" s="29">
        <f t="shared" si="83"/>
        <v>0</v>
      </c>
      <c r="AL51" s="9">
        <f t="shared" si="12"/>
        <v>0</v>
      </c>
      <c r="AM51" s="9">
        <f t="shared" si="13"/>
        <v>0</v>
      </c>
      <c r="AN51" s="29"/>
      <c r="AO51" s="29"/>
      <c r="AP51" s="29"/>
      <c r="AQ51" s="29">
        <f t="shared" si="87"/>
        <v>0</v>
      </c>
      <c r="AR51" s="29"/>
      <c r="AS51" s="29">
        <f t="shared" si="14"/>
        <v>0</v>
      </c>
      <c r="AT51" s="29"/>
      <c r="AU51" s="29">
        <f t="shared" si="15"/>
        <v>0</v>
      </c>
      <c r="AV51" s="29">
        <f t="shared" si="87"/>
        <v>0</v>
      </c>
      <c r="AW51" s="29"/>
      <c r="AX51" s="29">
        <f t="shared" si="16"/>
        <v>0</v>
      </c>
      <c r="AY51" s="29"/>
      <c r="AZ51" s="29">
        <f t="shared" si="17"/>
        <v>0</v>
      </c>
      <c r="BA51" s="29">
        <f t="shared" si="87"/>
        <v>0</v>
      </c>
      <c r="BB51" s="29">
        <f t="shared" si="87"/>
        <v>0</v>
      </c>
      <c r="BC51" s="29">
        <f t="shared" si="87"/>
        <v>0</v>
      </c>
      <c r="BD51" s="29">
        <f t="shared" si="87"/>
        <v>0</v>
      </c>
      <c r="BE51" s="29">
        <f t="shared" si="87"/>
        <v>0</v>
      </c>
      <c r="BF51" s="29">
        <f t="shared" si="67"/>
        <v>0</v>
      </c>
      <c r="BG51" s="80" t="e">
        <f t="shared" si="68"/>
        <v>#DIV/0!</v>
      </c>
      <c r="BH51" s="29">
        <f t="shared" si="69"/>
        <v>0</v>
      </c>
      <c r="BI51" s="81" t="e">
        <f t="shared" si="70"/>
        <v>#DIV/0!</v>
      </c>
    </row>
    <row r="52" spans="1:61" ht="60" x14ac:dyDescent="0.25">
      <c r="A52" s="106" t="s">
        <v>12</v>
      </c>
      <c r="B52" s="106"/>
      <c r="C52" s="106"/>
      <c r="D52" s="106"/>
      <c r="E52" s="124">
        <v>851</v>
      </c>
      <c r="F52" s="3" t="s">
        <v>14</v>
      </c>
      <c r="G52" s="3" t="s">
        <v>42</v>
      </c>
      <c r="H52" s="3" t="s">
        <v>52</v>
      </c>
      <c r="I52" s="3" t="s">
        <v>27</v>
      </c>
      <c r="J52" s="29"/>
      <c r="K52" s="29"/>
      <c r="L52" s="29"/>
      <c r="M52" s="29"/>
      <c r="N52" s="29"/>
      <c r="O52" s="29"/>
      <c r="P52" s="29"/>
      <c r="Q52" s="29"/>
      <c r="R52" s="29">
        <f t="shared" si="85"/>
        <v>0</v>
      </c>
      <c r="S52" s="29">
        <f t="shared" si="85"/>
        <v>0</v>
      </c>
      <c r="T52" s="29">
        <f t="shared" si="85"/>
        <v>0</v>
      </c>
      <c r="U52" s="29">
        <f t="shared" si="85"/>
        <v>0</v>
      </c>
      <c r="V52" s="29"/>
      <c r="W52" s="29"/>
      <c r="X52" s="29"/>
      <c r="Y52" s="29"/>
      <c r="Z52" s="29">
        <f t="shared" si="76"/>
        <v>0</v>
      </c>
      <c r="AA52" s="29">
        <f t="shared" si="77"/>
        <v>0</v>
      </c>
      <c r="AB52" s="29">
        <f t="shared" si="78"/>
        <v>0</v>
      </c>
      <c r="AC52" s="29">
        <f t="shared" si="79"/>
        <v>0</v>
      </c>
      <c r="AD52" s="29">
        <v>70282</v>
      </c>
      <c r="AE52" s="29"/>
      <c r="AF52" s="29">
        <f>AD52</f>
        <v>70282</v>
      </c>
      <c r="AG52" s="29"/>
      <c r="AH52" s="29">
        <f t="shared" si="80"/>
        <v>70282</v>
      </c>
      <c r="AI52" s="29">
        <f t="shared" si="81"/>
        <v>0</v>
      </c>
      <c r="AJ52" s="29">
        <f t="shared" si="82"/>
        <v>70282</v>
      </c>
      <c r="AK52" s="29">
        <f t="shared" si="83"/>
        <v>0</v>
      </c>
      <c r="AL52" s="9">
        <f t="shared" si="12"/>
        <v>0</v>
      </c>
      <c r="AM52" s="9">
        <f t="shared" si="13"/>
        <v>0</v>
      </c>
      <c r="AN52" s="29"/>
      <c r="AO52" s="29"/>
      <c r="AP52" s="29"/>
      <c r="AQ52" s="29"/>
      <c r="AR52" s="29"/>
      <c r="AS52" s="29">
        <f t="shared" si="14"/>
        <v>0</v>
      </c>
      <c r="AT52" s="29"/>
      <c r="AU52" s="29">
        <f t="shared" si="15"/>
        <v>0</v>
      </c>
      <c r="AV52" s="29"/>
      <c r="AW52" s="29"/>
      <c r="AX52" s="29">
        <f t="shared" si="16"/>
        <v>0</v>
      </c>
      <c r="AY52" s="29"/>
      <c r="AZ52" s="29">
        <f t="shared" si="17"/>
        <v>0</v>
      </c>
      <c r="BA52" s="29"/>
      <c r="BB52" s="29"/>
      <c r="BC52" s="29"/>
      <c r="BD52" s="29"/>
      <c r="BE52" s="29"/>
      <c r="BF52" s="29">
        <f t="shared" si="67"/>
        <v>0</v>
      </c>
      <c r="BG52" s="80" t="e">
        <f t="shared" si="68"/>
        <v>#DIV/0!</v>
      </c>
      <c r="BH52" s="29">
        <f t="shared" si="69"/>
        <v>0</v>
      </c>
      <c r="BI52" s="81" t="e">
        <f t="shared" si="70"/>
        <v>#DIV/0!</v>
      </c>
    </row>
    <row r="53" spans="1:61" ht="75" x14ac:dyDescent="0.25">
      <c r="A53" s="106" t="s">
        <v>383</v>
      </c>
      <c r="B53" s="106"/>
      <c r="C53" s="106"/>
      <c r="D53" s="106"/>
      <c r="E53" s="124">
        <v>851</v>
      </c>
      <c r="F53" s="3" t="s">
        <v>14</v>
      </c>
      <c r="G53" s="3" t="s">
        <v>42</v>
      </c>
      <c r="H53" s="3" t="s">
        <v>384</v>
      </c>
      <c r="I53" s="3"/>
      <c r="J53" s="29">
        <f>J54</f>
        <v>0</v>
      </c>
      <c r="K53" s="29">
        <f t="shared" ref="K53:M54" si="88">K54</f>
        <v>0</v>
      </c>
      <c r="L53" s="29">
        <f t="shared" si="88"/>
        <v>0</v>
      </c>
      <c r="M53" s="29">
        <f t="shared" si="88"/>
        <v>0</v>
      </c>
      <c r="N53" s="29">
        <f>N54</f>
        <v>1139967</v>
      </c>
      <c r="O53" s="29">
        <f t="shared" ref="O53:AE54" si="89">O54</f>
        <v>0</v>
      </c>
      <c r="P53" s="29">
        <f t="shared" si="89"/>
        <v>1139967</v>
      </c>
      <c r="Q53" s="29">
        <f t="shared" si="89"/>
        <v>0</v>
      </c>
      <c r="R53" s="29">
        <f t="shared" si="89"/>
        <v>1139967</v>
      </c>
      <c r="S53" s="29">
        <f t="shared" si="89"/>
        <v>0</v>
      </c>
      <c r="T53" s="29">
        <f t="shared" si="89"/>
        <v>1139967</v>
      </c>
      <c r="U53" s="29">
        <f t="shared" si="89"/>
        <v>0</v>
      </c>
      <c r="V53" s="29">
        <f>V54</f>
        <v>0</v>
      </c>
      <c r="W53" s="29">
        <f t="shared" si="89"/>
        <v>0</v>
      </c>
      <c r="X53" s="29">
        <f t="shared" si="89"/>
        <v>0</v>
      </c>
      <c r="Y53" s="29">
        <f t="shared" si="89"/>
        <v>0</v>
      </c>
      <c r="Z53" s="29">
        <f t="shared" si="89"/>
        <v>1139967</v>
      </c>
      <c r="AA53" s="29">
        <f t="shared" si="89"/>
        <v>0</v>
      </c>
      <c r="AB53" s="29">
        <f t="shared" si="89"/>
        <v>1139967</v>
      </c>
      <c r="AC53" s="29">
        <f t="shared" si="89"/>
        <v>0</v>
      </c>
      <c r="AD53" s="29">
        <f>AD54</f>
        <v>-188237</v>
      </c>
      <c r="AE53" s="29">
        <f t="shared" si="89"/>
        <v>0</v>
      </c>
      <c r="AF53" s="29">
        <f t="shared" ref="AE53:AK54" si="90">AF54</f>
        <v>-188237</v>
      </c>
      <c r="AG53" s="29">
        <f t="shared" si="90"/>
        <v>0</v>
      </c>
      <c r="AH53" s="29">
        <f t="shared" si="90"/>
        <v>951730</v>
      </c>
      <c r="AI53" s="29">
        <f t="shared" si="90"/>
        <v>0</v>
      </c>
      <c r="AJ53" s="29">
        <f t="shared" si="90"/>
        <v>951730</v>
      </c>
      <c r="AK53" s="29">
        <f t="shared" si="90"/>
        <v>0</v>
      </c>
      <c r="AL53" s="9">
        <f t="shared" si="12"/>
        <v>0</v>
      </c>
      <c r="AM53" s="9">
        <f t="shared" si="13"/>
        <v>0</v>
      </c>
      <c r="AN53" s="29"/>
      <c r="AO53" s="29"/>
      <c r="AP53" s="29"/>
      <c r="AQ53" s="29">
        <f t="shared" ref="AQ53:BB54" si="91">AQ54</f>
        <v>0</v>
      </c>
      <c r="AR53" s="29"/>
      <c r="AS53" s="29">
        <f t="shared" si="14"/>
        <v>0</v>
      </c>
      <c r="AT53" s="29"/>
      <c r="AU53" s="29">
        <f t="shared" si="15"/>
        <v>0</v>
      </c>
      <c r="AV53" s="29">
        <f t="shared" si="91"/>
        <v>0</v>
      </c>
      <c r="AW53" s="29"/>
      <c r="AX53" s="29">
        <f t="shared" si="16"/>
        <v>0</v>
      </c>
      <c r="AY53" s="29"/>
      <c r="AZ53" s="29">
        <f t="shared" si="17"/>
        <v>0</v>
      </c>
      <c r="BA53" s="29">
        <f t="shared" si="91"/>
        <v>0</v>
      </c>
      <c r="BB53" s="29">
        <f t="shared" si="91"/>
        <v>5871867</v>
      </c>
      <c r="BC53" s="29">
        <f t="shared" ref="BC53:BC54" si="92">BC54</f>
        <v>0</v>
      </c>
      <c r="BD53" s="29">
        <f t="shared" ref="BD53:BD54" si="93">BD54</f>
        <v>0</v>
      </c>
      <c r="BE53" s="29">
        <f t="shared" ref="BE53:BE54" si="94">BE54</f>
        <v>0</v>
      </c>
      <c r="BF53" s="29">
        <f t="shared" si="67"/>
        <v>0</v>
      </c>
      <c r="BG53" s="80" t="e">
        <f t="shared" si="68"/>
        <v>#DIV/0!</v>
      </c>
      <c r="BH53" s="29">
        <f t="shared" si="69"/>
        <v>-5871867</v>
      </c>
      <c r="BI53" s="81">
        <f t="shared" si="70"/>
        <v>0</v>
      </c>
    </row>
    <row r="54" spans="1:61" ht="48" customHeight="1" x14ac:dyDescent="0.25">
      <c r="A54" s="106" t="s">
        <v>25</v>
      </c>
      <c r="B54" s="106"/>
      <c r="C54" s="106"/>
      <c r="D54" s="106"/>
      <c r="E54" s="124">
        <v>851</v>
      </c>
      <c r="F54" s="3" t="s">
        <v>14</v>
      </c>
      <c r="G54" s="3" t="s">
        <v>42</v>
      </c>
      <c r="H54" s="3" t="s">
        <v>384</v>
      </c>
      <c r="I54" s="3" t="s">
        <v>26</v>
      </c>
      <c r="J54" s="29">
        <f>J55</f>
        <v>0</v>
      </c>
      <c r="K54" s="29">
        <f t="shared" si="88"/>
        <v>0</v>
      </c>
      <c r="L54" s="29">
        <f t="shared" si="88"/>
        <v>0</v>
      </c>
      <c r="M54" s="29">
        <f t="shared" si="88"/>
        <v>0</v>
      </c>
      <c r="N54" s="29">
        <f>N55</f>
        <v>1139967</v>
      </c>
      <c r="O54" s="29">
        <f t="shared" si="89"/>
        <v>0</v>
      </c>
      <c r="P54" s="29">
        <f t="shared" si="89"/>
        <v>1139967</v>
      </c>
      <c r="Q54" s="29">
        <f t="shared" si="89"/>
        <v>0</v>
      </c>
      <c r="R54" s="29">
        <f t="shared" si="89"/>
        <v>1139967</v>
      </c>
      <c r="S54" s="29">
        <f t="shared" si="89"/>
        <v>0</v>
      </c>
      <c r="T54" s="29">
        <f t="shared" si="89"/>
        <v>1139967</v>
      </c>
      <c r="U54" s="29">
        <f t="shared" si="89"/>
        <v>0</v>
      </c>
      <c r="V54" s="29">
        <f>V55</f>
        <v>0</v>
      </c>
      <c r="W54" s="29">
        <f t="shared" si="89"/>
        <v>0</v>
      </c>
      <c r="X54" s="29">
        <f t="shared" si="89"/>
        <v>0</v>
      </c>
      <c r="Y54" s="29">
        <f t="shared" si="89"/>
        <v>0</v>
      </c>
      <c r="Z54" s="29">
        <f t="shared" si="89"/>
        <v>1139967</v>
      </c>
      <c r="AA54" s="29">
        <f t="shared" si="89"/>
        <v>0</v>
      </c>
      <c r="AB54" s="29">
        <f t="shared" si="89"/>
        <v>1139967</v>
      </c>
      <c r="AC54" s="29">
        <f t="shared" si="89"/>
        <v>0</v>
      </c>
      <c r="AD54" s="29">
        <f>AD55</f>
        <v>-188237</v>
      </c>
      <c r="AE54" s="29">
        <f t="shared" si="90"/>
        <v>0</v>
      </c>
      <c r="AF54" s="29">
        <f t="shared" si="90"/>
        <v>-188237</v>
      </c>
      <c r="AG54" s="29">
        <f t="shared" si="90"/>
        <v>0</v>
      </c>
      <c r="AH54" s="29">
        <f t="shared" si="90"/>
        <v>951730</v>
      </c>
      <c r="AI54" s="29">
        <f t="shared" si="90"/>
        <v>0</v>
      </c>
      <c r="AJ54" s="29">
        <f t="shared" si="90"/>
        <v>951730</v>
      </c>
      <c r="AK54" s="29">
        <f t="shared" si="90"/>
        <v>0</v>
      </c>
      <c r="AL54" s="9">
        <f t="shared" si="12"/>
        <v>0</v>
      </c>
      <c r="AM54" s="9">
        <f t="shared" si="13"/>
        <v>0</v>
      </c>
      <c r="AN54" s="29"/>
      <c r="AO54" s="29"/>
      <c r="AP54" s="29"/>
      <c r="AQ54" s="29">
        <f t="shared" si="91"/>
        <v>0</v>
      </c>
      <c r="AR54" s="29"/>
      <c r="AS54" s="29">
        <f t="shared" si="14"/>
        <v>0</v>
      </c>
      <c r="AT54" s="29"/>
      <c r="AU54" s="29">
        <f t="shared" si="15"/>
        <v>0</v>
      </c>
      <c r="AV54" s="29">
        <f t="shared" si="91"/>
        <v>0</v>
      </c>
      <c r="AW54" s="29"/>
      <c r="AX54" s="29">
        <f t="shared" si="16"/>
        <v>0</v>
      </c>
      <c r="AY54" s="29"/>
      <c r="AZ54" s="29">
        <f t="shared" si="17"/>
        <v>0</v>
      </c>
      <c r="BA54" s="29">
        <f t="shared" si="91"/>
        <v>0</v>
      </c>
      <c r="BB54" s="29">
        <f t="shared" si="91"/>
        <v>5871867</v>
      </c>
      <c r="BC54" s="29">
        <f t="shared" si="92"/>
        <v>0</v>
      </c>
      <c r="BD54" s="29">
        <f t="shared" si="93"/>
        <v>0</v>
      </c>
      <c r="BE54" s="29">
        <f t="shared" si="94"/>
        <v>0</v>
      </c>
      <c r="BF54" s="29">
        <f t="shared" si="67"/>
        <v>0</v>
      </c>
      <c r="BG54" s="80" t="e">
        <f t="shared" si="68"/>
        <v>#DIV/0!</v>
      </c>
      <c r="BH54" s="29">
        <f t="shared" si="69"/>
        <v>-5871867</v>
      </c>
      <c r="BI54" s="81">
        <f t="shared" si="70"/>
        <v>0</v>
      </c>
    </row>
    <row r="55" spans="1:61" ht="60" x14ac:dyDescent="0.25">
      <c r="A55" s="106" t="s">
        <v>12</v>
      </c>
      <c r="B55" s="106"/>
      <c r="C55" s="106"/>
      <c r="D55" s="106"/>
      <c r="E55" s="124">
        <v>851</v>
      </c>
      <c r="F55" s="3" t="s">
        <v>14</v>
      </c>
      <c r="G55" s="3" t="s">
        <v>42</v>
      </c>
      <c r="H55" s="3" t="s">
        <v>384</v>
      </c>
      <c r="I55" s="3" t="s">
        <v>27</v>
      </c>
      <c r="J55" s="29"/>
      <c r="K55" s="29"/>
      <c r="L55" s="29"/>
      <c r="M55" s="29"/>
      <c r="N55" s="29">
        <f>522058+134967+1005000-522058</f>
        <v>1139967</v>
      </c>
      <c r="O55" s="29"/>
      <c r="P55" s="29">
        <f>N55</f>
        <v>1139967</v>
      </c>
      <c r="Q55" s="29"/>
      <c r="R55" s="29">
        <f>J55+N55</f>
        <v>1139967</v>
      </c>
      <c r="S55" s="29">
        <f>K55+O55</f>
        <v>0</v>
      </c>
      <c r="T55" s="29">
        <f>L55+P55</f>
        <v>1139967</v>
      </c>
      <c r="U55" s="29">
        <f>M55+Q55</f>
        <v>0</v>
      </c>
      <c r="V55" s="29"/>
      <c r="W55" s="29"/>
      <c r="X55" s="29">
        <f>V55</f>
        <v>0</v>
      </c>
      <c r="Y55" s="29"/>
      <c r="Z55" s="29">
        <f>R55+V55</f>
        <v>1139967</v>
      </c>
      <c r="AA55" s="29">
        <f>S55+W55</f>
        <v>0</v>
      </c>
      <c r="AB55" s="29">
        <f>T55+X55</f>
        <v>1139967</v>
      </c>
      <c r="AC55" s="29">
        <f>U55+Y55</f>
        <v>0</v>
      </c>
      <c r="AD55" s="29">
        <v>-188237</v>
      </c>
      <c r="AE55" s="29"/>
      <c r="AF55" s="29">
        <f>AD55</f>
        <v>-188237</v>
      </c>
      <c r="AG55" s="29"/>
      <c r="AH55" s="29">
        <f>Z55+AD55</f>
        <v>951730</v>
      </c>
      <c r="AI55" s="29">
        <f>AA55+AE55</f>
        <v>0</v>
      </c>
      <c r="AJ55" s="29">
        <f>AB55+AF55</f>
        <v>951730</v>
      </c>
      <c r="AK55" s="29">
        <f>AC55+AG55</f>
        <v>0</v>
      </c>
      <c r="AL55" s="9">
        <f t="shared" si="12"/>
        <v>0</v>
      </c>
      <c r="AM55" s="9">
        <f t="shared" si="13"/>
        <v>0</v>
      </c>
      <c r="AN55" s="29"/>
      <c r="AO55" s="29"/>
      <c r="AP55" s="29"/>
      <c r="AQ55" s="29"/>
      <c r="AR55" s="29"/>
      <c r="AS55" s="29">
        <f t="shared" si="14"/>
        <v>0</v>
      </c>
      <c r="AT55" s="29"/>
      <c r="AU55" s="29">
        <f t="shared" si="15"/>
        <v>0</v>
      </c>
      <c r="AV55" s="29"/>
      <c r="AW55" s="29"/>
      <c r="AX55" s="29">
        <f t="shared" si="16"/>
        <v>0</v>
      </c>
      <c r="AY55" s="29"/>
      <c r="AZ55" s="29">
        <f t="shared" si="17"/>
        <v>0</v>
      </c>
      <c r="BA55" s="29"/>
      <c r="BB55" s="29">
        <v>5871867</v>
      </c>
      <c r="BC55" s="29"/>
      <c r="BD55" s="29"/>
      <c r="BE55" s="29"/>
      <c r="BF55" s="29">
        <f t="shared" si="67"/>
        <v>0</v>
      </c>
      <c r="BG55" s="80" t="e">
        <f t="shared" si="68"/>
        <v>#DIV/0!</v>
      </c>
      <c r="BH55" s="29">
        <f t="shared" si="69"/>
        <v>-5871867</v>
      </c>
      <c r="BI55" s="81">
        <f t="shared" si="70"/>
        <v>0</v>
      </c>
    </row>
    <row r="56" spans="1:61" ht="45" hidden="1" x14ac:dyDescent="0.25">
      <c r="A56" s="126" t="s">
        <v>375</v>
      </c>
      <c r="B56" s="106"/>
      <c r="C56" s="106"/>
      <c r="D56" s="106"/>
      <c r="E56" s="124">
        <v>851</v>
      </c>
      <c r="F56" s="3" t="s">
        <v>14</v>
      </c>
      <c r="G56" s="4" t="s">
        <v>42</v>
      </c>
      <c r="H56" s="5" t="s">
        <v>53</v>
      </c>
      <c r="I56" s="3"/>
      <c r="J56" s="29">
        <f t="shared" ref="J56:BB57" si="95">J57</f>
        <v>55500</v>
      </c>
      <c r="K56" s="29">
        <f t="shared" si="95"/>
        <v>0</v>
      </c>
      <c r="L56" s="29">
        <f t="shared" si="95"/>
        <v>55500</v>
      </c>
      <c r="M56" s="29">
        <f t="shared" si="95"/>
        <v>0</v>
      </c>
      <c r="N56" s="29">
        <f t="shared" si="95"/>
        <v>0</v>
      </c>
      <c r="O56" s="29">
        <f t="shared" si="95"/>
        <v>0</v>
      </c>
      <c r="P56" s="29">
        <f t="shared" si="95"/>
        <v>0</v>
      </c>
      <c r="Q56" s="29">
        <f t="shared" si="95"/>
        <v>0</v>
      </c>
      <c r="R56" s="29">
        <f t="shared" si="95"/>
        <v>55500</v>
      </c>
      <c r="S56" s="29">
        <f t="shared" si="95"/>
        <v>0</v>
      </c>
      <c r="T56" s="29">
        <f t="shared" si="95"/>
        <v>55500</v>
      </c>
      <c r="U56" s="29">
        <f t="shared" si="95"/>
        <v>0</v>
      </c>
      <c r="V56" s="29">
        <f t="shared" si="95"/>
        <v>0</v>
      </c>
      <c r="W56" s="29">
        <f t="shared" si="95"/>
        <v>0</v>
      </c>
      <c r="X56" s="29">
        <f t="shared" si="95"/>
        <v>0</v>
      </c>
      <c r="Y56" s="29">
        <f t="shared" si="95"/>
        <v>0</v>
      </c>
      <c r="Z56" s="29">
        <f t="shared" si="95"/>
        <v>55500</v>
      </c>
      <c r="AA56" s="29">
        <f t="shared" si="95"/>
        <v>0</v>
      </c>
      <c r="AB56" s="29">
        <f t="shared" si="95"/>
        <v>55500</v>
      </c>
      <c r="AC56" s="29">
        <f t="shared" si="95"/>
        <v>0</v>
      </c>
      <c r="AD56" s="29">
        <f t="shared" si="95"/>
        <v>0</v>
      </c>
      <c r="AE56" s="29">
        <f t="shared" si="95"/>
        <v>0</v>
      </c>
      <c r="AF56" s="29">
        <f t="shared" si="95"/>
        <v>0</v>
      </c>
      <c r="AG56" s="29">
        <f t="shared" si="95"/>
        <v>0</v>
      </c>
      <c r="AH56" s="29">
        <f t="shared" si="95"/>
        <v>55500</v>
      </c>
      <c r="AI56" s="29">
        <f t="shared" si="95"/>
        <v>0</v>
      </c>
      <c r="AJ56" s="29">
        <f t="shared" si="95"/>
        <v>55500</v>
      </c>
      <c r="AK56" s="29">
        <f t="shared" si="95"/>
        <v>0</v>
      </c>
      <c r="AL56" s="9">
        <f t="shared" si="12"/>
        <v>0</v>
      </c>
      <c r="AM56" s="9">
        <f t="shared" si="13"/>
        <v>0</v>
      </c>
      <c r="AN56" s="29"/>
      <c r="AO56" s="29"/>
      <c r="AP56" s="29"/>
      <c r="AQ56" s="29">
        <f t="shared" si="95"/>
        <v>55500</v>
      </c>
      <c r="AR56" s="29"/>
      <c r="AS56" s="29">
        <f t="shared" si="14"/>
        <v>55500</v>
      </c>
      <c r="AT56" s="29"/>
      <c r="AU56" s="29">
        <f t="shared" si="15"/>
        <v>55500</v>
      </c>
      <c r="AV56" s="29">
        <f t="shared" si="95"/>
        <v>55500</v>
      </c>
      <c r="AW56" s="29"/>
      <c r="AX56" s="29">
        <f t="shared" si="16"/>
        <v>55500</v>
      </c>
      <c r="AY56" s="29"/>
      <c r="AZ56" s="29">
        <f t="shared" si="17"/>
        <v>55500</v>
      </c>
      <c r="BA56" s="29">
        <f t="shared" si="95"/>
        <v>55500</v>
      </c>
      <c r="BB56" s="29">
        <f t="shared" si="95"/>
        <v>55500</v>
      </c>
      <c r="BC56" s="29">
        <f t="shared" ref="BA56:BE57" si="96">BC57</f>
        <v>0</v>
      </c>
      <c r="BD56" s="29">
        <f t="shared" si="96"/>
        <v>55500</v>
      </c>
      <c r="BE56" s="29">
        <f t="shared" si="96"/>
        <v>0</v>
      </c>
      <c r="BF56" s="29">
        <f t="shared" si="67"/>
        <v>0</v>
      </c>
      <c r="BG56" s="80">
        <f t="shared" si="68"/>
        <v>100</v>
      </c>
      <c r="BH56" s="29">
        <f t="shared" si="69"/>
        <v>0</v>
      </c>
      <c r="BI56" s="81">
        <f t="shared" si="70"/>
        <v>100</v>
      </c>
    </row>
    <row r="57" spans="1:61" ht="60" hidden="1" x14ac:dyDescent="0.25">
      <c r="A57" s="106" t="s">
        <v>25</v>
      </c>
      <c r="B57" s="126"/>
      <c r="C57" s="126"/>
      <c r="D57" s="126"/>
      <c r="E57" s="124">
        <v>851</v>
      </c>
      <c r="F57" s="3" t="s">
        <v>14</v>
      </c>
      <c r="G57" s="4" t="s">
        <v>42</v>
      </c>
      <c r="H57" s="5" t="s">
        <v>53</v>
      </c>
      <c r="I57" s="3" t="s">
        <v>26</v>
      </c>
      <c r="J57" s="29">
        <f t="shared" si="95"/>
        <v>55500</v>
      </c>
      <c r="K57" s="29">
        <f t="shared" si="95"/>
        <v>0</v>
      </c>
      <c r="L57" s="29">
        <f t="shared" si="95"/>
        <v>55500</v>
      </c>
      <c r="M57" s="29">
        <f t="shared" si="95"/>
        <v>0</v>
      </c>
      <c r="N57" s="29">
        <f t="shared" si="95"/>
        <v>0</v>
      </c>
      <c r="O57" s="29">
        <f t="shared" si="95"/>
        <v>0</v>
      </c>
      <c r="P57" s="29">
        <f t="shared" si="95"/>
        <v>0</v>
      </c>
      <c r="Q57" s="29">
        <f t="shared" si="95"/>
        <v>0</v>
      </c>
      <c r="R57" s="29">
        <f t="shared" si="95"/>
        <v>55500</v>
      </c>
      <c r="S57" s="29">
        <f t="shared" si="95"/>
        <v>0</v>
      </c>
      <c r="T57" s="29">
        <f t="shared" si="95"/>
        <v>55500</v>
      </c>
      <c r="U57" s="29">
        <f t="shared" si="95"/>
        <v>0</v>
      </c>
      <c r="V57" s="29">
        <f t="shared" si="95"/>
        <v>0</v>
      </c>
      <c r="W57" s="29">
        <f t="shared" si="95"/>
        <v>0</v>
      </c>
      <c r="X57" s="29">
        <f t="shared" si="95"/>
        <v>0</v>
      </c>
      <c r="Y57" s="29">
        <f t="shared" si="95"/>
        <v>0</v>
      </c>
      <c r="Z57" s="29">
        <f t="shared" si="95"/>
        <v>55500</v>
      </c>
      <c r="AA57" s="29">
        <f t="shared" si="95"/>
        <v>0</v>
      </c>
      <c r="AB57" s="29">
        <f t="shared" si="95"/>
        <v>55500</v>
      </c>
      <c r="AC57" s="29">
        <f t="shared" si="95"/>
        <v>0</v>
      </c>
      <c r="AD57" s="29">
        <f t="shared" si="95"/>
        <v>0</v>
      </c>
      <c r="AE57" s="29">
        <f t="shared" si="95"/>
        <v>0</v>
      </c>
      <c r="AF57" s="29">
        <f t="shared" si="95"/>
        <v>0</v>
      </c>
      <c r="AG57" s="29">
        <f t="shared" si="95"/>
        <v>0</v>
      </c>
      <c r="AH57" s="29">
        <f t="shared" si="95"/>
        <v>55500</v>
      </c>
      <c r="AI57" s="29">
        <f t="shared" si="95"/>
        <v>0</v>
      </c>
      <c r="AJ57" s="29">
        <f t="shared" si="95"/>
        <v>55500</v>
      </c>
      <c r="AK57" s="29">
        <f t="shared" si="95"/>
        <v>0</v>
      </c>
      <c r="AL57" s="9">
        <f t="shared" si="12"/>
        <v>0</v>
      </c>
      <c r="AM57" s="9">
        <f t="shared" si="13"/>
        <v>0</v>
      </c>
      <c r="AN57" s="29"/>
      <c r="AO57" s="29"/>
      <c r="AP57" s="29"/>
      <c r="AQ57" s="29">
        <f t="shared" si="95"/>
        <v>55500</v>
      </c>
      <c r="AR57" s="29"/>
      <c r="AS57" s="29">
        <f t="shared" si="14"/>
        <v>55500</v>
      </c>
      <c r="AT57" s="29"/>
      <c r="AU57" s="29">
        <f t="shared" si="15"/>
        <v>55500</v>
      </c>
      <c r="AV57" s="29">
        <f t="shared" si="95"/>
        <v>55500</v>
      </c>
      <c r="AW57" s="29"/>
      <c r="AX57" s="29">
        <f t="shared" si="16"/>
        <v>55500</v>
      </c>
      <c r="AY57" s="29"/>
      <c r="AZ57" s="29">
        <f t="shared" si="17"/>
        <v>55500</v>
      </c>
      <c r="BA57" s="29">
        <f t="shared" si="96"/>
        <v>55500</v>
      </c>
      <c r="BB57" s="29">
        <f t="shared" si="96"/>
        <v>55500</v>
      </c>
      <c r="BC57" s="29">
        <f t="shared" si="96"/>
        <v>0</v>
      </c>
      <c r="BD57" s="29">
        <f t="shared" si="96"/>
        <v>55500</v>
      </c>
      <c r="BE57" s="29">
        <f t="shared" si="96"/>
        <v>0</v>
      </c>
      <c r="BF57" s="29">
        <f t="shared" si="67"/>
        <v>0</v>
      </c>
      <c r="BG57" s="80">
        <f t="shared" si="68"/>
        <v>100</v>
      </c>
      <c r="BH57" s="29">
        <f t="shared" si="69"/>
        <v>0</v>
      </c>
      <c r="BI57" s="81">
        <f t="shared" si="70"/>
        <v>100</v>
      </c>
    </row>
    <row r="58" spans="1:61" ht="60" hidden="1" x14ac:dyDescent="0.25">
      <c r="A58" s="106" t="s">
        <v>12</v>
      </c>
      <c r="B58" s="106"/>
      <c r="C58" s="106"/>
      <c r="D58" s="106"/>
      <c r="E58" s="124">
        <v>851</v>
      </c>
      <c r="F58" s="3" t="s">
        <v>14</v>
      </c>
      <c r="G58" s="4" t="s">
        <v>42</v>
      </c>
      <c r="H58" s="5" t="s">
        <v>53</v>
      </c>
      <c r="I58" s="3" t="s">
        <v>27</v>
      </c>
      <c r="J58" s="29">
        <v>55500</v>
      </c>
      <c r="K58" s="29"/>
      <c r="L58" s="29">
        <f>J58</f>
        <v>55500</v>
      </c>
      <c r="M58" s="29"/>
      <c r="N58" s="29"/>
      <c r="O58" s="29"/>
      <c r="P58" s="29"/>
      <c r="Q58" s="29"/>
      <c r="R58" s="29">
        <f>J58+N58</f>
        <v>55500</v>
      </c>
      <c r="S58" s="29">
        <f>K58+O58</f>
        <v>0</v>
      </c>
      <c r="T58" s="29">
        <f>L58+P58</f>
        <v>55500</v>
      </c>
      <c r="U58" s="29">
        <f>M58+Q58</f>
        <v>0</v>
      </c>
      <c r="V58" s="29"/>
      <c r="W58" s="29"/>
      <c r="X58" s="29"/>
      <c r="Y58" s="29"/>
      <c r="Z58" s="29">
        <f>R58+V58</f>
        <v>55500</v>
      </c>
      <c r="AA58" s="29">
        <f>S58+W58</f>
        <v>0</v>
      </c>
      <c r="AB58" s="29">
        <f>T58+X58</f>
        <v>55500</v>
      </c>
      <c r="AC58" s="29">
        <f>U58+Y58</f>
        <v>0</v>
      </c>
      <c r="AD58" s="29"/>
      <c r="AE58" s="29"/>
      <c r="AF58" s="29"/>
      <c r="AG58" s="29"/>
      <c r="AH58" s="29">
        <f>Z58+AD58</f>
        <v>55500</v>
      </c>
      <c r="AI58" s="29">
        <f>AA58+AE58</f>
        <v>0</v>
      </c>
      <c r="AJ58" s="29">
        <f>AB58+AF58</f>
        <v>55500</v>
      </c>
      <c r="AK58" s="29">
        <f>AC58+AG58</f>
        <v>0</v>
      </c>
      <c r="AL58" s="9">
        <f t="shared" si="12"/>
        <v>0</v>
      </c>
      <c r="AM58" s="9">
        <f t="shared" si="13"/>
        <v>0</v>
      </c>
      <c r="AN58" s="29"/>
      <c r="AO58" s="29"/>
      <c r="AP58" s="29"/>
      <c r="AQ58" s="29">
        <v>55500</v>
      </c>
      <c r="AR58" s="29"/>
      <c r="AS58" s="29">
        <f t="shared" si="14"/>
        <v>55500</v>
      </c>
      <c r="AT58" s="29"/>
      <c r="AU58" s="29">
        <f t="shared" si="15"/>
        <v>55500</v>
      </c>
      <c r="AV58" s="29">
        <v>55500</v>
      </c>
      <c r="AW58" s="29"/>
      <c r="AX58" s="29">
        <f t="shared" si="16"/>
        <v>55500</v>
      </c>
      <c r="AY58" s="29"/>
      <c r="AZ58" s="29">
        <f t="shared" si="17"/>
        <v>55500</v>
      </c>
      <c r="BA58" s="29">
        <v>55500</v>
      </c>
      <c r="BB58" s="29">
        <v>55500</v>
      </c>
      <c r="BC58" s="29"/>
      <c r="BD58" s="29">
        <f>BB58</f>
        <v>55500</v>
      </c>
      <c r="BE58" s="29"/>
      <c r="BF58" s="29">
        <f t="shared" si="67"/>
        <v>0</v>
      </c>
      <c r="BG58" s="80">
        <f t="shared" si="68"/>
        <v>100</v>
      </c>
      <c r="BH58" s="29">
        <f t="shared" si="69"/>
        <v>0</v>
      </c>
      <c r="BI58" s="81">
        <f t="shared" si="70"/>
        <v>100</v>
      </c>
    </row>
    <row r="59" spans="1:61" s="2" customFormat="1" ht="44.25" customHeight="1" x14ac:dyDescent="0.25">
      <c r="A59" s="126" t="s">
        <v>54</v>
      </c>
      <c r="B59" s="124"/>
      <c r="C59" s="124"/>
      <c r="D59" s="124"/>
      <c r="E59" s="124">
        <v>851</v>
      </c>
      <c r="F59" s="4" t="s">
        <v>14</v>
      </c>
      <c r="G59" s="4" t="s">
        <v>42</v>
      </c>
      <c r="H59" s="4" t="s">
        <v>55</v>
      </c>
      <c r="I59" s="4"/>
      <c r="J59" s="29">
        <f t="shared" ref="J59:BB66" si="97">J60</f>
        <v>2334600</v>
      </c>
      <c r="K59" s="29">
        <f t="shared" si="97"/>
        <v>0</v>
      </c>
      <c r="L59" s="29">
        <f t="shared" si="97"/>
        <v>2334600</v>
      </c>
      <c r="M59" s="29">
        <f t="shared" si="97"/>
        <v>0</v>
      </c>
      <c r="N59" s="29">
        <f t="shared" si="97"/>
        <v>0</v>
      </c>
      <c r="O59" s="29">
        <f t="shared" si="97"/>
        <v>0</v>
      </c>
      <c r="P59" s="29">
        <f t="shared" si="97"/>
        <v>0</v>
      </c>
      <c r="Q59" s="29">
        <f t="shared" si="97"/>
        <v>0</v>
      </c>
      <c r="R59" s="29">
        <f t="shared" si="97"/>
        <v>2334600</v>
      </c>
      <c r="S59" s="29">
        <f t="shared" si="97"/>
        <v>0</v>
      </c>
      <c r="T59" s="29">
        <f t="shared" si="97"/>
        <v>2334600</v>
      </c>
      <c r="U59" s="29">
        <f t="shared" si="97"/>
        <v>0</v>
      </c>
      <c r="V59" s="29">
        <f t="shared" si="97"/>
        <v>0</v>
      </c>
      <c r="W59" s="29">
        <f t="shared" si="97"/>
        <v>0</v>
      </c>
      <c r="X59" s="29">
        <f t="shared" si="97"/>
        <v>0</v>
      </c>
      <c r="Y59" s="29">
        <f t="shared" si="97"/>
        <v>0</v>
      </c>
      <c r="Z59" s="29">
        <f t="shared" si="97"/>
        <v>2334600</v>
      </c>
      <c r="AA59" s="29">
        <f t="shared" si="97"/>
        <v>0</v>
      </c>
      <c r="AB59" s="29">
        <f t="shared" si="97"/>
        <v>2334600</v>
      </c>
      <c r="AC59" s="29">
        <f t="shared" si="97"/>
        <v>0</v>
      </c>
      <c r="AD59" s="29">
        <f t="shared" si="97"/>
        <v>168500</v>
      </c>
      <c r="AE59" s="29">
        <f t="shared" si="97"/>
        <v>0</v>
      </c>
      <c r="AF59" s="29">
        <f t="shared" si="97"/>
        <v>168500</v>
      </c>
      <c r="AG59" s="29">
        <f t="shared" si="97"/>
        <v>0</v>
      </c>
      <c r="AH59" s="29">
        <f t="shared" si="97"/>
        <v>2503100</v>
      </c>
      <c r="AI59" s="29">
        <f t="shared" si="97"/>
        <v>0</v>
      </c>
      <c r="AJ59" s="29">
        <f t="shared" si="97"/>
        <v>2503100</v>
      </c>
      <c r="AK59" s="29">
        <f t="shared" si="97"/>
        <v>0</v>
      </c>
      <c r="AL59" s="9">
        <f t="shared" si="12"/>
        <v>0</v>
      </c>
      <c r="AM59" s="9">
        <f t="shared" si="13"/>
        <v>0</v>
      </c>
      <c r="AN59" s="29"/>
      <c r="AO59" s="29"/>
      <c r="AP59" s="29"/>
      <c r="AQ59" s="29">
        <f t="shared" si="97"/>
        <v>2066000</v>
      </c>
      <c r="AR59" s="29"/>
      <c r="AS59" s="29">
        <f t="shared" si="14"/>
        <v>2066000</v>
      </c>
      <c r="AT59" s="29"/>
      <c r="AU59" s="29">
        <f t="shared" si="15"/>
        <v>2066000</v>
      </c>
      <c r="AV59" s="29">
        <f t="shared" si="97"/>
        <v>2066000</v>
      </c>
      <c r="AW59" s="29"/>
      <c r="AX59" s="29">
        <f t="shared" si="16"/>
        <v>2066000</v>
      </c>
      <c r="AY59" s="29"/>
      <c r="AZ59" s="29">
        <f t="shared" si="17"/>
        <v>2066000</v>
      </c>
      <c r="BA59" s="29">
        <f t="shared" si="97"/>
        <v>2283000</v>
      </c>
      <c r="BB59" s="29">
        <f t="shared" si="97"/>
        <v>2283000</v>
      </c>
      <c r="BC59" s="29">
        <f t="shared" ref="BA59:BE66" si="98">BC60</f>
        <v>0</v>
      </c>
      <c r="BD59" s="29">
        <f t="shared" si="98"/>
        <v>2283000</v>
      </c>
      <c r="BE59" s="29">
        <f t="shared" si="98"/>
        <v>0</v>
      </c>
      <c r="BF59" s="29">
        <f t="shared" si="67"/>
        <v>51600</v>
      </c>
      <c r="BG59" s="80">
        <f t="shared" si="68"/>
        <v>102.26018396846254</v>
      </c>
      <c r="BH59" s="29">
        <f t="shared" si="69"/>
        <v>51600</v>
      </c>
      <c r="BI59" s="81">
        <f t="shared" si="70"/>
        <v>102.26018396846254</v>
      </c>
    </row>
    <row r="60" spans="1:61" ht="60" x14ac:dyDescent="0.25">
      <c r="A60" s="106" t="s">
        <v>56</v>
      </c>
      <c r="B60" s="106"/>
      <c r="C60" s="106"/>
      <c r="D60" s="106"/>
      <c r="E60" s="124">
        <v>851</v>
      </c>
      <c r="F60" s="3" t="s">
        <v>14</v>
      </c>
      <c r="G60" s="3" t="s">
        <v>42</v>
      </c>
      <c r="H60" s="4" t="s">
        <v>55</v>
      </c>
      <c r="I60" s="5">
        <v>600</v>
      </c>
      <c r="J60" s="29">
        <f t="shared" si="97"/>
        <v>2334600</v>
      </c>
      <c r="K60" s="29">
        <f t="shared" si="97"/>
        <v>0</v>
      </c>
      <c r="L60" s="29">
        <f t="shared" si="97"/>
        <v>2334600</v>
      </c>
      <c r="M60" s="29">
        <f t="shared" si="97"/>
        <v>0</v>
      </c>
      <c r="N60" s="29">
        <f t="shared" si="97"/>
        <v>0</v>
      </c>
      <c r="O60" s="29">
        <f t="shared" si="97"/>
        <v>0</v>
      </c>
      <c r="P60" s="29">
        <f t="shared" si="97"/>
        <v>0</v>
      </c>
      <c r="Q60" s="29">
        <f t="shared" si="97"/>
        <v>0</v>
      </c>
      <c r="R60" s="29">
        <f t="shared" si="97"/>
        <v>2334600</v>
      </c>
      <c r="S60" s="29">
        <f t="shared" si="97"/>
        <v>0</v>
      </c>
      <c r="T60" s="29">
        <f t="shared" si="97"/>
        <v>2334600</v>
      </c>
      <c r="U60" s="29">
        <f t="shared" si="97"/>
        <v>0</v>
      </c>
      <c r="V60" s="29">
        <f t="shared" si="97"/>
        <v>0</v>
      </c>
      <c r="W60" s="29">
        <f t="shared" si="97"/>
        <v>0</v>
      </c>
      <c r="X60" s="29">
        <f t="shared" si="97"/>
        <v>0</v>
      </c>
      <c r="Y60" s="29">
        <f t="shared" si="97"/>
        <v>0</v>
      </c>
      <c r="Z60" s="29">
        <f t="shared" si="97"/>
        <v>2334600</v>
      </c>
      <c r="AA60" s="29">
        <f t="shared" si="97"/>
        <v>0</v>
      </c>
      <c r="AB60" s="29">
        <f t="shared" si="97"/>
        <v>2334600</v>
      </c>
      <c r="AC60" s="29">
        <f t="shared" si="97"/>
        <v>0</v>
      </c>
      <c r="AD60" s="29">
        <f t="shared" si="97"/>
        <v>168500</v>
      </c>
      <c r="AE60" s="29">
        <f t="shared" si="97"/>
        <v>0</v>
      </c>
      <c r="AF60" s="29">
        <f t="shared" si="97"/>
        <v>168500</v>
      </c>
      <c r="AG60" s="29">
        <f t="shared" si="97"/>
        <v>0</v>
      </c>
      <c r="AH60" s="29">
        <f t="shared" si="97"/>
        <v>2503100</v>
      </c>
      <c r="AI60" s="29">
        <f t="shared" si="97"/>
        <v>0</v>
      </c>
      <c r="AJ60" s="29">
        <f t="shared" si="97"/>
        <v>2503100</v>
      </c>
      <c r="AK60" s="29">
        <f t="shared" si="97"/>
        <v>0</v>
      </c>
      <c r="AL60" s="9">
        <f t="shared" si="12"/>
        <v>0</v>
      </c>
      <c r="AM60" s="9">
        <f t="shared" si="13"/>
        <v>0</v>
      </c>
      <c r="AN60" s="29"/>
      <c r="AO60" s="29"/>
      <c r="AP60" s="29"/>
      <c r="AQ60" s="29">
        <f t="shared" si="97"/>
        <v>2066000</v>
      </c>
      <c r="AR60" s="29"/>
      <c r="AS60" s="29">
        <f t="shared" si="14"/>
        <v>2066000</v>
      </c>
      <c r="AT60" s="29"/>
      <c r="AU60" s="29">
        <f t="shared" si="15"/>
        <v>2066000</v>
      </c>
      <c r="AV60" s="29">
        <f t="shared" si="97"/>
        <v>2066000</v>
      </c>
      <c r="AW60" s="29"/>
      <c r="AX60" s="29">
        <f t="shared" si="16"/>
        <v>2066000</v>
      </c>
      <c r="AY60" s="29"/>
      <c r="AZ60" s="29">
        <f t="shared" si="17"/>
        <v>2066000</v>
      </c>
      <c r="BA60" s="29">
        <f t="shared" si="98"/>
        <v>2283000</v>
      </c>
      <c r="BB60" s="29">
        <f t="shared" si="98"/>
        <v>2283000</v>
      </c>
      <c r="BC60" s="29">
        <f t="shared" si="98"/>
        <v>0</v>
      </c>
      <c r="BD60" s="29">
        <f t="shared" si="98"/>
        <v>2283000</v>
      </c>
      <c r="BE60" s="29">
        <f t="shared" si="98"/>
        <v>0</v>
      </c>
      <c r="BF60" s="29">
        <f t="shared" si="67"/>
        <v>51600</v>
      </c>
      <c r="BG60" s="80">
        <f t="shared" si="68"/>
        <v>102.26018396846254</v>
      </c>
      <c r="BH60" s="29">
        <f t="shared" si="69"/>
        <v>51600</v>
      </c>
      <c r="BI60" s="81">
        <f t="shared" si="70"/>
        <v>102.26018396846254</v>
      </c>
    </row>
    <row r="61" spans="1:61" ht="30" x14ac:dyDescent="0.25">
      <c r="A61" s="106" t="s">
        <v>57</v>
      </c>
      <c r="B61" s="106"/>
      <c r="C61" s="106"/>
      <c r="D61" s="106"/>
      <c r="E61" s="124">
        <v>851</v>
      </c>
      <c r="F61" s="3" t="s">
        <v>14</v>
      </c>
      <c r="G61" s="3" t="s">
        <v>42</v>
      </c>
      <c r="H61" s="4" t="s">
        <v>55</v>
      </c>
      <c r="I61" s="5">
        <v>610</v>
      </c>
      <c r="J61" s="29">
        <v>2334600</v>
      </c>
      <c r="K61" s="29"/>
      <c r="L61" s="29">
        <f>J61</f>
        <v>2334600</v>
      </c>
      <c r="M61" s="29"/>
      <c r="N61" s="29"/>
      <c r="O61" s="29"/>
      <c r="P61" s="29"/>
      <c r="Q61" s="29"/>
      <c r="R61" s="29">
        <f>J61+N61</f>
        <v>2334600</v>
      </c>
      <c r="S61" s="29">
        <f>K61+O61</f>
        <v>0</v>
      </c>
      <c r="T61" s="29">
        <f>L61+P61</f>
        <v>2334600</v>
      </c>
      <c r="U61" s="29">
        <f>M61+Q61</f>
        <v>0</v>
      </c>
      <c r="V61" s="29"/>
      <c r="W61" s="29"/>
      <c r="X61" s="29"/>
      <c r="Y61" s="29"/>
      <c r="Z61" s="29">
        <f>R61+V61</f>
        <v>2334600</v>
      </c>
      <c r="AA61" s="29">
        <f>S61+W61</f>
        <v>0</v>
      </c>
      <c r="AB61" s="29">
        <f>T61+X61</f>
        <v>2334600</v>
      </c>
      <c r="AC61" s="29">
        <f>U61+Y61</f>
        <v>0</v>
      </c>
      <c r="AD61" s="29">
        <v>168500</v>
      </c>
      <c r="AE61" s="29"/>
      <c r="AF61" s="29">
        <f>AD61</f>
        <v>168500</v>
      </c>
      <c r="AG61" s="29"/>
      <c r="AH61" s="29">
        <f>Z61+AD61</f>
        <v>2503100</v>
      </c>
      <c r="AI61" s="29">
        <f>AA61+AE61</f>
        <v>0</v>
      </c>
      <c r="AJ61" s="29">
        <f>AB61+AF61</f>
        <v>2503100</v>
      </c>
      <c r="AK61" s="29">
        <f>AC61+AG61</f>
        <v>0</v>
      </c>
      <c r="AL61" s="9">
        <f t="shared" si="12"/>
        <v>0</v>
      </c>
      <c r="AM61" s="9">
        <f t="shared" si="13"/>
        <v>0</v>
      </c>
      <c r="AN61" s="29"/>
      <c r="AO61" s="29"/>
      <c r="AP61" s="29"/>
      <c r="AQ61" s="29">
        <v>2066000</v>
      </c>
      <c r="AR61" s="29"/>
      <c r="AS61" s="29">
        <f t="shared" si="14"/>
        <v>2066000</v>
      </c>
      <c r="AT61" s="29"/>
      <c r="AU61" s="29">
        <f t="shared" si="15"/>
        <v>2066000</v>
      </c>
      <c r="AV61" s="29">
        <v>2066000</v>
      </c>
      <c r="AW61" s="29"/>
      <c r="AX61" s="29">
        <f t="shared" si="16"/>
        <v>2066000</v>
      </c>
      <c r="AY61" s="29"/>
      <c r="AZ61" s="29">
        <f t="shared" si="17"/>
        <v>2066000</v>
      </c>
      <c r="BA61" s="29">
        <v>2283000</v>
      </c>
      <c r="BB61" s="29">
        <v>2283000</v>
      </c>
      <c r="BC61" s="29"/>
      <c r="BD61" s="29">
        <f>BB61</f>
        <v>2283000</v>
      </c>
      <c r="BE61" s="29"/>
      <c r="BF61" s="29">
        <f t="shared" si="67"/>
        <v>51600</v>
      </c>
      <c r="BG61" s="80">
        <f t="shared" si="68"/>
        <v>102.26018396846254</v>
      </c>
      <c r="BH61" s="29">
        <f t="shared" si="69"/>
        <v>51600</v>
      </c>
      <c r="BI61" s="81">
        <f t="shared" si="70"/>
        <v>102.26018396846254</v>
      </c>
    </row>
    <row r="62" spans="1:61" ht="90" hidden="1" x14ac:dyDescent="0.25">
      <c r="A62" s="106" t="s">
        <v>410</v>
      </c>
      <c r="B62" s="106"/>
      <c r="C62" s="106"/>
      <c r="D62" s="106"/>
      <c r="E62" s="124">
        <v>851</v>
      </c>
      <c r="F62" s="3" t="s">
        <v>14</v>
      </c>
      <c r="G62" s="4" t="s">
        <v>42</v>
      </c>
      <c r="H62" s="5" t="s">
        <v>411</v>
      </c>
      <c r="I62" s="3"/>
      <c r="J62" s="29">
        <f t="shared" ref="J62:BB63" si="99">J63</f>
        <v>0</v>
      </c>
      <c r="K62" s="29">
        <f t="shared" si="99"/>
        <v>0</v>
      </c>
      <c r="L62" s="29">
        <f t="shared" si="99"/>
        <v>0</v>
      </c>
      <c r="M62" s="29">
        <f t="shared" si="99"/>
        <v>0</v>
      </c>
      <c r="N62" s="29">
        <f t="shared" si="99"/>
        <v>0</v>
      </c>
      <c r="O62" s="29">
        <f t="shared" si="99"/>
        <v>0</v>
      </c>
      <c r="P62" s="29">
        <f t="shared" si="99"/>
        <v>0</v>
      </c>
      <c r="Q62" s="29">
        <f t="shared" si="99"/>
        <v>0</v>
      </c>
      <c r="R62" s="29">
        <f t="shared" si="99"/>
        <v>0</v>
      </c>
      <c r="S62" s="29">
        <f t="shared" si="99"/>
        <v>0</v>
      </c>
      <c r="T62" s="29">
        <f t="shared" si="99"/>
        <v>0</v>
      </c>
      <c r="U62" s="29">
        <f t="shared" si="99"/>
        <v>0</v>
      </c>
      <c r="V62" s="29">
        <f t="shared" si="99"/>
        <v>0</v>
      </c>
      <c r="W62" s="29">
        <f t="shared" si="99"/>
        <v>0</v>
      </c>
      <c r="X62" s="29">
        <f t="shared" si="99"/>
        <v>0</v>
      </c>
      <c r="Y62" s="29">
        <f t="shared" si="99"/>
        <v>0</v>
      </c>
      <c r="Z62" s="29">
        <f t="shared" si="99"/>
        <v>0</v>
      </c>
      <c r="AA62" s="29">
        <f t="shared" si="99"/>
        <v>0</v>
      </c>
      <c r="AB62" s="29">
        <f t="shared" si="99"/>
        <v>0</v>
      </c>
      <c r="AC62" s="29">
        <f t="shared" si="99"/>
        <v>0</v>
      </c>
      <c r="AD62" s="29">
        <f t="shared" si="99"/>
        <v>0</v>
      </c>
      <c r="AE62" s="29">
        <f t="shared" si="99"/>
        <v>0</v>
      </c>
      <c r="AF62" s="29">
        <f t="shared" si="99"/>
        <v>0</v>
      </c>
      <c r="AG62" s="29">
        <f t="shared" si="99"/>
        <v>0</v>
      </c>
      <c r="AH62" s="29">
        <f t="shared" si="99"/>
        <v>0</v>
      </c>
      <c r="AI62" s="29">
        <f t="shared" si="99"/>
        <v>0</v>
      </c>
      <c r="AJ62" s="29">
        <f t="shared" si="99"/>
        <v>0</v>
      </c>
      <c r="AK62" s="29">
        <f t="shared" si="99"/>
        <v>0</v>
      </c>
      <c r="AL62" s="9">
        <f t="shared" si="12"/>
        <v>0</v>
      </c>
      <c r="AM62" s="9">
        <f t="shared" si="13"/>
        <v>0</v>
      </c>
      <c r="AN62" s="29"/>
      <c r="AO62" s="29"/>
      <c r="AP62" s="29"/>
      <c r="AQ62" s="29">
        <f t="shared" si="99"/>
        <v>0</v>
      </c>
      <c r="AR62" s="29"/>
      <c r="AS62" s="29">
        <f t="shared" si="14"/>
        <v>0</v>
      </c>
      <c r="AT62" s="29"/>
      <c r="AU62" s="29">
        <f t="shared" si="15"/>
        <v>0</v>
      </c>
      <c r="AV62" s="29">
        <f t="shared" si="99"/>
        <v>0</v>
      </c>
      <c r="AW62" s="29"/>
      <c r="AX62" s="29">
        <f t="shared" si="16"/>
        <v>0</v>
      </c>
      <c r="AY62" s="29"/>
      <c r="AZ62" s="29">
        <f t="shared" si="17"/>
        <v>0</v>
      </c>
      <c r="BA62" s="29">
        <f t="shared" si="99"/>
        <v>0</v>
      </c>
      <c r="BB62" s="29">
        <f t="shared" si="99"/>
        <v>46622</v>
      </c>
      <c r="BC62" s="29">
        <f t="shared" ref="BA62:BE63" si="100">BC63</f>
        <v>0</v>
      </c>
      <c r="BD62" s="29">
        <f t="shared" si="100"/>
        <v>0</v>
      </c>
      <c r="BE62" s="29">
        <f t="shared" si="100"/>
        <v>0</v>
      </c>
      <c r="BF62" s="29">
        <f t="shared" si="67"/>
        <v>0</v>
      </c>
      <c r="BG62" s="80" t="e">
        <f t="shared" si="68"/>
        <v>#DIV/0!</v>
      </c>
      <c r="BH62" s="29">
        <f t="shared" si="69"/>
        <v>-46622</v>
      </c>
      <c r="BI62" s="81">
        <f t="shared" si="70"/>
        <v>0</v>
      </c>
    </row>
    <row r="63" spans="1:61" ht="60" hidden="1" x14ac:dyDescent="0.25">
      <c r="A63" s="106" t="s">
        <v>56</v>
      </c>
      <c r="B63" s="106"/>
      <c r="C63" s="106"/>
      <c r="D63" s="106"/>
      <c r="E63" s="124">
        <v>851</v>
      </c>
      <c r="F63" s="3" t="s">
        <v>14</v>
      </c>
      <c r="G63" s="4" t="s">
        <v>42</v>
      </c>
      <c r="H63" s="5" t="s">
        <v>411</v>
      </c>
      <c r="I63" s="3" t="s">
        <v>112</v>
      </c>
      <c r="J63" s="29">
        <f t="shared" si="99"/>
        <v>0</v>
      </c>
      <c r="K63" s="29">
        <f t="shared" si="99"/>
        <v>0</v>
      </c>
      <c r="L63" s="29">
        <f t="shared" si="99"/>
        <v>0</v>
      </c>
      <c r="M63" s="29">
        <f t="shared" si="99"/>
        <v>0</v>
      </c>
      <c r="N63" s="29">
        <f t="shared" si="99"/>
        <v>0</v>
      </c>
      <c r="O63" s="29">
        <f t="shared" si="99"/>
        <v>0</v>
      </c>
      <c r="P63" s="29">
        <f t="shared" si="99"/>
        <v>0</v>
      </c>
      <c r="Q63" s="29">
        <f t="shared" si="99"/>
        <v>0</v>
      </c>
      <c r="R63" s="29">
        <f t="shared" si="99"/>
        <v>0</v>
      </c>
      <c r="S63" s="29">
        <f t="shared" si="99"/>
        <v>0</v>
      </c>
      <c r="T63" s="29">
        <f t="shared" si="99"/>
        <v>0</v>
      </c>
      <c r="U63" s="29">
        <f t="shared" si="99"/>
        <v>0</v>
      </c>
      <c r="V63" s="29">
        <f t="shared" si="99"/>
        <v>0</v>
      </c>
      <c r="W63" s="29">
        <f t="shared" si="99"/>
        <v>0</v>
      </c>
      <c r="X63" s="29">
        <f t="shared" si="99"/>
        <v>0</v>
      </c>
      <c r="Y63" s="29">
        <f t="shared" si="99"/>
        <v>0</v>
      </c>
      <c r="Z63" s="29">
        <f t="shared" si="99"/>
        <v>0</v>
      </c>
      <c r="AA63" s="29">
        <f t="shared" si="99"/>
        <v>0</v>
      </c>
      <c r="AB63" s="29">
        <f t="shared" si="99"/>
        <v>0</v>
      </c>
      <c r="AC63" s="29">
        <f t="shared" si="99"/>
        <v>0</v>
      </c>
      <c r="AD63" s="29">
        <f t="shared" si="99"/>
        <v>0</v>
      </c>
      <c r="AE63" s="29">
        <f t="shared" si="99"/>
        <v>0</v>
      </c>
      <c r="AF63" s="29">
        <f t="shared" si="99"/>
        <v>0</v>
      </c>
      <c r="AG63" s="29">
        <f t="shared" si="99"/>
        <v>0</v>
      </c>
      <c r="AH63" s="29">
        <f t="shared" si="99"/>
        <v>0</v>
      </c>
      <c r="AI63" s="29">
        <f t="shared" si="99"/>
        <v>0</v>
      </c>
      <c r="AJ63" s="29">
        <f t="shared" si="99"/>
        <v>0</v>
      </c>
      <c r="AK63" s="29">
        <f t="shared" si="99"/>
        <v>0</v>
      </c>
      <c r="AL63" s="9">
        <f t="shared" si="12"/>
        <v>0</v>
      </c>
      <c r="AM63" s="9">
        <f t="shared" si="13"/>
        <v>0</v>
      </c>
      <c r="AN63" s="29"/>
      <c r="AO63" s="29"/>
      <c r="AP63" s="29"/>
      <c r="AQ63" s="29">
        <f t="shared" si="99"/>
        <v>0</v>
      </c>
      <c r="AR63" s="29"/>
      <c r="AS63" s="29">
        <f t="shared" si="14"/>
        <v>0</v>
      </c>
      <c r="AT63" s="29"/>
      <c r="AU63" s="29">
        <f t="shared" si="15"/>
        <v>0</v>
      </c>
      <c r="AV63" s="29">
        <f t="shared" si="99"/>
        <v>0</v>
      </c>
      <c r="AW63" s="29"/>
      <c r="AX63" s="29">
        <f t="shared" si="16"/>
        <v>0</v>
      </c>
      <c r="AY63" s="29"/>
      <c r="AZ63" s="29">
        <f t="shared" si="17"/>
        <v>0</v>
      </c>
      <c r="BA63" s="29">
        <f t="shared" si="100"/>
        <v>0</v>
      </c>
      <c r="BB63" s="29">
        <f t="shared" si="100"/>
        <v>46622</v>
      </c>
      <c r="BC63" s="29">
        <f t="shared" si="100"/>
        <v>0</v>
      </c>
      <c r="BD63" s="29">
        <f t="shared" si="100"/>
        <v>0</v>
      </c>
      <c r="BE63" s="29">
        <f t="shared" si="100"/>
        <v>0</v>
      </c>
      <c r="BF63" s="29">
        <f t="shared" si="67"/>
        <v>0</v>
      </c>
      <c r="BG63" s="80" t="e">
        <f t="shared" si="68"/>
        <v>#DIV/0!</v>
      </c>
      <c r="BH63" s="29">
        <f t="shared" si="69"/>
        <v>-46622</v>
      </c>
      <c r="BI63" s="81">
        <f t="shared" si="70"/>
        <v>0</v>
      </c>
    </row>
    <row r="64" spans="1:61" ht="30" hidden="1" x14ac:dyDescent="0.25">
      <c r="A64" s="106" t="s">
        <v>57</v>
      </c>
      <c r="B64" s="106"/>
      <c r="C64" s="106"/>
      <c r="D64" s="106"/>
      <c r="E64" s="124">
        <v>851</v>
      </c>
      <c r="F64" s="3" t="s">
        <v>14</v>
      </c>
      <c r="G64" s="4" t="s">
        <v>42</v>
      </c>
      <c r="H64" s="5" t="s">
        <v>411</v>
      </c>
      <c r="I64" s="3" t="s">
        <v>114</v>
      </c>
      <c r="J64" s="29"/>
      <c r="K64" s="29"/>
      <c r="L64" s="29"/>
      <c r="M64" s="29"/>
      <c r="N64" s="29"/>
      <c r="O64" s="29"/>
      <c r="P64" s="29"/>
      <c r="Q64" s="29"/>
      <c r="R64" s="29">
        <f>J64+N64</f>
        <v>0</v>
      </c>
      <c r="S64" s="29">
        <f>K64+O64</f>
        <v>0</v>
      </c>
      <c r="T64" s="29">
        <f>L64+P64</f>
        <v>0</v>
      </c>
      <c r="U64" s="29">
        <f>M64+Q64</f>
        <v>0</v>
      </c>
      <c r="V64" s="29"/>
      <c r="W64" s="29"/>
      <c r="X64" s="29"/>
      <c r="Y64" s="29"/>
      <c r="Z64" s="29">
        <f>R64+V64</f>
        <v>0</v>
      </c>
      <c r="AA64" s="29">
        <f>S64+W64</f>
        <v>0</v>
      </c>
      <c r="AB64" s="29">
        <f>T64+X64</f>
        <v>0</v>
      </c>
      <c r="AC64" s="29">
        <f>U64+Y64</f>
        <v>0</v>
      </c>
      <c r="AD64" s="29"/>
      <c r="AE64" s="29"/>
      <c r="AF64" s="29"/>
      <c r="AG64" s="29"/>
      <c r="AH64" s="29">
        <f>Z64+AD64</f>
        <v>0</v>
      </c>
      <c r="AI64" s="29">
        <f>AA64+AE64</f>
        <v>0</v>
      </c>
      <c r="AJ64" s="29">
        <f>AB64+AF64</f>
        <v>0</v>
      </c>
      <c r="AK64" s="29">
        <f>AC64+AG64</f>
        <v>0</v>
      </c>
      <c r="AL64" s="9">
        <f t="shared" si="12"/>
        <v>0</v>
      </c>
      <c r="AM64" s="9">
        <f t="shared" si="13"/>
        <v>0</v>
      </c>
      <c r="AN64" s="29"/>
      <c r="AO64" s="29"/>
      <c r="AP64" s="29"/>
      <c r="AQ64" s="29"/>
      <c r="AR64" s="29"/>
      <c r="AS64" s="29">
        <f t="shared" si="14"/>
        <v>0</v>
      </c>
      <c r="AT64" s="29"/>
      <c r="AU64" s="29">
        <f t="shared" si="15"/>
        <v>0</v>
      </c>
      <c r="AV64" s="29"/>
      <c r="AW64" s="29"/>
      <c r="AX64" s="29">
        <f t="shared" si="16"/>
        <v>0</v>
      </c>
      <c r="AY64" s="29"/>
      <c r="AZ64" s="29">
        <f t="shared" si="17"/>
        <v>0</v>
      </c>
      <c r="BA64" s="29"/>
      <c r="BB64" s="29">
        <v>46622</v>
      </c>
      <c r="BC64" s="29"/>
      <c r="BD64" s="29"/>
      <c r="BE64" s="29"/>
      <c r="BF64" s="29">
        <f t="shared" si="67"/>
        <v>0</v>
      </c>
      <c r="BG64" s="80" t="e">
        <f t="shared" si="68"/>
        <v>#DIV/0!</v>
      </c>
      <c r="BH64" s="29">
        <f t="shared" si="69"/>
        <v>-46622</v>
      </c>
      <c r="BI64" s="81">
        <f t="shared" si="70"/>
        <v>0</v>
      </c>
    </row>
    <row r="65" spans="1:61" ht="60" hidden="1" x14ac:dyDescent="0.25">
      <c r="A65" s="126" t="s">
        <v>139</v>
      </c>
      <c r="B65" s="106"/>
      <c r="C65" s="106"/>
      <c r="D65" s="106"/>
      <c r="E65" s="124">
        <v>851</v>
      </c>
      <c r="F65" s="4" t="s">
        <v>14</v>
      </c>
      <c r="G65" s="4" t="s">
        <v>42</v>
      </c>
      <c r="H65" s="4" t="s">
        <v>140</v>
      </c>
      <c r="I65" s="4"/>
      <c r="J65" s="29">
        <f t="shared" si="97"/>
        <v>0</v>
      </c>
      <c r="K65" s="29">
        <f t="shared" si="97"/>
        <v>0</v>
      </c>
      <c r="L65" s="29">
        <f t="shared" si="97"/>
        <v>0</v>
      </c>
      <c r="M65" s="29">
        <f t="shared" si="97"/>
        <v>0</v>
      </c>
      <c r="N65" s="29">
        <f t="shared" si="97"/>
        <v>0</v>
      </c>
      <c r="O65" s="29">
        <f t="shared" si="97"/>
        <v>0</v>
      </c>
      <c r="P65" s="29">
        <f t="shared" si="97"/>
        <v>0</v>
      </c>
      <c r="Q65" s="29">
        <f t="shared" si="97"/>
        <v>0</v>
      </c>
      <c r="R65" s="29">
        <f t="shared" si="97"/>
        <v>0</v>
      </c>
      <c r="S65" s="29">
        <f t="shared" si="97"/>
        <v>0</v>
      </c>
      <c r="T65" s="29">
        <f t="shared" si="97"/>
        <v>0</v>
      </c>
      <c r="U65" s="29">
        <f t="shared" si="97"/>
        <v>0</v>
      </c>
      <c r="V65" s="29">
        <f t="shared" si="97"/>
        <v>0</v>
      </c>
      <c r="W65" s="29">
        <f t="shared" si="97"/>
        <v>0</v>
      </c>
      <c r="X65" s="29">
        <f t="shared" si="97"/>
        <v>0</v>
      </c>
      <c r="Y65" s="29">
        <f t="shared" si="97"/>
        <v>0</v>
      </c>
      <c r="Z65" s="29">
        <f t="shared" si="97"/>
        <v>0</v>
      </c>
      <c r="AA65" s="29">
        <f t="shared" si="97"/>
        <v>0</v>
      </c>
      <c r="AB65" s="29">
        <f t="shared" si="97"/>
        <v>0</v>
      </c>
      <c r="AC65" s="29">
        <f t="shared" si="97"/>
        <v>0</v>
      </c>
      <c r="AD65" s="29">
        <f t="shared" si="97"/>
        <v>0</v>
      </c>
      <c r="AE65" s="29">
        <f t="shared" si="97"/>
        <v>0</v>
      </c>
      <c r="AF65" s="29">
        <f t="shared" si="97"/>
        <v>0</v>
      </c>
      <c r="AG65" s="29">
        <f t="shared" si="97"/>
        <v>0</v>
      </c>
      <c r="AH65" s="29">
        <f t="shared" si="97"/>
        <v>0</v>
      </c>
      <c r="AI65" s="29">
        <f t="shared" si="97"/>
        <v>0</v>
      </c>
      <c r="AJ65" s="29">
        <f t="shared" si="97"/>
        <v>0</v>
      </c>
      <c r="AK65" s="29">
        <f t="shared" si="97"/>
        <v>0</v>
      </c>
      <c r="AL65" s="9">
        <f t="shared" si="12"/>
        <v>0</v>
      </c>
      <c r="AM65" s="9">
        <f t="shared" si="13"/>
        <v>0</v>
      </c>
      <c r="AN65" s="29"/>
      <c r="AO65" s="29"/>
      <c r="AP65" s="29"/>
      <c r="AQ65" s="29">
        <f t="shared" si="97"/>
        <v>0</v>
      </c>
      <c r="AR65" s="29"/>
      <c r="AS65" s="29">
        <f t="shared" si="14"/>
        <v>0</v>
      </c>
      <c r="AT65" s="29"/>
      <c r="AU65" s="29">
        <f t="shared" si="15"/>
        <v>0</v>
      </c>
      <c r="AV65" s="29">
        <f t="shared" si="97"/>
        <v>0</v>
      </c>
      <c r="AW65" s="29"/>
      <c r="AX65" s="29">
        <f t="shared" si="16"/>
        <v>0</v>
      </c>
      <c r="AY65" s="29"/>
      <c r="AZ65" s="29">
        <f t="shared" si="17"/>
        <v>0</v>
      </c>
      <c r="BA65" s="29">
        <f t="shared" si="98"/>
        <v>0</v>
      </c>
      <c r="BB65" s="29">
        <f t="shared" si="98"/>
        <v>60000</v>
      </c>
      <c r="BC65" s="29">
        <f t="shared" si="98"/>
        <v>0</v>
      </c>
      <c r="BD65" s="29">
        <f t="shared" si="98"/>
        <v>60000</v>
      </c>
      <c r="BE65" s="29">
        <f t="shared" si="98"/>
        <v>0</v>
      </c>
      <c r="BF65" s="29">
        <f t="shared" si="67"/>
        <v>0</v>
      </c>
      <c r="BG65" s="80" t="e">
        <f t="shared" si="68"/>
        <v>#DIV/0!</v>
      </c>
      <c r="BH65" s="29">
        <f t="shared" si="69"/>
        <v>-60000</v>
      </c>
      <c r="BI65" s="81">
        <f t="shared" si="70"/>
        <v>0</v>
      </c>
    </row>
    <row r="66" spans="1:61" hidden="1" x14ac:dyDescent="0.25">
      <c r="A66" s="106" t="s">
        <v>28</v>
      </c>
      <c r="B66" s="106"/>
      <c r="C66" s="106"/>
      <c r="D66" s="106"/>
      <c r="E66" s="124">
        <v>851</v>
      </c>
      <c r="F66" s="3" t="s">
        <v>14</v>
      </c>
      <c r="G66" s="3" t="s">
        <v>42</v>
      </c>
      <c r="H66" s="4" t="s">
        <v>140</v>
      </c>
      <c r="I66" s="4" t="s">
        <v>29</v>
      </c>
      <c r="J66" s="29">
        <f t="shared" si="97"/>
        <v>0</v>
      </c>
      <c r="K66" s="29">
        <f t="shared" si="97"/>
        <v>0</v>
      </c>
      <c r="L66" s="29">
        <f t="shared" si="97"/>
        <v>0</v>
      </c>
      <c r="M66" s="29">
        <f t="shared" si="97"/>
        <v>0</v>
      </c>
      <c r="N66" s="29">
        <f t="shared" si="97"/>
        <v>0</v>
      </c>
      <c r="O66" s="29">
        <f t="shared" si="97"/>
        <v>0</v>
      </c>
      <c r="P66" s="29">
        <f t="shared" si="97"/>
        <v>0</v>
      </c>
      <c r="Q66" s="29">
        <f t="shared" si="97"/>
        <v>0</v>
      </c>
      <c r="R66" s="29">
        <f t="shared" si="97"/>
        <v>0</v>
      </c>
      <c r="S66" s="29">
        <f t="shared" si="97"/>
        <v>0</v>
      </c>
      <c r="T66" s="29">
        <f t="shared" si="97"/>
        <v>0</v>
      </c>
      <c r="U66" s="29">
        <f t="shared" si="97"/>
        <v>0</v>
      </c>
      <c r="V66" s="29">
        <f t="shared" si="97"/>
        <v>0</v>
      </c>
      <c r="W66" s="29">
        <f t="shared" si="97"/>
        <v>0</v>
      </c>
      <c r="X66" s="29">
        <f t="shared" si="97"/>
        <v>0</v>
      </c>
      <c r="Y66" s="29">
        <f t="shared" si="97"/>
        <v>0</v>
      </c>
      <c r="Z66" s="29">
        <f t="shared" si="97"/>
        <v>0</v>
      </c>
      <c r="AA66" s="29">
        <f t="shared" si="97"/>
        <v>0</v>
      </c>
      <c r="AB66" s="29">
        <f t="shared" si="97"/>
        <v>0</v>
      </c>
      <c r="AC66" s="29">
        <f t="shared" si="97"/>
        <v>0</v>
      </c>
      <c r="AD66" s="29">
        <f t="shared" si="97"/>
        <v>0</v>
      </c>
      <c r="AE66" s="29">
        <f t="shared" si="97"/>
        <v>0</v>
      </c>
      <c r="AF66" s="29">
        <f t="shared" si="97"/>
        <v>0</v>
      </c>
      <c r="AG66" s="29">
        <f t="shared" si="97"/>
        <v>0</v>
      </c>
      <c r="AH66" s="29">
        <f t="shared" si="97"/>
        <v>0</v>
      </c>
      <c r="AI66" s="29">
        <f t="shared" si="97"/>
        <v>0</v>
      </c>
      <c r="AJ66" s="29">
        <f t="shared" si="97"/>
        <v>0</v>
      </c>
      <c r="AK66" s="29">
        <f t="shared" si="97"/>
        <v>0</v>
      </c>
      <c r="AL66" s="9">
        <f t="shared" si="12"/>
        <v>0</v>
      </c>
      <c r="AM66" s="9">
        <f t="shared" si="13"/>
        <v>0</v>
      </c>
      <c r="AN66" s="29"/>
      <c r="AO66" s="29"/>
      <c r="AP66" s="29"/>
      <c r="AQ66" s="29">
        <f t="shared" si="97"/>
        <v>0</v>
      </c>
      <c r="AR66" s="29"/>
      <c r="AS66" s="29">
        <f t="shared" si="14"/>
        <v>0</v>
      </c>
      <c r="AT66" s="29"/>
      <c r="AU66" s="29">
        <f t="shared" si="15"/>
        <v>0</v>
      </c>
      <c r="AV66" s="29">
        <f t="shared" si="97"/>
        <v>0</v>
      </c>
      <c r="AW66" s="29"/>
      <c r="AX66" s="29">
        <f t="shared" si="16"/>
        <v>0</v>
      </c>
      <c r="AY66" s="29"/>
      <c r="AZ66" s="29">
        <f t="shared" si="17"/>
        <v>0</v>
      </c>
      <c r="BA66" s="29">
        <f t="shared" si="98"/>
        <v>0</v>
      </c>
      <c r="BB66" s="29">
        <f t="shared" si="98"/>
        <v>60000</v>
      </c>
      <c r="BC66" s="29">
        <f t="shared" si="98"/>
        <v>0</v>
      </c>
      <c r="BD66" s="29">
        <f t="shared" si="98"/>
        <v>60000</v>
      </c>
      <c r="BE66" s="29">
        <f t="shared" si="98"/>
        <v>0</v>
      </c>
      <c r="BF66" s="29">
        <f t="shared" si="67"/>
        <v>0</v>
      </c>
      <c r="BG66" s="80" t="e">
        <f t="shared" si="68"/>
        <v>#DIV/0!</v>
      </c>
      <c r="BH66" s="29">
        <f t="shared" si="69"/>
        <v>-60000</v>
      </c>
      <c r="BI66" s="81">
        <f t="shared" si="70"/>
        <v>0</v>
      </c>
    </row>
    <row r="67" spans="1:61" hidden="1" x14ac:dyDescent="0.25">
      <c r="A67" s="106" t="s">
        <v>403</v>
      </c>
      <c r="B67" s="106"/>
      <c r="C67" s="106"/>
      <c r="D67" s="106"/>
      <c r="E67" s="124">
        <v>851</v>
      </c>
      <c r="F67" s="3" t="s">
        <v>14</v>
      </c>
      <c r="G67" s="3" t="s">
        <v>42</v>
      </c>
      <c r="H67" s="4" t="s">
        <v>140</v>
      </c>
      <c r="I67" s="4" t="s">
        <v>402</v>
      </c>
      <c r="J67" s="29"/>
      <c r="K67" s="29"/>
      <c r="L67" s="29">
        <f>J67</f>
        <v>0</v>
      </c>
      <c r="M67" s="29"/>
      <c r="N67" s="29"/>
      <c r="O67" s="29"/>
      <c r="P67" s="29"/>
      <c r="Q67" s="29"/>
      <c r="R67" s="29">
        <f>J67+N67</f>
        <v>0</v>
      </c>
      <c r="S67" s="29">
        <f>K67+O67</f>
        <v>0</v>
      </c>
      <c r="T67" s="29">
        <f>L67+P67</f>
        <v>0</v>
      </c>
      <c r="U67" s="29">
        <f>M67+Q67</f>
        <v>0</v>
      </c>
      <c r="V67" s="29"/>
      <c r="W67" s="29"/>
      <c r="X67" s="29"/>
      <c r="Y67" s="29"/>
      <c r="Z67" s="29">
        <f>R67+V67</f>
        <v>0</v>
      </c>
      <c r="AA67" s="29">
        <f>S67+W67</f>
        <v>0</v>
      </c>
      <c r="AB67" s="29">
        <f>T67+X67</f>
        <v>0</v>
      </c>
      <c r="AC67" s="29">
        <f>U67+Y67</f>
        <v>0</v>
      </c>
      <c r="AD67" s="29"/>
      <c r="AE67" s="29"/>
      <c r="AF67" s="29"/>
      <c r="AG67" s="29"/>
      <c r="AH67" s="29">
        <f>Z67+AD67</f>
        <v>0</v>
      </c>
      <c r="AI67" s="29">
        <f>AA67+AE67</f>
        <v>0</v>
      </c>
      <c r="AJ67" s="29">
        <f>AB67+AF67</f>
        <v>0</v>
      </c>
      <c r="AK67" s="29">
        <f>AC67+AG67</f>
        <v>0</v>
      </c>
      <c r="AL67" s="9">
        <f t="shared" si="12"/>
        <v>0</v>
      </c>
      <c r="AM67" s="9">
        <f t="shared" si="13"/>
        <v>0</v>
      </c>
      <c r="AN67" s="29"/>
      <c r="AO67" s="29"/>
      <c r="AP67" s="29"/>
      <c r="AQ67" s="29"/>
      <c r="AR67" s="29"/>
      <c r="AS67" s="29">
        <f t="shared" si="14"/>
        <v>0</v>
      </c>
      <c r="AT67" s="29"/>
      <c r="AU67" s="29">
        <f t="shared" si="15"/>
        <v>0</v>
      </c>
      <c r="AV67" s="29"/>
      <c r="AW67" s="29"/>
      <c r="AX67" s="29">
        <f t="shared" si="16"/>
        <v>0</v>
      </c>
      <c r="AY67" s="29"/>
      <c r="AZ67" s="29">
        <f t="shared" si="17"/>
        <v>0</v>
      </c>
      <c r="BA67" s="29"/>
      <c r="BB67" s="29">
        <v>60000</v>
      </c>
      <c r="BC67" s="29"/>
      <c r="BD67" s="29">
        <f>BB67</f>
        <v>60000</v>
      </c>
      <c r="BE67" s="29"/>
      <c r="BF67" s="29">
        <f t="shared" si="67"/>
        <v>0</v>
      </c>
      <c r="BG67" s="80" t="e">
        <f t="shared" si="68"/>
        <v>#DIV/0!</v>
      </c>
      <c r="BH67" s="29">
        <f t="shared" si="69"/>
        <v>-60000</v>
      </c>
      <c r="BI67" s="81">
        <f t="shared" si="70"/>
        <v>0</v>
      </c>
    </row>
    <row r="68" spans="1:61" s="51" customFormat="1" hidden="1" x14ac:dyDescent="0.25">
      <c r="A68" s="76" t="s">
        <v>58</v>
      </c>
      <c r="B68" s="52"/>
      <c r="C68" s="52"/>
      <c r="D68" s="52"/>
      <c r="E68" s="5">
        <v>851</v>
      </c>
      <c r="F68" s="23" t="s">
        <v>59</v>
      </c>
      <c r="G68" s="23"/>
      <c r="H68" s="23"/>
      <c r="I68" s="23"/>
      <c r="J68" s="38">
        <f t="shared" ref="J68:BB69" si="101">J69</f>
        <v>1586103</v>
      </c>
      <c r="K68" s="38">
        <f t="shared" si="101"/>
        <v>991314</v>
      </c>
      <c r="L68" s="38">
        <f t="shared" si="101"/>
        <v>0</v>
      </c>
      <c r="M68" s="38">
        <f t="shared" si="101"/>
        <v>594789</v>
      </c>
      <c r="N68" s="38">
        <f t="shared" si="101"/>
        <v>0</v>
      </c>
      <c r="O68" s="38">
        <f t="shared" si="101"/>
        <v>0</v>
      </c>
      <c r="P68" s="38">
        <f t="shared" si="101"/>
        <v>0</v>
      </c>
      <c r="Q68" s="38">
        <f t="shared" si="101"/>
        <v>0</v>
      </c>
      <c r="R68" s="38">
        <f t="shared" si="101"/>
        <v>1586103</v>
      </c>
      <c r="S68" s="38">
        <f t="shared" si="101"/>
        <v>991314</v>
      </c>
      <c r="T68" s="38">
        <f t="shared" si="101"/>
        <v>0</v>
      </c>
      <c r="U68" s="38">
        <f t="shared" si="101"/>
        <v>594789</v>
      </c>
      <c r="V68" s="38">
        <f t="shared" si="101"/>
        <v>0</v>
      </c>
      <c r="W68" s="38">
        <f t="shared" si="101"/>
        <v>0</v>
      </c>
      <c r="X68" s="38">
        <f t="shared" si="101"/>
        <v>0</v>
      </c>
      <c r="Y68" s="38">
        <f t="shared" si="101"/>
        <v>0</v>
      </c>
      <c r="Z68" s="38">
        <f t="shared" si="101"/>
        <v>1586103</v>
      </c>
      <c r="AA68" s="38">
        <f t="shared" si="101"/>
        <v>991314</v>
      </c>
      <c r="AB68" s="38">
        <f t="shared" si="101"/>
        <v>0</v>
      </c>
      <c r="AC68" s="38">
        <f t="shared" si="101"/>
        <v>594789</v>
      </c>
      <c r="AD68" s="38">
        <f t="shared" si="101"/>
        <v>0</v>
      </c>
      <c r="AE68" s="38">
        <f t="shared" si="101"/>
        <v>0</v>
      </c>
      <c r="AF68" s="38">
        <f t="shared" si="101"/>
        <v>0</v>
      </c>
      <c r="AG68" s="38">
        <f t="shared" si="101"/>
        <v>0</v>
      </c>
      <c r="AH68" s="38">
        <f t="shared" si="101"/>
        <v>1586103</v>
      </c>
      <c r="AI68" s="38">
        <f t="shared" si="101"/>
        <v>991314</v>
      </c>
      <c r="AJ68" s="38">
        <f t="shared" si="101"/>
        <v>0</v>
      </c>
      <c r="AK68" s="38">
        <f t="shared" si="101"/>
        <v>594789</v>
      </c>
      <c r="AL68" s="9">
        <f t="shared" si="12"/>
        <v>0</v>
      </c>
      <c r="AM68" s="9">
        <f t="shared" si="13"/>
        <v>0</v>
      </c>
      <c r="AN68" s="38"/>
      <c r="AO68" s="38"/>
      <c r="AP68" s="38"/>
      <c r="AQ68" s="38">
        <f t="shared" si="101"/>
        <v>1586103</v>
      </c>
      <c r="AR68" s="38"/>
      <c r="AS68" s="29">
        <f t="shared" si="14"/>
        <v>1586103</v>
      </c>
      <c r="AT68" s="38"/>
      <c r="AU68" s="29">
        <f t="shared" si="15"/>
        <v>1586103</v>
      </c>
      <c r="AV68" s="38">
        <f t="shared" si="101"/>
        <v>1586103</v>
      </c>
      <c r="AW68" s="38"/>
      <c r="AX68" s="29">
        <f t="shared" si="16"/>
        <v>1586103</v>
      </c>
      <c r="AY68" s="38"/>
      <c r="AZ68" s="29">
        <f t="shared" si="17"/>
        <v>1586103</v>
      </c>
      <c r="BA68" s="38">
        <f t="shared" si="101"/>
        <v>1279979</v>
      </c>
      <c r="BB68" s="38">
        <f t="shared" si="101"/>
        <v>1279979</v>
      </c>
      <c r="BC68" s="38">
        <f t="shared" ref="BA68:BE69" si="102">BC69</f>
        <v>799987</v>
      </c>
      <c r="BD68" s="38">
        <f t="shared" si="102"/>
        <v>0</v>
      </c>
      <c r="BE68" s="38">
        <f t="shared" si="102"/>
        <v>479992</v>
      </c>
      <c r="BF68" s="29">
        <f t="shared" si="67"/>
        <v>306124</v>
      </c>
      <c r="BG68" s="80">
        <f t="shared" si="68"/>
        <v>123.91632987728704</v>
      </c>
      <c r="BH68" s="29">
        <f t="shared" si="69"/>
        <v>306124</v>
      </c>
      <c r="BI68" s="81">
        <f t="shared" si="70"/>
        <v>123.91632987728704</v>
      </c>
    </row>
    <row r="69" spans="1:61" s="53" customFormat="1" ht="28.5" hidden="1" x14ac:dyDescent="0.25">
      <c r="A69" s="6" t="s">
        <v>60</v>
      </c>
      <c r="B69" s="6"/>
      <c r="C69" s="6"/>
      <c r="D69" s="6"/>
      <c r="E69" s="5">
        <v>851</v>
      </c>
      <c r="F69" s="27" t="s">
        <v>59</v>
      </c>
      <c r="G69" s="27" t="s">
        <v>61</v>
      </c>
      <c r="H69" s="27"/>
      <c r="I69" s="27"/>
      <c r="J69" s="30">
        <f t="shared" si="101"/>
        <v>1586103</v>
      </c>
      <c r="K69" s="30">
        <f t="shared" si="101"/>
        <v>991314</v>
      </c>
      <c r="L69" s="30">
        <f t="shared" si="101"/>
        <v>0</v>
      </c>
      <c r="M69" s="30">
        <f t="shared" si="101"/>
        <v>594789</v>
      </c>
      <c r="N69" s="30">
        <f t="shared" si="101"/>
        <v>0</v>
      </c>
      <c r="O69" s="30">
        <f t="shared" si="101"/>
        <v>0</v>
      </c>
      <c r="P69" s="30">
        <f t="shared" si="101"/>
        <v>0</v>
      </c>
      <c r="Q69" s="30">
        <f t="shared" si="101"/>
        <v>0</v>
      </c>
      <c r="R69" s="30">
        <f t="shared" si="101"/>
        <v>1586103</v>
      </c>
      <c r="S69" s="30">
        <f t="shared" si="101"/>
        <v>991314</v>
      </c>
      <c r="T69" s="30">
        <f t="shared" si="101"/>
        <v>0</v>
      </c>
      <c r="U69" s="30">
        <f t="shared" si="101"/>
        <v>594789</v>
      </c>
      <c r="V69" s="30">
        <f t="shared" si="101"/>
        <v>0</v>
      </c>
      <c r="W69" s="30">
        <f t="shared" si="101"/>
        <v>0</v>
      </c>
      <c r="X69" s="30">
        <f t="shared" si="101"/>
        <v>0</v>
      </c>
      <c r="Y69" s="30">
        <f t="shared" si="101"/>
        <v>0</v>
      </c>
      <c r="Z69" s="30">
        <f t="shared" si="101"/>
        <v>1586103</v>
      </c>
      <c r="AA69" s="30">
        <f t="shared" si="101"/>
        <v>991314</v>
      </c>
      <c r="AB69" s="30">
        <f t="shared" si="101"/>
        <v>0</v>
      </c>
      <c r="AC69" s="30">
        <f t="shared" si="101"/>
        <v>594789</v>
      </c>
      <c r="AD69" s="30">
        <f t="shared" si="101"/>
        <v>0</v>
      </c>
      <c r="AE69" s="30">
        <f t="shared" si="101"/>
        <v>0</v>
      </c>
      <c r="AF69" s="30">
        <f t="shared" si="101"/>
        <v>0</v>
      </c>
      <c r="AG69" s="30">
        <f t="shared" si="101"/>
        <v>0</v>
      </c>
      <c r="AH69" s="30">
        <f t="shared" si="101"/>
        <v>1586103</v>
      </c>
      <c r="AI69" s="30">
        <f t="shared" si="101"/>
        <v>991314</v>
      </c>
      <c r="AJ69" s="30">
        <f t="shared" si="101"/>
        <v>0</v>
      </c>
      <c r="AK69" s="30">
        <f t="shared" si="101"/>
        <v>594789</v>
      </c>
      <c r="AL69" s="9">
        <f t="shared" si="12"/>
        <v>0</v>
      </c>
      <c r="AM69" s="9">
        <f t="shared" si="13"/>
        <v>0</v>
      </c>
      <c r="AN69" s="30"/>
      <c r="AO69" s="30"/>
      <c r="AP69" s="30"/>
      <c r="AQ69" s="30">
        <f t="shared" si="101"/>
        <v>1586103</v>
      </c>
      <c r="AR69" s="30"/>
      <c r="AS69" s="29">
        <f t="shared" si="14"/>
        <v>1586103</v>
      </c>
      <c r="AT69" s="30"/>
      <c r="AU69" s="29">
        <f t="shared" si="15"/>
        <v>1586103</v>
      </c>
      <c r="AV69" s="30">
        <f t="shared" si="101"/>
        <v>1586103</v>
      </c>
      <c r="AW69" s="30"/>
      <c r="AX69" s="29">
        <f t="shared" si="16"/>
        <v>1586103</v>
      </c>
      <c r="AY69" s="30"/>
      <c r="AZ69" s="29">
        <f t="shared" si="17"/>
        <v>1586103</v>
      </c>
      <c r="BA69" s="30">
        <f t="shared" si="102"/>
        <v>1279979</v>
      </c>
      <c r="BB69" s="30">
        <f t="shared" si="102"/>
        <v>1279979</v>
      </c>
      <c r="BC69" s="30">
        <f t="shared" si="102"/>
        <v>799987</v>
      </c>
      <c r="BD69" s="30">
        <f t="shared" si="102"/>
        <v>0</v>
      </c>
      <c r="BE69" s="30">
        <f t="shared" si="102"/>
        <v>479992</v>
      </c>
      <c r="BF69" s="29">
        <f t="shared" si="67"/>
        <v>306124</v>
      </c>
      <c r="BG69" s="80">
        <f t="shared" si="68"/>
        <v>123.91632987728704</v>
      </c>
      <c r="BH69" s="29">
        <f t="shared" si="69"/>
        <v>306124</v>
      </c>
      <c r="BI69" s="81">
        <f t="shared" si="70"/>
        <v>123.91632987728704</v>
      </c>
    </row>
    <row r="70" spans="1:61" s="2" customFormat="1" ht="60" hidden="1" x14ac:dyDescent="0.25">
      <c r="A70" s="126" t="s">
        <v>62</v>
      </c>
      <c r="B70" s="126"/>
      <c r="C70" s="126"/>
      <c r="D70" s="126"/>
      <c r="E70" s="5">
        <v>851</v>
      </c>
      <c r="F70" s="124" t="s">
        <v>59</v>
      </c>
      <c r="G70" s="124" t="s">
        <v>61</v>
      </c>
      <c r="H70" s="124" t="s">
        <v>63</v>
      </c>
      <c r="I70" s="124" t="s">
        <v>64</v>
      </c>
      <c r="J70" s="29">
        <f t="shared" ref="J70:M70" si="103">J71+J73+J75</f>
        <v>1586103</v>
      </c>
      <c r="K70" s="29">
        <f t="shared" si="103"/>
        <v>991314</v>
      </c>
      <c r="L70" s="29">
        <f t="shared" si="103"/>
        <v>0</v>
      </c>
      <c r="M70" s="29">
        <f t="shared" si="103"/>
        <v>594789</v>
      </c>
      <c r="N70" s="29">
        <f t="shared" ref="N70:U70" si="104">N71+N73+N75</f>
        <v>0</v>
      </c>
      <c r="O70" s="29">
        <f t="shared" si="104"/>
        <v>0</v>
      </c>
      <c r="P70" s="29">
        <f t="shared" si="104"/>
        <v>0</v>
      </c>
      <c r="Q70" s="29">
        <f t="shared" si="104"/>
        <v>0</v>
      </c>
      <c r="R70" s="29">
        <f t="shared" si="104"/>
        <v>1586103</v>
      </c>
      <c r="S70" s="29">
        <f t="shared" si="104"/>
        <v>991314</v>
      </c>
      <c r="T70" s="29">
        <f t="shared" si="104"/>
        <v>0</v>
      </c>
      <c r="U70" s="29">
        <f t="shared" si="104"/>
        <v>594789</v>
      </c>
      <c r="V70" s="29">
        <f t="shared" ref="V70:AC70" si="105">V71+V73+V75</f>
        <v>0</v>
      </c>
      <c r="W70" s="29">
        <f t="shared" si="105"/>
        <v>0</v>
      </c>
      <c r="X70" s="29">
        <f t="shared" si="105"/>
        <v>0</v>
      </c>
      <c r="Y70" s="29">
        <f t="shared" si="105"/>
        <v>0</v>
      </c>
      <c r="Z70" s="29">
        <f t="shared" si="105"/>
        <v>1586103</v>
      </c>
      <c r="AA70" s="29">
        <f t="shared" si="105"/>
        <v>991314</v>
      </c>
      <c r="AB70" s="29">
        <f t="shared" si="105"/>
        <v>0</v>
      </c>
      <c r="AC70" s="29">
        <f t="shared" si="105"/>
        <v>594789</v>
      </c>
      <c r="AD70" s="29">
        <f t="shared" ref="AD70:AK70" si="106">AD71+AD73+AD75</f>
        <v>0</v>
      </c>
      <c r="AE70" s="29">
        <f t="shared" si="106"/>
        <v>0</v>
      </c>
      <c r="AF70" s="29">
        <f t="shared" si="106"/>
        <v>0</v>
      </c>
      <c r="AG70" s="29">
        <f t="shared" si="106"/>
        <v>0</v>
      </c>
      <c r="AH70" s="29">
        <f t="shared" si="106"/>
        <v>1586103</v>
      </c>
      <c r="AI70" s="29">
        <f t="shared" si="106"/>
        <v>991314</v>
      </c>
      <c r="AJ70" s="29">
        <f t="shared" si="106"/>
        <v>0</v>
      </c>
      <c r="AK70" s="29">
        <f t="shared" si="106"/>
        <v>594789</v>
      </c>
      <c r="AL70" s="9">
        <f t="shared" si="12"/>
        <v>0</v>
      </c>
      <c r="AM70" s="9">
        <f t="shared" si="13"/>
        <v>0</v>
      </c>
      <c r="AN70" s="29"/>
      <c r="AO70" s="29"/>
      <c r="AP70" s="29"/>
      <c r="AQ70" s="29">
        <f t="shared" ref="AQ70:BE70" si="107">AQ71+AQ73+AQ75</f>
        <v>1586103</v>
      </c>
      <c r="AR70" s="29"/>
      <c r="AS70" s="29">
        <f t="shared" si="14"/>
        <v>1586103</v>
      </c>
      <c r="AT70" s="29"/>
      <c r="AU70" s="29">
        <f t="shared" si="15"/>
        <v>1586103</v>
      </c>
      <c r="AV70" s="29">
        <f t="shared" si="107"/>
        <v>1586103</v>
      </c>
      <c r="AW70" s="29"/>
      <c r="AX70" s="29">
        <f t="shared" si="16"/>
        <v>1586103</v>
      </c>
      <c r="AY70" s="29"/>
      <c r="AZ70" s="29">
        <f t="shared" si="17"/>
        <v>1586103</v>
      </c>
      <c r="BA70" s="29">
        <f t="shared" ref="BA70" si="108">BA71+BA73+BA75</f>
        <v>1279979</v>
      </c>
      <c r="BB70" s="29">
        <f t="shared" si="107"/>
        <v>1279979</v>
      </c>
      <c r="BC70" s="29">
        <f t="shared" si="107"/>
        <v>799987</v>
      </c>
      <c r="BD70" s="29">
        <f t="shared" si="107"/>
        <v>0</v>
      </c>
      <c r="BE70" s="29">
        <f t="shared" si="107"/>
        <v>479992</v>
      </c>
      <c r="BF70" s="29">
        <f t="shared" si="67"/>
        <v>306124</v>
      </c>
      <c r="BG70" s="80">
        <f t="shared" si="68"/>
        <v>123.91632987728704</v>
      </c>
      <c r="BH70" s="29">
        <f t="shared" si="69"/>
        <v>306124</v>
      </c>
      <c r="BI70" s="81">
        <f t="shared" si="70"/>
        <v>123.91632987728704</v>
      </c>
    </row>
    <row r="71" spans="1:61" ht="135" hidden="1" x14ac:dyDescent="0.25">
      <c r="A71" s="126" t="s">
        <v>19</v>
      </c>
      <c r="B71" s="124"/>
      <c r="C71" s="124"/>
      <c r="D71" s="124"/>
      <c r="E71" s="124">
        <v>851</v>
      </c>
      <c r="F71" s="3" t="s">
        <v>59</v>
      </c>
      <c r="G71" s="3" t="s">
        <v>61</v>
      </c>
      <c r="H71" s="124" t="s">
        <v>63</v>
      </c>
      <c r="I71" s="3" t="s">
        <v>21</v>
      </c>
      <c r="J71" s="29">
        <f t="shared" ref="J71:BE71" si="109">J72</f>
        <v>552150</v>
      </c>
      <c r="K71" s="29">
        <f t="shared" si="109"/>
        <v>0</v>
      </c>
      <c r="L71" s="29">
        <f t="shared" si="109"/>
        <v>0</v>
      </c>
      <c r="M71" s="29">
        <f t="shared" si="109"/>
        <v>552150</v>
      </c>
      <c r="N71" s="29">
        <f t="shared" si="109"/>
        <v>0</v>
      </c>
      <c r="O71" s="29">
        <f t="shared" si="109"/>
        <v>0</v>
      </c>
      <c r="P71" s="29">
        <f t="shared" si="109"/>
        <v>0</v>
      </c>
      <c r="Q71" s="29">
        <f t="shared" si="109"/>
        <v>0</v>
      </c>
      <c r="R71" s="29">
        <f t="shared" si="109"/>
        <v>552150</v>
      </c>
      <c r="S71" s="29">
        <f t="shared" si="109"/>
        <v>0</v>
      </c>
      <c r="T71" s="29">
        <f t="shared" si="109"/>
        <v>0</v>
      </c>
      <c r="U71" s="29">
        <f t="shared" si="109"/>
        <v>552150</v>
      </c>
      <c r="V71" s="29">
        <f t="shared" si="109"/>
        <v>0</v>
      </c>
      <c r="W71" s="29">
        <f t="shared" si="109"/>
        <v>0</v>
      </c>
      <c r="X71" s="29">
        <f t="shared" si="109"/>
        <v>0</v>
      </c>
      <c r="Y71" s="29">
        <f t="shared" si="109"/>
        <v>0</v>
      </c>
      <c r="Z71" s="29">
        <f t="shared" si="109"/>
        <v>552150</v>
      </c>
      <c r="AA71" s="29">
        <f t="shared" si="109"/>
        <v>0</v>
      </c>
      <c r="AB71" s="29">
        <f t="shared" si="109"/>
        <v>0</v>
      </c>
      <c r="AC71" s="29">
        <f t="shared" si="109"/>
        <v>552150</v>
      </c>
      <c r="AD71" s="29">
        <f t="shared" si="109"/>
        <v>0</v>
      </c>
      <c r="AE71" s="29">
        <f t="shared" si="109"/>
        <v>0</v>
      </c>
      <c r="AF71" s="29">
        <f t="shared" si="109"/>
        <v>0</v>
      </c>
      <c r="AG71" s="29">
        <f t="shared" si="109"/>
        <v>0</v>
      </c>
      <c r="AH71" s="29">
        <f t="shared" si="109"/>
        <v>552150</v>
      </c>
      <c r="AI71" s="29">
        <f t="shared" si="109"/>
        <v>0</v>
      </c>
      <c r="AJ71" s="29">
        <f t="shared" si="109"/>
        <v>0</v>
      </c>
      <c r="AK71" s="29">
        <f t="shared" si="109"/>
        <v>552150</v>
      </c>
      <c r="AL71" s="9">
        <f t="shared" si="12"/>
        <v>0</v>
      </c>
      <c r="AM71" s="9">
        <f t="shared" si="13"/>
        <v>0</v>
      </c>
      <c r="AN71" s="29"/>
      <c r="AO71" s="29"/>
      <c r="AP71" s="29"/>
      <c r="AQ71" s="29">
        <f t="shared" si="109"/>
        <v>552150</v>
      </c>
      <c r="AR71" s="29"/>
      <c r="AS71" s="29">
        <f t="shared" si="14"/>
        <v>552150</v>
      </c>
      <c r="AT71" s="29"/>
      <c r="AU71" s="29">
        <f t="shared" si="15"/>
        <v>552150</v>
      </c>
      <c r="AV71" s="29">
        <f t="shared" si="109"/>
        <v>552150</v>
      </c>
      <c r="AW71" s="29"/>
      <c r="AX71" s="29">
        <f t="shared" si="16"/>
        <v>552150</v>
      </c>
      <c r="AY71" s="29"/>
      <c r="AZ71" s="29">
        <f t="shared" si="17"/>
        <v>552150</v>
      </c>
      <c r="BA71" s="29">
        <f t="shared" si="109"/>
        <v>458049</v>
      </c>
      <c r="BB71" s="29">
        <f t="shared" si="109"/>
        <v>458049</v>
      </c>
      <c r="BC71" s="29">
        <f t="shared" si="109"/>
        <v>0</v>
      </c>
      <c r="BD71" s="29">
        <f t="shared" si="109"/>
        <v>0</v>
      </c>
      <c r="BE71" s="29">
        <f t="shared" si="109"/>
        <v>458049</v>
      </c>
      <c r="BF71" s="29">
        <f t="shared" si="67"/>
        <v>94101</v>
      </c>
      <c r="BG71" s="80">
        <f t="shared" si="68"/>
        <v>120.54387194383133</v>
      </c>
      <c r="BH71" s="29">
        <f t="shared" si="69"/>
        <v>94101</v>
      </c>
      <c r="BI71" s="81">
        <f t="shared" si="70"/>
        <v>120.54387194383133</v>
      </c>
    </row>
    <row r="72" spans="1:61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59</v>
      </c>
      <c r="G72" s="3" t="s">
        <v>61</v>
      </c>
      <c r="H72" s="124" t="s">
        <v>63</v>
      </c>
      <c r="I72" s="3" t="s">
        <v>22</v>
      </c>
      <c r="J72" s="29">
        <v>552150</v>
      </c>
      <c r="K72" s="29"/>
      <c r="L72" s="29"/>
      <c r="M72" s="29">
        <f>J72</f>
        <v>552150</v>
      </c>
      <c r="N72" s="29"/>
      <c r="O72" s="29"/>
      <c r="P72" s="29"/>
      <c r="Q72" s="29"/>
      <c r="R72" s="29">
        <f>J72+N72</f>
        <v>552150</v>
      </c>
      <c r="S72" s="29">
        <f>K72+O72</f>
        <v>0</v>
      </c>
      <c r="T72" s="29">
        <f>L72+P72</f>
        <v>0</v>
      </c>
      <c r="U72" s="29">
        <f>M72+Q72</f>
        <v>552150</v>
      </c>
      <c r="V72" s="29"/>
      <c r="W72" s="29"/>
      <c r="X72" s="29"/>
      <c r="Y72" s="29"/>
      <c r="Z72" s="29">
        <f>R72+V72</f>
        <v>552150</v>
      </c>
      <c r="AA72" s="29">
        <f>S72+W72</f>
        <v>0</v>
      </c>
      <c r="AB72" s="29">
        <f>T72+X72</f>
        <v>0</v>
      </c>
      <c r="AC72" s="29">
        <f>U72+Y72</f>
        <v>552150</v>
      </c>
      <c r="AD72" s="29"/>
      <c r="AE72" s="29"/>
      <c r="AF72" s="29"/>
      <c r="AG72" s="29"/>
      <c r="AH72" s="29">
        <f>Z72+AD72</f>
        <v>552150</v>
      </c>
      <c r="AI72" s="29">
        <f>AA72+AE72</f>
        <v>0</v>
      </c>
      <c r="AJ72" s="29">
        <f>AB72+AF72</f>
        <v>0</v>
      </c>
      <c r="AK72" s="29">
        <f>AC72+AG72</f>
        <v>552150</v>
      </c>
      <c r="AL72" s="9">
        <f t="shared" si="12"/>
        <v>0</v>
      </c>
      <c r="AM72" s="9">
        <f t="shared" si="13"/>
        <v>0</v>
      </c>
      <c r="AN72" s="29"/>
      <c r="AO72" s="29"/>
      <c r="AP72" s="29"/>
      <c r="AQ72" s="29">
        <v>552150</v>
      </c>
      <c r="AR72" s="29"/>
      <c r="AS72" s="29">
        <f t="shared" si="14"/>
        <v>552150</v>
      </c>
      <c r="AT72" s="29"/>
      <c r="AU72" s="29">
        <f t="shared" si="15"/>
        <v>552150</v>
      </c>
      <c r="AV72" s="29">
        <v>552150</v>
      </c>
      <c r="AW72" s="29"/>
      <c r="AX72" s="29">
        <f t="shared" si="16"/>
        <v>552150</v>
      </c>
      <c r="AY72" s="29"/>
      <c r="AZ72" s="29">
        <f t="shared" si="17"/>
        <v>552150</v>
      </c>
      <c r="BA72" s="29">
        <v>458049</v>
      </c>
      <c r="BB72" s="29">
        <v>458049</v>
      </c>
      <c r="BC72" s="29"/>
      <c r="BD72" s="29"/>
      <c r="BE72" s="29">
        <f>BB72</f>
        <v>458049</v>
      </c>
      <c r="BF72" s="29">
        <f t="shared" si="67"/>
        <v>94101</v>
      </c>
      <c r="BG72" s="80">
        <f t="shared" si="68"/>
        <v>120.54387194383133</v>
      </c>
      <c r="BH72" s="29">
        <f t="shared" si="69"/>
        <v>94101</v>
      </c>
      <c r="BI72" s="81">
        <f t="shared" si="70"/>
        <v>120.54387194383133</v>
      </c>
    </row>
    <row r="73" spans="1:61" ht="60" hidden="1" x14ac:dyDescent="0.25">
      <c r="A73" s="106" t="s">
        <v>25</v>
      </c>
      <c r="B73" s="124"/>
      <c r="C73" s="124"/>
      <c r="D73" s="124"/>
      <c r="E73" s="124">
        <v>851</v>
      </c>
      <c r="F73" s="3" t="s">
        <v>59</v>
      </c>
      <c r="G73" s="3" t="s">
        <v>61</v>
      </c>
      <c r="H73" s="124" t="s">
        <v>63</v>
      </c>
      <c r="I73" s="3" t="s">
        <v>26</v>
      </c>
      <c r="J73" s="29">
        <f t="shared" ref="J73:BE73" si="110">J74</f>
        <v>42639</v>
      </c>
      <c r="K73" s="29">
        <f t="shared" si="110"/>
        <v>0</v>
      </c>
      <c r="L73" s="29">
        <f t="shared" si="110"/>
        <v>0</v>
      </c>
      <c r="M73" s="29">
        <f t="shared" si="110"/>
        <v>42639</v>
      </c>
      <c r="N73" s="29">
        <f t="shared" si="110"/>
        <v>0</v>
      </c>
      <c r="O73" s="29">
        <f t="shared" si="110"/>
        <v>0</v>
      </c>
      <c r="P73" s="29">
        <f t="shared" si="110"/>
        <v>0</v>
      </c>
      <c r="Q73" s="29">
        <f t="shared" si="110"/>
        <v>0</v>
      </c>
      <c r="R73" s="29">
        <f t="shared" si="110"/>
        <v>42639</v>
      </c>
      <c r="S73" s="29">
        <f t="shared" si="110"/>
        <v>0</v>
      </c>
      <c r="T73" s="29">
        <f t="shared" si="110"/>
        <v>0</v>
      </c>
      <c r="U73" s="29">
        <f t="shared" si="110"/>
        <v>42639</v>
      </c>
      <c r="V73" s="29">
        <f t="shared" si="110"/>
        <v>0</v>
      </c>
      <c r="W73" s="29">
        <f t="shared" si="110"/>
        <v>0</v>
      </c>
      <c r="X73" s="29">
        <f t="shared" si="110"/>
        <v>0</v>
      </c>
      <c r="Y73" s="29">
        <f t="shared" si="110"/>
        <v>0</v>
      </c>
      <c r="Z73" s="29">
        <f t="shared" si="110"/>
        <v>42639</v>
      </c>
      <c r="AA73" s="29">
        <f t="shared" si="110"/>
        <v>0</v>
      </c>
      <c r="AB73" s="29">
        <f t="shared" si="110"/>
        <v>0</v>
      </c>
      <c r="AC73" s="29">
        <f t="shared" si="110"/>
        <v>42639</v>
      </c>
      <c r="AD73" s="29">
        <f t="shared" si="110"/>
        <v>0</v>
      </c>
      <c r="AE73" s="29">
        <f t="shared" si="110"/>
        <v>0</v>
      </c>
      <c r="AF73" s="29">
        <f t="shared" si="110"/>
        <v>0</v>
      </c>
      <c r="AG73" s="29">
        <f t="shared" si="110"/>
        <v>0</v>
      </c>
      <c r="AH73" s="29">
        <f t="shared" si="110"/>
        <v>42639</v>
      </c>
      <c r="AI73" s="29">
        <f t="shared" si="110"/>
        <v>0</v>
      </c>
      <c r="AJ73" s="29">
        <f t="shared" si="110"/>
        <v>0</v>
      </c>
      <c r="AK73" s="29">
        <f t="shared" si="110"/>
        <v>42639</v>
      </c>
      <c r="AL73" s="9">
        <f t="shared" si="12"/>
        <v>0</v>
      </c>
      <c r="AM73" s="9">
        <f t="shared" si="13"/>
        <v>0</v>
      </c>
      <c r="AN73" s="29"/>
      <c r="AO73" s="29"/>
      <c r="AP73" s="29"/>
      <c r="AQ73" s="29">
        <f t="shared" si="110"/>
        <v>42639</v>
      </c>
      <c r="AR73" s="29"/>
      <c r="AS73" s="29">
        <f t="shared" ref="AS73:AS139" si="111">AQ73+AR73</f>
        <v>42639</v>
      </c>
      <c r="AT73" s="29"/>
      <c r="AU73" s="29">
        <f t="shared" si="15"/>
        <v>42639</v>
      </c>
      <c r="AV73" s="29">
        <f t="shared" si="110"/>
        <v>42639</v>
      </c>
      <c r="AW73" s="29"/>
      <c r="AX73" s="29">
        <f t="shared" ref="AX73:AX139" si="112">AV73+AW73</f>
        <v>42639</v>
      </c>
      <c r="AY73" s="29"/>
      <c r="AZ73" s="29">
        <f t="shared" si="17"/>
        <v>42639</v>
      </c>
      <c r="BA73" s="29">
        <f t="shared" si="110"/>
        <v>21943</v>
      </c>
      <c r="BB73" s="29">
        <f t="shared" si="110"/>
        <v>21943</v>
      </c>
      <c r="BC73" s="29">
        <f t="shared" si="110"/>
        <v>0</v>
      </c>
      <c r="BD73" s="29">
        <f t="shared" si="110"/>
        <v>0</v>
      </c>
      <c r="BE73" s="29">
        <f t="shared" si="110"/>
        <v>21943</v>
      </c>
      <c r="BF73" s="29">
        <f t="shared" ref="BF73:BF85" si="113">J73-BA73</f>
        <v>20696</v>
      </c>
      <c r="BG73" s="80">
        <f t="shared" ref="BG73:BG85" si="114">J73/BA73*100</f>
        <v>194.31709428975071</v>
      </c>
      <c r="BH73" s="29">
        <f t="shared" ref="BH73:BH85" si="115">J73-BB73</f>
        <v>20696</v>
      </c>
      <c r="BI73" s="81">
        <f t="shared" ref="BI73:BI85" si="116">J73/BB73*100</f>
        <v>194.31709428975071</v>
      </c>
    </row>
    <row r="74" spans="1:61" ht="60" hidden="1" x14ac:dyDescent="0.25">
      <c r="A74" s="106" t="s">
        <v>12</v>
      </c>
      <c r="B74" s="124"/>
      <c r="C74" s="124"/>
      <c r="D74" s="124"/>
      <c r="E74" s="124">
        <v>851</v>
      </c>
      <c r="F74" s="3" t="s">
        <v>59</v>
      </c>
      <c r="G74" s="3" t="s">
        <v>61</v>
      </c>
      <c r="H74" s="124" t="s">
        <v>63</v>
      </c>
      <c r="I74" s="3" t="s">
        <v>27</v>
      </c>
      <c r="J74" s="29">
        <v>42639</v>
      </c>
      <c r="K74" s="29"/>
      <c r="L74" s="29"/>
      <c r="M74" s="29">
        <f>J74</f>
        <v>42639</v>
      </c>
      <c r="N74" s="29"/>
      <c r="O74" s="29"/>
      <c r="P74" s="29"/>
      <c r="Q74" s="29">
        <f>N74</f>
        <v>0</v>
      </c>
      <c r="R74" s="29">
        <f t="shared" ref="R74:U76" si="117">J74+N74</f>
        <v>42639</v>
      </c>
      <c r="S74" s="29">
        <f t="shared" si="117"/>
        <v>0</v>
      </c>
      <c r="T74" s="29">
        <f t="shared" si="117"/>
        <v>0</v>
      </c>
      <c r="U74" s="29">
        <f t="shared" si="117"/>
        <v>42639</v>
      </c>
      <c r="V74" s="29"/>
      <c r="W74" s="29"/>
      <c r="X74" s="29"/>
      <c r="Y74" s="29">
        <f>V74</f>
        <v>0</v>
      </c>
      <c r="Z74" s="29">
        <f t="shared" ref="Z74:Z76" si="118">R74+V74</f>
        <v>42639</v>
      </c>
      <c r="AA74" s="29">
        <f t="shared" ref="AA74:AA76" si="119">S74+W74</f>
        <v>0</v>
      </c>
      <c r="AB74" s="29">
        <f t="shared" ref="AB74:AB76" si="120">T74+X74</f>
        <v>0</v>
      </c>
      <c r="AC74" s="29">
        <f t="shared" ref="AC74:AC96" si="121">U74+Y74</f>
        <v>42639</v>
      </c>
      <c r="AD74" s="29"/>
      <c r="AE74" s="29"/>
      <c r="AF74" s="29"/>
      <c r="AG74" s="29">
        <f>AD74</f>
        <v>0</v>
      </c>
      <c r="AH74" s="29">
        <f t="shared" ref="AH74:AH76" si="122">Z74+AD74</f>
        <v>42639</v>
      </c>
      <c r="AI74" s="29">
        <f t="shared" ref="AI74:AI76" si="123">AA74+AE74</f>
        <v>0</v>
      </c>
      <c r="AJ74" s="29">
        <f t="shared" ref="AJ74:AJ76" si="124">AB74+AF74</f>
        <v>0</v>
      </c>
      <c r="AK74" s="29">
        <f t="shared" ref="AK74:AK96" si="125">AC74+AG74</f>
        <v>42639</v>
      </c>
      <c r="AL74" s="9">
        <f t="shared" ref="AL74:AL137" si="126">AH74-AI74-AJ74-AK74</f>
        <v>0</v>
      </c>
      <c r="AM74" s="9">
        <f t="shared" ref="AM74:AM137" si="127">AD74-AE74-AF74-AG74</f>
        <v>0</v>
      </c>
      <c r="AN74" s="29"/>
      <c r="AO74" s="29"/>
      <c r="AP74" s="29"/>
      <c r="AQ74" s="29">
        <v>42639</v>
      </c>
      <c r="AR74" s="29"/>
      <c r="AS74" s="29">
        <f t="shared" si="111"/>
        <v>42639</v>
      </c>
      <c r="AT74" s="29"/>
      <c r="AU74" s="29">
        <f t="shared" ref="AU74:AU96" si="128">AS74+AT74</f>
        <v>42639</v>
      </c>
      <c r="AV74" s="29">
        <v>42639</v>
      </c>
      <c r="AW74" s="29"/>
      <c r="AX74" s="29">
        <f t="shared" si="112"/>
        <v>42639</v>
      </c>
      <c r="AY74" s="29"/>
      <c r="AZ74" s="29">
        <f t="shared" ref="AZ74:AZ96" si="129">AX74+AY74</f>
        <v>42639</v>
      </c>
      <c r="BA74" s="29">
        <v>21943</v>
      </c>
      <c r="BB74" s="29">
        <v>21943</v>
      </c>
      <c r="BC74" s="29"/>
      <c r="BD74" s="29"/>
      <c r="BE74" s="29">
        <f>BB74</f>
        <v>21943</v>
      </c>
      <c r="BF74" s="29">
        <f t="shared" si="113"/>
        <v>20696</v>
      </c>
      <c r="BG74" s="80">
        <f t="shared" si="114"/>
        <v>194.31709428975071</v>
      </c>
      <c r="BH74" s="29">
        <f t="shared" si="115"/>
        <v>20696</v>
      </c>
      <c r="BI74" s="81">
        <f t="shared" si="116"/>
        <v>194.31709428975071</v>
      </c>
    </row>
    <row r="75" spans="1:61" hidden="1" x14ac:dyDescent="0.25">
      <c r="A75" s="106" t="s">
        <v>45</v>
      </c>
      <c r="B75" s="126"/>
      <c r="C75" s="126"/>
      <c r="D75" s="126"/>
      <c r="E75" s="124">
        <v>851</v>
      </c>
      <c r="F75" s="124" t="s">
        <v>59</v>
      </c>
      <c r="G75" s="124" t="s">
        <v>61</v>
      </c>
      <c r="H75" s="124" t="s">
        <v>63</v>
      </c>
      <c r="I75" s="124" t="s">
        <v>46</v>
      </c>
      <c r="J75" s="29">
        <f t="shared" ref="J75:BE75" si="130">J76</f>
        <v>991314</v>
      </c>
      <c r="K75" s="29">
        <f t="shared" si="130"/>
        <v>991314</v>
      </c>
      <c r="L75" s="29">
        <f t="shared" si="130"/>
        <v>0</v>
      </c>
      <c r="M75" s="29">
        <f t="shared" si="130"/>
        <v>0</v>
      </c>
      <c r="N75" s="29"/>
      <c r="O75" s="29">
        <f t="shared" si="130"/>
        <v>0</v>
      </c>
      <c r="P75" s="29">
        <f t="shared" si="130"/>
        <v>0</v>
      </c>
      <c r="Q75" s="29">
        <f t="shared" si="130"/>
        <v>0</v>
      </c>
      <c r="R75" s="29">
        <f t="shared" si="117"/>
        <v>991314</v>
      </c>
      <c r="S75" s="29">
        <f t="shared" si="117"/>
        <v>991314</v>
      </c>
      <c r="T75" s="29">
        <f t="shared" si="117"/>
        <v>0</v>
      </c>
      <c r="U75" s="29">
        <f t="shared" si="117"/>
        <v>0</v>
      </c>
      <c r="V75" s="29"/>
      <c r="W75" s="29">
        <f t="shared" si="130"/>
        <v>0</v>
      </c>
      <c r="X75" s="29">
        <f t="shared" si="130"/>
        <v>0</v>
      </c>
      <c r="Y75" s="29">
        <f t="shared" si="130"/>
        <v>0</v>
      </c>
      <c r="Z75" s="29">
        <f t="shared" si="118"/>
        <v>991314</v>
      </c>
      <c r="AA75" s="29">
        <f t="shared" si="119"/>
        <v>991314</v>
      </c>
      <c r="AB75" s="29">
        <f t="shared" si="120"/>
        <v>0</v>
      </c>
      <c r="AC75" s="29">
        <f t="shared" si="121"/>
        <v>0</v>
      </c>
      <c r="AD75" s="29"/>
      <c r="AE75" s="29">
        <f t="shared" si="130"/>
        <v>0</v>
      </c>
      <c r="AF75" s="29">
        <f t="shared" si="130"/>
        <v>0</v>
      </c>
      <c r="AG75" s="29">
        <f t="shared" si="130"/>
        <v>0</v>
      </c>
      <c r="AH75" s="29">
        <f t="shared" si="122"/>
        <v>991314</v>
      </c>
      <c r="AI75" s="29">
        <f t="shared" si="123"/>
        <v>991314</v>
      </c>
      <c r="AJ75" s="29">
        <f t="shared" si="124"/>
        <v>0</v>
      </c>
      <c r="AK75" s="29">
        <f t="shared" si="125"/>
        <v>0</v>
      </c>
      <c r="AL75" s="9">
        <f t="shared" si="126"/>
        <v>0</v>
      </c>
      <c r="AM75" s="9">
        <f t="shared" si="127"/>
        <v>0</v>
      </c>
      <c r="AN75" s="29"/>
      <c r="AO75" s="29"/>
      <c r="AP75" s="29"/>
      <c r="AQ75" s="29">
        <f t="shared" si="130"/>
        <v>991314</v>
      </c>
      <c r="AR75" s="29"/>
      <c r="AS75" s="29">
        <f t="shared" si="111"/>
        <v>991314</v>
      </c>
      <c r="AT75" s="29"/>
      <c r="AU75" s="29">
        <f t="shared" si="128"/>
        <v>991314</v>
      </c>
      <c r="AV75" s="29">
        <f t="shared" si="130"/>
        <v>991314</v>
      </c>
      <c r="AW75" s="29"/>
      <c r="AX75" s="29">
        <f t="shared" si="112"/>
        <v>991314</v>
      </c>
      <c r="AY75" s="29"/>
      <c r="AZ75" s="29">
        <f t="shared" si="129"/>
        <v>991314</v>
      </c>
      <c r="BA75" s="29">
        <f t="shared" si="130"/>
        <v>799987</v>
      </c>
      <c r="BB75" s="29">
        <f t="shared" si="130"/>
        <v>799987</v>
      </c>
      <c r="BC75" s="29">
        <f t="shared" si="130"/>
        <v>799987</v>
      </c>
      <c r="BD75" s="29">
        <f t="shared" si="130"/>
        <v>0</v>
      </c>
      <c r="BE75" s="29">
        <f t="shared" si="130"/>
        <v>0</v>
      </c>
      <c r="BF75" s="29">
        <f t="shared" si="113"/>
        <v>191327</v>
      </c>
      <c r="BG75" s="80">
        <f t="shared" si="114"/>
        <v>123.91626363928414</v>
      </c>
      <c r="BH75" s="29">
        <f t="shared" si="115"/>
        <v>191327</v>
      </c>
      <c r="BI75" s="81">
        <f t="shared" si="116"/>
        <v>123.91626363928414</v>
      </c>
    </row>
    <row r="76" spans="1:61" hidden="1" x14ac:dyDescent="0.25">
      <c r="A76" s="106" t="s">
        <v>47</v>
      </c>
      <c r="B76" s="126"/>
      <c r="C76" s="126"/>
      <c r="D76" s="126"/>
      <c r="E76" s="124">
        <v>851</v>
      </c>
      <c r="F76" s="124" t="s">
        <v>59</v>
      </c>
      <c r="G76" s="124" t="s">
        <v>61</v>
      </c>
      <c r="H76" s="124" t="s">
        <v>63</v>
      </c>
      <c r="I76" s="124" t="s">
        <v>48</v>
      </c>
      <c r="J76" s="29">
        <v>991314</v>
      </c>
      <c r="K76" s="29">
        <f>J76</f>
        <v>991314</v>
      </c>
      <c r="L76" s="29"/>
      <c r="M76" s="29"/>
      <c r="N76" s="29"/>
      <c r="O76" s="29">
        <f>N76</f>
        <v>0</v>
      </c>
      <c r="P76" s="29"/>
      <c r="Q76" s="29"/>
      <c r="R76" s="29">
        <f t="shared" si="117"/>
        <v>991314</v>
      </c>
      <c r="S76" s="29">
        <f t="shared" si="117"/>
        <v>991314</v>
      </c>
      <c r="T76" s="29">
        <f t="shared" si="117"/>
        <v>0</v>
      </c>
      <c r="U76" s="29">
        <f t="shared" si="117"/>
        <v>0</v>
      </c>
      <c r="V76" s="29"/>
      <c r="W76" s="29">
        <f>V76</f>
        <v>0</v>
      </c>
      <c r="X76" s="29"/>
      <c r="Y76" s="29"/>
      <c r="Z76" s="29">
        <f t="shared" si="118"/>
        <v>991314</v>
      </c>
      <c r="AA76" s="29">
        <f t="shared" si="119"/>
        <v>991314</v>
      </c>
      <c r="AB76" s="29">
        <f t="shared" si="120"/>
        <v>0</v>
      </c>
      <c r="AC76" s="29">
        <f t="shared" si="121"/>
        <v>0</v>
      </c>
      <c r="AD76" s="29"/>
      <c r="AE76" s="29">
        <f>AD76</f>
        <v>0</v>
      </c>
      <c r="AF76" s="29"/>
      <c r="AG76" s="29"/>
      <c r="AH76" s="29">
        <f t="shared" si="122"/>
        <v>991314</v>
      </c>
      <c r="AI76" s="29">
        <f t="shared" si="123"/>
        <v>991314</v>
      </c>
      <c r="AJ76" s="29">
        <f t="shared" si="124"/>
        <v>0</v>
      </c>
      <c r="AK76" s="29">
        <f t="shared" si="125"/>
        <v>0</v>
      </c>
      <c r="AL76" s="9">
        <f t="shared" si="126"/>
        <v>0</v>
      </c>
      <c r="AM76" s="9">
        <f t="shared" si="127"/>
        <v>0</v>
      </c>
      <c r="AN76" s="29"/>
      <c r="AO76" s="29"/>
      <c r="AP76" s="29"/>
      <c r="AQ76" s="29">
        <v>991314</v>
      </c>
      <c r="AR76" s="29"/>
      <c r="AS76" s="29">
        <f t="shared" si="111"/>
        <v>991314</v>
      </c>
      <c r="AT76" s="29"/>
      <c r="AU76" s="29">
        <f t="shared" si="128"/>
        <v>991314</v>
      </c>
      <c r="AV76" s="29">
        <v>991314</v>
      </c>
      <c r="AW76" s="29"/>
      <c r="AX76" s="29">
        <f t="shared" si="112"/>
        <v>991314</v>
      </c>
      <c r="AY76" s="29"/>
      <c r="AZ76" s="29">
        <f t="shared" si="129"/>
        <v>991314</v>
      </c>
      <c r="BA76" s="29">
        <v>799987</v>
      </c>
      <c r="BB76" s="29">
        <v>799987</v>
      </c>
      <c r="BC76" s="29">
        <f>BB76</f>
        <v>799987</v>
      </c>
      <c r="BD76" s="29"/>
      <c r="BE76" s="29"/>
      <c r="BF76" s="29">
        <f t="shared" si="113"/>
        <v>191327</v>
      </c>
      <c r="BG76" s="80">
        <f t="shared" si="114"/>
        <v>123.91626363928414</v>
      </c>
      <c r="BH76" s="29">
        <f t="shared" si="115"/>
        <v>191327</v>
      </c>
      <c r="BI76" s="81">
        <f t="shared" si="116"/>
        <v>123.91626363928414</v>
      </c>
    </row>
    <row r="77" spans="1:61" s="51" customFormat="1" ht="42.75" x14ac:dyDescent="0.25">
      <c r="A77" s="76" t="s">
        <v>65</v>
      </c>
      <c r="B77" s="52"/>
      <c r="C77" s="52"/>
      <c r="D77" s="52"/>
      <c r="E77" s="124">
        <v>851</v>
      </c>
      <c r="F77" s="23" t="s">
        <v>61</v>
      </c>
      <c r="G77" s="23"/>
      <c r="H77" s="23"/>
      <c r="I77" s="23"/>
      <c r="J77" s="38">
        <f t="shared" ref="J77:BB77" si="131">J78</f>
        <v>2874000</v>
      </c>
      <c r="K77" s="38">
        <f t="shared" si="131"/>
        <v>0</v>
      </c>
      <c r="L77" s="38">
        <f t="shared" si="131"/>
        <v>2874000</v>
      </c>
      <c r="M77" s="38">
        <f t="shared" si="131"/>
        <v>0</v>
      </c>
      <c r="N77" s="38">
        <f t="shared" si="131"/>
        <v>26000</v>
      </c>
      <c r="O77" s="38">
        <f t="shared" si="131"/>
        <v>0</v>
      </c>
      <c r="P77" s="38">
        <f t="shared" si="131"/>
        <v>26000</v>
      </c>
      <c r="Q77" s="38">
        <f t="shared" si="131"/>
        <v>0</v>
      </c>
      <c r="R77" s="38">
        <f t="shared" si="131"/>
        <v>2900000</v>
      </c>
      <c r="S77" s="38">
        <f t="shared" si="131"/>
        <v>0</v>
      </c>
      <c r="T77" s="38">
        <f t="shared" si="131"/>
        <v>2900000</v>
      </c>
      <c r="U77" s="29">
        <f t="shared" ref="U77:U96" si="132">M77+Q77</f>
        <v>0</v>
      </c>
      <c r="V77" s="38">
        <f t="shared" si="131"/>
        <v>0</v>
      </c>
      <c r="W77" s="38">
        <f t="shared" si="131"/>
        <v>0</v>
      </c>
      <c r="X77" s="38">
        <f t="shared" si="131"/>
        <v>0</v>
      </c>
      <c r="Y77" s="38">
        <f t="shared" si="131"/>
        <v>0</v>
      </c>
      <c r="Z77" s="38">
        <f t="shared" si="131"/>
        <v>2900000</v>
      </c>
      <c r="AA77" s="38">
        <f t="shared" si="131"/>
        <v>0</v>
      </c>
      <c r="AB77" s="38">
        <f t="shared" si="131"/>
        <v>2900000</v>
      </c>
      <c r="AC77" s="29">
        <f t="shared" si="121"/>
        <v>0</v>
      </c>
      <c r="AD77" s="38">
        <f t="shared" si="131"/>
        <v>516838.5</v>
      </c>
      <c r="AE77" s="38">
        <f t="shared" si="131"/>
        <v>0</v>
      </c>
      <c r="AF77" s="38">
        <f t="shared" si="131"/>
        <v>516838.5</v>
      </c>
      <c r="AG77" s="38">
        <f t="shared" si="131"/>
        <v>0</v>
      </c>
      <c r="AH77" s="38">
        <f t="shared" si="131"/>
        <v>3416838.5</v>
      </c>
      <c r="AI77" s="38">
        <f t="shared" si="131"/>
        <v>0</v>
      </c>
      <c r="AJ77" s="38">
        <f t="shared" si="131"/>
        <v>3416838.5</v>
      </c>
      <c r="AK77" s="29">
        <f t="shared" si="125"/>
        <v>0</v>
      </c>
      <c r="AL77" s="9">
        <f t="shared" si="126"/>
        <v>0</v>
      </c>
      <c r="AM77" s="9">
        <f t="shared" si="127"/>
        <v>0</v>
      </c>
      <c r="AN77" s="38"/>
      <c r="AO77" s="38"/>
      <c r="AP77" s="38"/>
      <c r="AQ77" s="38">
        <f t="shared" si="131"/>
        <v>2874000</v>
      </c>
      <c r="AR77" s="38"/>
      <c r="AS77" s="29">
        <f t="shared" si="111"/>
        <v>2874000</v>
      </c>
      <c r="AT77" s="38"/>
      <c r="AU77" s="29">
        <f t="shared" si="128"/>
        <v>2874000</v>
      </c>
      <c r="AV77" s="38">
        <f t="shared" si="131"/>
        <v>2874000</v>
      </c>
      <c r="AW77" s="38"/>
      <c r="AX77" s="29">
        <f t="shared" si="112"/>
        <v>2874000</v>
      </c>
      <c r="AY77" s="38"/>
      <c r="AZ77" s="29">
        <f t="shared" si="129"/>
        <v>2874000</v>
      </c>
      <c r="BA77" s="38">
        <f t="shared" si="131"/>
        <v>1808000</v>
      </c>
      <c r="BB77" s="38">
        <f t="shared" si="131"/>
        <v>2250000</v>
      </c>
      <c r="BC77" s="38">
        <f t="shared" ref="BA77:BE78" si="133">BC78</f>
        <v>0</v>
      </c>
      <c r="BD77" s="38">
        <f t="shared" si="133"/>
        <v>2250000</v>
      </c>
      <c r="BE77" s="38">
        <f t="shared" si="133"/>
        <v>0</v>
      </c>
      <c r="BF77" s="29">
        <f t="shared" si="113"/>
        <v>1066000</v>
      </c>
      <c r="BG77" s="80">
        <f t="shared" si="114"/>
        <v>158.96017699115043</v>
      </c>
      <c r="BH77" s="29">
        <f t="shared" si="115"/>
        <v>624000</v>
      </c>
      <c r="BI77" s="81">
        <f t="shared" si="116"/>
        <v>127.73333333333335</v>
      </c>
    </row>
    <row r="78" spans="1:61" s="31" customFormat="1" ht="57.75" customHeight="1" x14ac:dyDescent="0.25">
      <c r="A78" s="6" t="s">
        <v>66</v>
      </c>
      <c r="B78" s="104"/>
      <c r="C78" s="104"/>
      <c r="D78" s="104"/>
      <c r="E78" s="124">
        <v>851</v>
      </c>
      <c r="F78" s="27" t="s">
        <v>61</v>
      </c>
      <c r="G78" s="27" t="s">
        <v>67</v>
      </c>
      <c r="H78" s="27"/>
      <c r="I78" s="27"/>
      <c r="J78" s="30">
        <f>J79+J86</f>
        <v>2874000</v>
      </c>
      <c r="K78" s="30">
        <f t="shared" ref="K78:AV78" si="134">K79+K86</f>
        <v>0</v>
      </c>
      <c r="L78" s="30">
        <f t="shared" si="134"/>
        <v>2874000</v>
      </c>
      <c r="M78" s="30">
        <f t="shared" si="134"/>
        <v>0</v>
      </c>
      <c r="N78" s="30">
        <f t="shared" ref="N78:T78" si="135">N79+N86</f>
        <v>26000</v>
      </c>
      <c r="O78" s="30">
        <f t="shared" si="135"/>
        <v>0</v>
      </c>
      <c r="P78" s="30">
        <f t="shared" si="135"/>
        <v>26000</v>
      </c>
      <c r="Q78" s="30">
        <f t="shared" si="135"/>
        <v>0</v>
      </c>
      <c r="R78" s="30">
        <f t="shared" si="135"/>
        <v>2900000</v>
      </c>
      <c r="S78" s="30">
        <f t="shared" si="135"/>
        <v>0</v>
      </c>
      <c r="T78" s="30">
        <f t="shared" si="135"/>
        <v>2900000</v>
      </c>
      <c r="U78" s="29">
        <f t="shared" si="132"/>
        <v>0</v>
      </c>
      <c r="V78" s="30">
        <f t="shared" ref="V78:AB78" si="136">V79+V86</f>
        <v>0</v>
      </c>
      <c r="W78" s="30">
        <f t="shared" si="136"/>
        <v>0</v>
      </c>
      <c r="X78" s="30">
        <f t="shared" si="136"/>
        <v>0</v>
      </c>
      <c r="Y78" s="30">
        <f t="shared" si="136"/>
        <v>0</v>
      </c>
      <c r="Z78" s="30">
        <f t="shared" si="136"/>
        <v>2900000</v>
      </c>
      <c r="AA78" s="30">
        <f t="shared" si="136"/>
        <v>0</v>
      </c>
      <c r="AB78" s="30">
        <f t="shared" si="136"/>
        <v>2900000</v>
      </c>
      <c r="AC78" s="29">
        <f t="shared" si="121"/>
        <v>0</v>
      </c>
      <c r="AD78" s="30">
        <f>AD79+AD86+AD89</f>
        <v>516838.5</v>
      </c>
      <c r="AE78" s="30">
        <f t="shared" ref="AE78:AK78" si="137">AE79+AE86+AE89</f>
        <v>0</v>
      </c>
      <c r="AF78" s="30">
        <f t="shared" si="137"/>
        <v>516838.5</v>
      </c>
      <c r="AG78" s="30">
        <f t="shared" si="137"/>
        <v>0</v>
      </c>
      <c r="AH78" s="30">
        <f t="shared" si="137"/>
        <v>3416838.5</v>
      </c>
      <c r="AI78" s="30">
        <f t="shared" si="137"/>
        <v>0</v>
      </c>
      <c r="AJ78" s="30">
        <f t="shared" si="137"/>
        <v>3416838.5</v>
      </c>
      <c r="AK78" s="30">
        <f t="shared" si="137"/>
        <v>0</v>
      </c>
      <c r="AL78" s="9">
        <f t="shared" si="126"/>
        <v>0</v>
      </c>
      <c r="AM78" s="9">
        <f t="shared" si="127"/>
        <v>0</v>
      </c>
      <c r="AN78" s="30"/>
      <c r="AO78" s="30"/>
      <c r="AP78" s="30"/>
      <c r="AQ78" s="30">
        <f t="shared" si="134"/>
        <v>2874000</v>
      </c>
      <c r="AR78" s="30"/>
      <c r="AS78" s="29">
        <f t="shared" si="111"/>
        <v>2874000</v>
      </c>
      <c r="AT78" s="30"/>
      <c r="AU78" s="29">
        <f t="shared" si="128"/>
        <v>2874000</v>
      </c>
      <c r="AV78" s="30">
        <f t="shared" si="134"/>
        <v>2874000</v>
      </c>
      <c r="AW78" s="30"/>
      <c r="AX78" s="29">
        <f t="shared" si="112"/>
        <v>2874000</v>
      </c>
      <c r="AY78" s="30"/>
      <c r="AZ78" s="29">
        <f t="shared" si="129"/>
        <v>2874000</v>
      </c>
      <c r="BA78" s="30">
        <f t="shared" si="133"/>
        <v>1808000</v>
      </c>
      <c r="BB78" s="30">
        <f t="shared" si="133"/>
        <v>2250000</v>
      </c>
      <c r="BC78" s="30">
        <f t="shared" si="133"/>
        <v>0</v>
      </c>
      <c r="BD78" s="30">
        <f t="shared" si="133"/>
        <v>2250000</v>
      </c>
      <c r="BE78" s="30">
        <f t="shared" si="133"/>
        <v>0</v>
      </c>
      <c r="BF78" s="29">
        <f t="shared" si="113"/>
        <v>1066000</v>
      </c>
      <c r="BG78" s="80">
        <f t="shared" si="114"/>
        <v>158.96017699115043</v>
      </c>
      <c r="BH78" s="29">
        <f t="shared" si="115"/>
        <v>624000</v>
      </c>
      <c r="BI78" s="81">
        <f t="shared" si="116"/>
        <v>127.73333333333335</v>
      </c>
    </row>
    <row r="79" spans="1:61" ht="30" x14ac:dyDescent="0.25">
      <c r="A79" s="126" t="s">
        <v>68</v>
      </c>
      <c r="B79" s="106"/>
      <c r="C79" s="106"/>
      <c r="D79" s="106"/>
      <c r="E79" s="124">
        <v>851</v>
      </c>
      <c r="F79" s="3" t="s">
        <v>61</v>
      </c>
      <c r="G79" s="3" t="s">
        <v>67</v>
      </c>
      <c r="H79" s="3" t="s">
        <v>69</v>
      </c>
      <c r="I79" s="3"/>
      <c r="J79" s="29">
        <f t="shared" ref="J79:M79" si="138">J80+J82+J84</f>
        <v>2734356</v>
      </c>
      <c r="K79" s="29">
        <f t="shared" si="138"/>
        <v>0</v>
      </c>
      <c r="L79" s="29">
        <f t="shared" si="138"/>
        <v>2734356</v>
      </c>
      <c r="M79" s="29">
        <f t="shared" si="138"/>
        <v>0</v>
      </c>
      <c r="N79" s="29">
        <f t="shared" ref="N79:T79" si="139">N80+N82+N84</f>
        <v>0</v>
      </c>
      <c r="O79" s="29">
        <f t="shared" si="139"/>
        <v>0</v>
      </c>
      <c r="P79" s="29">
        <f>P80+P82+P84</f>
        <v>0</v>
      </c>
      <c r="Q79" s="29">
        <f t="shared" si="139"/>
        <v>0</v>
      </c>
      <c r="R79" s="29">
        <f t="shared" si="139"/>
        <v>2734356</v>
      </c>
      <c r="S79" s="29">
        <f t="shared" si="139"/>
        <v>0</v>
      </c>
      <c r="T79" s="29">
        <f t="shared" si="139"/>
        <v>2734356</v>
      </c>
      <c r="U79" s="29">
        <f t="shared" si="132"/>
        <v>0</v>
      </c>
      <c r="V79" s="29">
        <f t="shared" ref="V79:W79" si="140">V80+V82+V84</f>
        <v>0</v>
      </c>
      <c r="W79" s="29">
        <f t="shared" si="140"/>
        <v>0</v>
      </c>
      <c r="X79" s="29">
        <f>X80+X82+X84</f>
        <v>0</v>
      </c>
      <c r="Y79" s="29">
        <f t="shared" ref="Y79:AB79" si="141">Y80+Y82+Y84</f>
        <v>0</v>
      </c>
      <c r="Z79" s="29">
        <f t="shared" si="141"/>
        <v>2734356</v>
      </c>
      <c r="AA79" s="29">
        <f t="shared" si="141"/>
        <v>0</v>
      </c>
      <c r="AB79" s="29">
        <f t="shared" si="141"/>
        <v>2734356</v>
      </c>
      <c r="AC79" s="29">
        <f t="shared" si="121"/>
        <v>0</v>
      </c>
      <c r="AD79" s="29">
        <f t="shared" ref="AD79:AE79" si="142">AD80+AD82+AD84</f>
        <v>50048</v>
      </c>
      <c r="AE79" s="29">
        <f t="shared" si="142"/>
        <v>0</v>
      </c>
      <c r="AF79" s="29">
        <f>AF80+AF82+AF84</f>
        <v>50048</v>
      </c>
      <c r="AG79" s="29">
        <f t="shared" ref="AG79:AJ79" si="143">AG80+AG82+AG84</f>
        <v>0</v>
      </c>
      <c r="AH79" s="29">
        <f t="shared" si="143"/>
        <v>2784404</v>
      </c>
      <c r="AI79" s="29">
        <f t="shared" si="143"/>
        <v>0</v>
      </c>
      <c r="AJ79" s="29">
        <f t="shared" si="143"/>
        <v>2784404</v>
      </c>
      <c r="AK79" s="29">
        <f t="shared" si="125"/>
        <v>0</v>
      </c>
      <c r="AL79" s="9">
        <f t="shared" si="126"/>
        <v>0</v>
      </c>
      <c r="AM79" s="9">
        <f t="shared" si="127"/>
        <v>0</v>
      </c>
      <c r="AN79" s="29"/>
      <c r="AO79" s="29"/>
      <c r="AP79" s="29"/>
      <c r="AQ79" s="29">
        <f t="shared" ref="AQ79:BE79" si="144">AQ80+AQ82+AQ84</f>
        <v>2734356</v>
      </c>
      <c r="AR79" s="29"/>
      <c r="AS79" s="29">
        <f t="shared" si="111"/>
        <v>2734356</v>
      </c>
      <c r="AT79" s="29"/>
      <c r="AU79" s="29">
        <f t="shared" si="128"/>
        <v>2734356</v>
      </c>
      <c r="AV79" s="29">
        <f t="shared" si="144"/>
        <v>2734356</v>
      </c>
      <c r="AW79" s="29"/>
      <c r="AX79" s="29">
        <f t="shared" si="112"/>
        <v>2734356</v>
      </c>
      <c r="AY79" s="29"/>
      <c r="AZ79" s="29">
        <f t="shared" si="129"/>
        <v>2734356</v>
      </c>
      <c r="BA79" s="29">
        <f t="shared" ref="BA79" si="145">BA80+BA82+BA84</f>
        <v>1808000</v>
      </c>
      <c r="BB79" s="29">
        <f t="shared" si="144"/>
        <v>2250000</v>
      </c>
      <c r="BC79" s="29">
        <f t="shared" si="144"/>
        <v>0</v>
      </c>
      <c r="BD79" s="29">
        <f t="shared" si="144"/>
        <v>2250000</v>
      </c>
      <c r="BE79" s="29">
        <f t="shared" si="144"/>
        <v>0</v>
      </c>
      <c r="BF79" s="29">
        <f t="shared" si="113"/>
        <v>926356</v>
      </c>
      <c r="BG79" s="80">
        <f t="shared" si="114"/>
        <v>151.23650442477876</v>
      </c>
      <c r="BH79" s="29">
        <f t="shared" si="115"/>
        <v>484356</v>
      </c>
      <c r="BI79" s="81">
        <f t="shared" si="116"/>
        <v>121.52693333333333</v>
      </c>
    </row>
    <row r="80" spans="1:61" ht="121.5" customHeight="1" x14ac:dyDescent="0.25">
      <c r="A80" s="126" t="s">
        <v>19</v>
      </c>
      <c r="B80" s="106"/>
      <c r="C80" s="106"/>
      <c r="D80" s="106"/>
      <c r="E80" s="124">
        <v>851</v>
      </c>
      <c r="F80" s="3" t="s">
        <v>61</v>
      </c>
      <c r="G80" s="4" t="s">
        <v>67</v>
      </c>
      <c r="H80" s="3" t="s">
        <v>69</v>
      </c>
      <c r="I80" s="3" t="s">
        <v>21</v>
      </c>
      <c r="J80" s="29">
        <f t="shared" ref="J80:BE80" si="146">J81</f>
        <v>1819300</v>
      </c>
      <c r="K80" s="29">
        <f t="shared" si="146"/>
        <v>0</v>
      </c>
      <c r="L80" s="29">
        <f t="shared" si="146"/>
        <v>1819300</v>
      </c>
      <c r="M80" s="29">
        <f t="shared" si="146"/>
        <v>0</v>
      </c>
      <c r="N80" s="29">
        <f t="shared" si="146"/>
        <v>0</v>
      </c>
      <c r="O80" s="29">
        <f t="shared" si="146"/>
        <v>0</v>
      </c>
      <c r="P80" s="29">
        <f t="shared" si="146"/>
        <v>0</v>
      </c>
      <c r="Q80" s="29">
        <f t="shared" si="146"/>
        <v>0</v>
      </c>
      <c r="R80" s="29">
        <f t="shared" si="146"/>
        <v>1819300</v>
      </c>
      <c r="S80" s="29">
        <f t="shared" si="146"/>
        <v>0</v>
      </c>
      <c r="T80" s="29">
        <f t="shared" si="146"/>
        <v>1819300</v>
      </c>
      <c r="U80" s="29">
        <f t="shared" si="132"/>
        <v>0</v>
      </c>
      <c r="V80" s="29">
        <f t="shared" si="146"/>
        <v>0</v>
      </c>
      <c r="W80" s="29">
        <f t="shared" si="146"/>
        <v>0</v>
      </c>
      <c r="X80" s="29">
        <f t="shared" si="146"/>
        <v>0</v>
      </c>
      <c r="Y80" s="29">
        <f t="shared" si="146"/>
        <v>0</v>
      </c>
      <c r="Z80" s="29">
        <f t="shared" si="146"/>
        <v>1819300</v>
      </c>
      <c r="AA80" s="29">
        <f t="shared" si="146"/>
        <v>0</v>
      </c>
      <c r="AB80" s="29">
        <f t="shared" si="146"/>
        <v>1819300</v>
      </c>
      <c r="AC80" s="29">
        <f t="shared" si="121"/>
        <v>0</v>
      </c>
      <c r="AD80" s="29">
        <f t="shared" si="146"/>
        <v>44100</v>
      </c>
      <c r="AE80" s="29">
        <f t="shared" si="146"/>
        <v>0</v>
      </c>
      <c r="AF80" s="29">
        <f t="shared" si="146"/>
        <v>44100</v>
      </c>
      <c r="AG80" s="29">
        <f t="shared" si="146"/>
        <v>0</v>
      </c>
      <c r="AH80" s="29">
        <f t="shared" si="146"/>
        <v>1863400</v>
      </c>
      <c r="AI80" s="29">
        <f t="shared" si="146"/>
        <v>0</v>
      </c>
      <c r="AJ80" s="29">
        <f t="shared" si="146"/>
        <v>1863400</v>
      </c>
      <c r="AK80" s="29">
        <f t="shared" si="125"/>
        <v>0</v>
      </c>
      <c r="AL80" s="9">
        <f t="shared" si="126"/>
        <v>0</v>
      </c>
      <c r="AM80" s="9">
        <f t="shared" si="127"/>
        <v>0</v>
      </c>
      <c r="AN80" s="29"/>
      <c r="AO80" s="29"/>
      <c r="AP80" s="29"/>
      <c r="AQ80" s="29">
        <f t="shared" si="146"/>
        <v>1819300</v>
      </c>
      <c r="AR80" s="29"/>
      <c r="AS80" s="29">
        <f t="shared" si="111"/>
        <v>1819300</v>
      </c>
      <c r="AT80" s="29"/>
      <c r="AU80" s="29">
        <f t="shared" si="128"/>
        <v>1819300</v>
      </c>
      <c r="AV80" s="29">
        <f t="shared" si="146"/>
        <v>1819300</v>
      </c>
      <c r="AW80" s="29"/>
      <c r="AX80" s="29">
        <f t="shared" si="112"/>
        <v>1819300</v>
      </c>
      <c r="AY80" s="29"/>
      <c r="AZ80" s="29">
        <f t="shared" si="129"/>
        <v>1819300</v>
      </c>
      <c r="BA80" s="29">
        <f t="shared" si="146"/>
        <v>1526300</v>
      </c>
      <c r="BB80" s="29">
        <f t="shared" si="146"/>
        <v>1662400</v>
      </c>
      <c r="BC80" s="29">
        <f t="shared" si="146"/>
        <v>0</v>
      </c>
      <c r="BD80" s="29">
        <f t="shared" si="146"/>
        <v>1662400</v>
      </c>
      <c r="BE80" s="29">
        <f t="shared" si="146"/>
        <v>0</v>
      </c>
      <c r="BF80" s="29">
        <f t="shared" si="113"/>
        <v>293000</v>
      </c>
      <c r="BG80" s="80">
        <f t="shared" si="114"/>
        <v>119.19675031121011</v>
      </c>
      <c r="BH80" s="29">
        <f t="shared" si="115"/>
        <v>156900</v>
      </c>
      <c r="BI80" s="81">
        <f t="shared" si="116"/>
        <v>109.43816169393648</v>
      </c>
    </row>
    <row r="81" spans="1:61" ht="30" x14ac:dyDescent="0.25">
      <c r="A81" s="106" t="s">
        <v>10</v>
      </c>
      <c r="B81" s="106"/>
      <c r="C81" s="106"/>
      <c r="D81" s="106"/>
      <c r="E81" s="124">
        <v>851</v>
      </c>
      <c r="F81" s="3" t="s">
        <v>61</v>
      </c>
      <c r="G81" s="4" t="s">
        <v>67</v>
      </c>
      <c r="H81" s="3" t="s">
        <v>69</v>
      </c>
      <c r="I81" s="3" t="s">
        <v>70</v>
      </c>
      <c r="J81" s="29">
        <v>1819300</v>
      </c>
      <c r="K81" s="29"/>
      <c r="L81" s="29">
        <f>J81</f>
        <v>1819300</v>
      </c>
      <c r="M81" s="29"/>
      <c r="N81" s="29"/>
      <c r="O81" s="29"/>
      <c r="P81" s="29">
        <f>N81</f>
        <v>0</v>
      </c>
      <c r="Q81" s="29"/>
      <c r="R81" s="29">
        <f>J81+N81</f>
        <v>1819300</v>
      </c>
      <c r="S81" s="29">
        <f>K81+O81</f>
        <v>0</v>
      </c>
      <c r="T81" s="29">
        <f>L81+P81</f>
        <v>1819300</v>
      </c>
      <c r="U81" s="29">
        <f t="shared" si="132"/>
        <v>0</v>
      </c>
      <c r="V81" s="29"/>
      <c r="W81" s="29"/>
      <c r="X81" s="29">
        <f>V81</f>
        <v>0</v>
      </c>
      <c r="Y81" s="29"/>
      <c r="Z81" s="29">
        <f>R81+V81</f>
        <v>1819300</v>
      </c>
      <c r="AA81" s="29">
        <f>S81+W81</f>
        <v>0</v>
      </c>
      <c r="AB81" s="29">
        <f>T81+X81</f>
        <v>1819300</v>
      </c>
      <c r="AC81" s="29">
        <f t="shared" si="121"/>
        <v>0</v>
      </c>
      <c r="AD81" s="29">
        <v>44100</v>
      </c>
      <c r="AE81" s="29"/>
      <c r="AF81" s="29">
        <f>AD81</f>
        <v>44100</v>
      </c>
      <c r="AG81" s="29"/>
      <c r="AH81" s="29">
        <f>Z81+AD81</f>
        <v>1863400</v>
      </c>
      <c r="AI81" s="29">
        <f>AA81+AE81</f>
        <v>0</v>
      </c>
      <c r="AJ81" s="29">
        <f>AB81+AF81</f>
        <v>1863400</v>
      </c>
      <c r="AK81" s="29">
        <f t="shared" si="125"/>
        <v>0</v>
      </c>
      <c r="AL81" s="9">
        <f t="shared" si="126"/>
        <v>0</v>
      </c>
      <c r="AM81" s="9">
        <f t="shared" si="127"/>
        <v>0</v>
      </c>
      <c r="AN81" s="29"/>
      <c r="AO81" s="29"/>
      <c r="AP81" s="29"/>
      <c r="AQ81" s="29">
        <v>1819300</v>
      </c>
      <c r="AR81" s="29"/>
      <c r="AS81" s="29">
        <f t="shared" si="111"/>
        <v>1819300</v>
      </c>
      <c r="AT81" s="29"/>
      <c r="AU81" s="29">
        <f t="shared" si="128"/>
        <v>1819300</v>
      </c>
      <c r="AV81" s="29">
        <v>1819300</v>
      </c>
      <c r="AW81" s="29"/>
      <c r="AX81" s="29">
        <f t="shared" si="112"/>
        <v>1819300</v>
      </c>
      <c r="AY81" s="29"/>
      <c r="AZ81" s="29">
        <f t="shared" si="129"/>
        <v>1819300</v>
      </c>
      <c r="BA81" s="29">
        <v>1526300</v>
      </c>
      <c r="BB81" s="29">
        <v>1662400</v>
      </c>
      <c r="BC81" s="29"/>
      <c r="BD81" s="29">
        <f>BB81</f>
        <v>1662400</v>
      </c>
      <c r="BE81" s="29"/>
      <c r="BF81" s="29">
        <f t="shared" si="113"/>
        <v>293000</v>
      </c>
      <c r="BG81" s="80">
        <f t="shared" si="114"/>
        <v>119.19675031121011</v>
      </c>
      <c r="BH81" s="29">
        <f t="shared" si="115"/>
        <v>156900</v>
      </c>
      <c r="BI81" s="81">
        <f t="shared" si="116"/>
        <v>109.43816169393648</v>
      </c>
    </row>
    <row r="82" spans="1:61" ht="60" hidden="1" x14ac:dyDescent="0.25">
      <c r="A82" s="106" t="s">
        <v>25</v>
      </c>
      <c r="B82" s="126"/>
      <c r="C82" s="126"/>
      <c r="D82" s="126"/>
      <c r="E82" s="124">
        <v>851</v>
      </c>
      <c r="F82" s="3" t="s">
        <v>61</v>
      </c>
      <c r="G82" s="4" t="s">
        <v>67</v>
      </c>
      <c r="H82" s="3" t="s">
        <v>69</v>
      </c>
      <c r="I82" s="3" t="s">
        <v>26</v>
      </c>
      <c r="J82" s="29">
        <f t="shared" ref="J82:BE82" si="147">J83</f>
        <v>872056</v>
      </c>
      <c r="K82" s="29">
        <f t="shared" si="147"/>
        <v>0</v>
      </c>
      <c r="L82" s="29">
        <f t="shared" si="147"/>
        <v>872056</v>
      </c>
      <c r="M82" s="29">
        <f t="shared" si="147"/>
        <v>0</v>
      </c>
      <c r="N82" s="29">
        <f t="shared" si="147"/>
        <v>0</v>
      </c>
      <c r="O82" s="29">
        <f t="shared" si="147"/>
        <v>0</v>
      </c>
      <c r="P82" s="29">
        <f t="shared" si="147"/>
        <v>0</v>
      </c>
      <c r="Q82" s="29">
        <f t="shared" si="147"/>
        <v>0</v>
      </c>
      <c r="R82" s="29">
        <f t="shared" si="147"/>
        <v>872056</v>
      </c>
      <c r="S82" s="29">
        <f t="shared" si="147"/>
        <v>0</v>
      </c>
      <c r="T82" s="29">
        <f t="shared" si="147"/>
        <v>872056</v>
      </c>
      <c r="U82" s="29">
        <f t="shared" si="132"/>
        <v>0</v>
      </c>
      <c r="V82" s="29">
        <f t="shared" si="147"/>
        <v>0</v>
      </c>
      <c r="W82" s="29">
        <f t="shared" si="147"/>
        <v>0</v>
      </c>
      <c r="X82" s="29">
        <f t="shared" si="147"/>
        <v>0</v>
      </c>
      <c r="Y82" s="29">
        <f t="shared" si="147"/>
        <v>0</v>
      </c>
      <c r="Z82" s="29">
        <f t="shared" si="147"/>
        <v>872056</v>
      </c>
      <c r="AA82" s="29">
        <f t="shared" si="147"/>
        <v>0</v>
      </c>
      <c r="AB82" s="29">
        <f t="shared" si="147"/>
        <v>872056</v>
      </c>
      <c r="AC82" s="29">
        <f t="shared" si="121"/>
        <v>0</v>
      </c>
      <c r="AD82" s="29">
        <f t="shared" si="147"/>
        <v>0</v>
      </c>
      <c r="AE82" s="29">
        <f t="shared" si="147"/>
        <v>0</v>
      </c>
      <c r="AF82" s="29">
        <f t="shared" si="147"/>
        <v>0</v>
      </c>
      <c r="AG82" s="29">
        <f t="shared" si="147"/>
        <v>0</v>
      </c>
      <c r="AH82" s="29">
        <f t="shared" si="147"/>
        <v>872056</v>
      </c>
      <c r="AI82" s="29">
        <f t="shared" si="147"/>
        <v>0</v>
      </c>
      <c r="AJ82" s="29">
        <f t="shared" si="147"/>
        <v>872056</v>
      </c>
      <c r="AK82" s="29">
        <f t="shared" si="125"/>
        <v>0</v>
      </c>
      <c r="AL82" s="9">
        <f t="shared" si="126"/>
        <v>0</v>
      </c>
      <c r="AM82" s="9">
        <f t="shared" si="127"/>
        <v>0</v>
      </c>
      <c r="AN82" s="29"/>
      <c r="AO82" s="29"/>
      <c r="AP82" s="29"/>
      <c r="AQ82" s="29">
        <f t="shared" si="147"/>
        <v>872056</v>
      </c>
      <c r="AR82" s="29"/>
      <c r="AS82" s="29">
        <f t="shared" si="111"/>
        <v>872056</v>
      </c>
      <c r="AT82" s="29"/>
      <c r="AU82" s="29">
        <f t="shared" si="128"/>
        <v>872056</v>
      </c>
      <c r="AV82" s="29">
        <f t="shared" si="147"/>
        <v>872056</v>
      </c>
      <c r="AW82" s="29"/>
      <c r="AX82" s="29">
        <f t="shared" si="112"/>
        <v>872056</v>
      </c>
      <c r="AY82" s="29"/>
      <c r="AZ82" s="29">
        <f t="shared" si="129"/>
        <v>872056</v>
      </c>
      <c r="BA82" s="29">
        <f t="shared" si="147"/>
        <v>249700</v>
      </c>
      <c r="BB82" s="29">
        <f t="shared" si="147"/>
        <v>555600</v>
      </c>
      <c r="BC82" s="29">
        <f t="shared" si="147"/>
        <v>0</v>
      </c>
      <c r="BD82" s="29">
        <f t="shared" si="147"/>
        <v>555600</v>
      </c>
      <c r="BE82" s="29">
        <f t="shared" si="147"/>
        <v>0</v>
      </c>
      <c r="BF82" s="29">
        <f t="shared" si="113"/>
        <v>622356</v>
      </c>
      <c r="BG82" s="80">
        <f t="shared" si="114"/>
        <v>349.24148978774531</v>
      </c>
      <c r="BH82" s="29">
        <f t="shared" si="115"/>
        <v>316456</v>
      </c>
      <c r="BI82" s="81">
        <f t="shared" si="116"/>
        <v>156.95752339812813</v>
      </c>
    </row>
    <row r="83" spans="1:61" ht="60" hidden="1" x14ac:dyDescent="0.25">
      <c r="A83" s="106" t="s">
        <v>12</v>
      </c>
      <c r="B83" s="106"/>
      <c r="C83" s="106"/>
      <c r="D83" s="106"/>
      <c r="E83" s="124">
        <v>851</v>
      </c>
      <c r="F83" s="3" t="s">
        <v>61</v>
      </c>
      <c r="G83" s="4" t="s">
        <v>67</v>
      </c>
      <c r="H83" s="3" t="s">
        <v>69</v>
      </c>
      <c r="I83" s="3" t="s">
        <v>27</v>
      </c>
      <c r="J83" s="29">
        <f>1011700-139644</f>
        <v>872056</v>
      </c>
      <c r="K83" s="29"/>
      <c r="L83" s="29">
        <f>J83</f>
        <v>872056</v>
      </c>
      <c r="M83" s="29"/>
      <c r="N83" s="29"/>
      <c r="O83" s="29"/>
      <c r="P83" s="29">
        <f>N83</f>
        <v>0</v>
      </c>
      <c r="Q83" s="29"/>
      <c r="R83" s="29">
        <f>J83+N83</f>
        <v>872056</v>
      </c>
      <c r="S83" s="29">
        <f>K83+O83</f>
        <v>0</v>
      </c>
      <c r="T83" s="29">
        <f>L83+P83</f>
        <v>872056</v>
      </c>
      <c r="U83" s="29">
        <f t="shared" si="132"/>
        <v>0</v>
      </c>
      <c r="V83" s="29"/>
      <c r="W83" s="29"/>
      <c r="X83" s="29">
        <f>V83</f>
        <v>0</v>
      </c>
      <c r="Y83" s="29"/>
      <c r="Z83" s="29">
        <f>R83+V83</f>
        <v>872056</v>
      </c>
      <c r="AA83" s="29">
        <f>S83+W83</f>
        <v>0</v>
      </c>
      <c r="AB83" s="29">
        <f>T83+X83</f>
        <v>872056</v>
      </c>
      <c r="AC83" s="29">
        <f t="shared" si="121"/>
        <v>0</v>
      </c>
      <c r="AD83" s="29"/>
      <c r="AE83" s="29"/>
      <c r="AF83" s="29">
        <f>AD83</f>
        <v>0</v>
      </c>
      <c r="AG83" s="29"/>
      <c r="AH83" s="29">
        <f>Z83+AD83</f>
        <v>872056</v>
      </c>
      <c r="AI83" s="29">
        <f>AA83+AE83</f>
        <v>0</v>
      </c>
      <c r="AJ83" s="29">
        <f>AB83+AF83</f>
        <v>872056</v>
      </c>
      <c r="AK83" s="29">
        <f t="shared" si="125"/>
        <v>0</v>
      </c>
      <c r="AL83" s="9">
        <f t="shared" si="126"/>
        <v>0</v>
      </c>
      <c r="AM83" s="9">
        <f t="shared" si="127"/>
        <v>0</v>
      </c>
      <c r="AN83" s="29"/>
      <c r="AO83" s="29"/>
      <c r="AP83" s="29"/>
      <c r="AQ83" s="29">
        <f>1011700-139644</f>
        <v>872056</v>
      </c>
      <c r="AR83" s="29"/>
      <c r="AS83" s="29">
        <f t="shared" si="111"/>
        <v>872056</v>
      </c>
      <c r="AT83" s="29"/>
      <c r="AU83" s="29">
        <f t="shared" si="128"/>
        <v>872056</v>
      </c>
      <c r="AV83" s="29">
        <f>1011700-139644</f>
        <v>872056</v>
      </c>
      <c r="AW83" s="29"/>
      <c r="AX83" s="29">
        <f t="shared" si="112"/>
        <v>872056</v>
      </c>
      <c r="AY83" s="29"/>
      <c r="AZ83" s="29">
        <f t="shared" si="129"/>
        <v>872056</v>
      </c>
      <c r="BA83" s="29">
        <v>249700</v>
      </c>
      <c r="BB83" s="29">
        <v>555600</v>
      </c>
      <c r="BC83" s="29"/>
      <c r="BD83" s="29">
        <f>BB83</f>
        <v>555600</v>
      </c>
      <c r="BE83" s="29"/>
      <c r="BF83" s="29">
        <f t="shared" si="113"/>
        <v>622356</v>
      </c>
      <c r="BG83" s="80">
        <f t="shared" si="114"/>
        <v>349.24148978774531</v>
      </c>
      <c r="BH83" s="29">
        <f t="shared" si="115"/>
        <v>316456</v>
      </c>
      <c r="BI83" s="81">
        <f t="shared" si="116"/>
        <v>156.95752339812813</v>
      </c>
    </row>
    <row r="84" spans="1:61" x14ac:dyDescent="0.25">
      <c r="A84" s="106" t="s">
        <v>28</v>
      </c>
      <c r="B84" s="106"/>
      <c r="C84" s="106"/>
      <c r="D84" s="106"/>
      <c r="E84" s="124">
        <v>851</v>
      </c>
      <c r="F84" s="3" t="s">
        <v>61</v>
      </c>
      <c r="G84" s="4" t="s">
        <v>67</v>
      </c>
      <c r="H84" s="3" t="s">
        <v>69</v>
      </c>
      <c r="I84" s="3" t="s">
        <v>29</v>
      </c>
      <c r="J84" s="29">
        <f t="shared" ref="J84:BE84" si="148">J85</f>
        <v>43000</v>
      </c>
      <c r="K84" s="29">
        <f t="shared" si="148"/>
        <v>0</v>
      </c>
      <c r="L84" s="29">
        <f t="shared" si="148"/>
        <v>43000</v>
      </c>
      <c r="M84" s="29">
        <f t="shared" si="148"/>
        <v>0</v>
      </c>
      <c r="N84" s="29">
        <f t="shared" si="148"/>
        <v>0</v>
      </c>
      <c r="O84" s="29">
        <f t="shared" si="148"/>
        <v>0</v>
      </c>
      <c r="P84" s="29">
        <f t="shared" si="148"/>
        <v>0</v>
      </c>
      <c r="Q84" s="29">
        <f t="shared" si="148"/>
        <v>0</v>
      </c>
      <c r="R84" s="29">
        <f t="shared" si="148"/>
        <v>43000</v>
      </c>
      <c r="S84" s="29">
        <f t="shared" si="148"/>
        <v>0</v>
      </c>
      <c r="T84" s="29">
        <f t="shared" si="148"/>
        <v>43000</v>
      </c>
      <c r="U84" s="29">
        <f t="shared" si="132"/>
        <v>0</v>
      </c>
      <c r="V84" s="29">
        <f t="shared" si="148"/>
        <v>0</v>
      </c>
      <c r="W84" s="29">
        <f t="shared" si="148"/>
        <v>0</v>
      </c>
      <c r="X84" s="29">
        <f t="shared" si="148"/>
        <v>0</v>
      </c>
      <c r="Y84" s="29">
        <f t="shared" si="148"/>
        <v>0</v>
      </c>
      <c r="Z84" s="29">
        <f t="shared" si="148"/>
        <v>43000</v>
      </c>
      <c r="AA84" s="29">
        <f t="shared" si="148"/>
        <v>0</v>
      </c>
      <c r="AB84" s="29">
        <f t="shared" si="148"/>
        <v>43000</v>
      </c>
      <c r="AC84" s="29">
        <f t="shared" si="121"/>
        <v>0</v>
      </c>
      <c r="AD84" s="29">
        <f t="shared" si="148"/>
        <v>5948</v>
      </c>
      <c r="AE84" s="29">
        <f t="shared" si="148"/>
        <v>0</v>
      </c>
      <c r="AF84" s="29">
        <f t="shared" si="148"/>
        <v>5948</v>
      </c>
      <c r="AG84" s="29">
        <f t="shared" si="148"/>
        <v>0</v>
      </c>
      <c r="AH84" s="29">
        <f t="shared" si="148"/>
        <v>48948</v>
      </c>
      <c r="AI84" s="29">
        <f t="shared" si="148"/>
        <v>0</v>
      </c>
      <c r="AJ84" s="29">
        <f t="shared" si="148"/>
        <v>48948</v>
      </c>
      <c r="AK84" s="29">
        <f t="shared" si="125"/>
        <v>0</v>
      </c>
      <c r="AL84" s="9">
        <f t="shared" si="126"/>
        <v>0</v>
      </c>
      <c r="AM84" s="9">
        <f t="shared" si="127"/>
        <v>0</v>
      </c>
      <c r="AN84" s="29"/>
      <c r="AO84" s="29"/>
      <c r="AP84" s="29"/>
      <c r="AQ84" s="29">
        <f t="shared" si="148"/>
        <v>43000</v>
      </c>
      <c r="AR84" s="29"/>
      <c r="AS84" s="29">
        <f t="shared" si="111"/>
        <v>43000</v>
      </c>
      <c r="AT84" s="29"/>
      <c r="AU84" s="29">
        <f t="shared" si="128"/>
        <v>43000</v>
      </c>
      <c r="AV84" s="29">
        <f t="shared" si="148"/>
        <v>43000</v>
      </c>
      <c r="AW84" s="29"/>
      <c r="AX84" s="29">
        <f t="shared" si="112"/>
        <v>43000</v>
      </c>
      <c r="AY84" s="29"/>
      <c r="AZ84" s="29">
        <f t="shared" si="129"/>
        <v>43000</v>
      </c>
      <c r="BA84" s="29">
        <f t="shared" si="148"/>
        <v>32000</v>
      </c>
      <c r="BB84" s="29">
        <f t="shared" si="148"/>
        <v>32000</v>
      </c>
      <c r="BC84" s="29">
        <f t="shared" si="148"/>
        <v>0</v>
      </c>
      <c r="BD84" s="29">
        <f t="shared" si="148"/>
        <v>32000</v>
      </c>
      <c r="BE84" s="29">
        <f t="shared" si="148"/>
        <v>0</v>
      </c>
      <c r="BF84" s="29">
        <f t="shared" si="113"/>
        <v>11000</v>
      </c>
      <c r="BG84" s="80">
        <f t="shared" si="114"/>
        <v>134.375</v>
      </c>
      <c r="BH84" s="29">
        <f t="shared" si="115"/>
        <v>11000</v>
      </c>
      <c r="BI84" s="81">
        <f t="shared" si="116"/>
        <v>134.375</v>
      </c>
    </row>
    <row r="85" spans="1:61" ht="30" x14ac:dyDescent="0.25">
      <c r="A85" s="106" t="s">
        <v>30</v>
      </c>
      <c r="B85" s="106"/>
      <c r="C85" s="106"/>
      <c r="D85" s="106"/>
      <c r="E85" s="124">
        <v>851</v>
      </c>
      <c r="F85" s="3" t="s">
        <v>61</v>
      </c>
      <c r="G85" s="4" t="s">
        <v>67</v>
      </c>
      <c r="H85" s="3" t="s">
        <v>69</v>
      </c>
      <c r="I85" s="3" t="s">
        <v>31</v>
      </c>
      <c r="J85" s="29">
        <v>43000</v>
      </c>
      <c r="K85" s="29"/>
      <c r="L85" s="29">
        <f>J85</f>
        <v>43000</v>
      </c>
      <c r="M85" s="29"/>
      <c r="N85" s="29"/>
      <c r="O85" s="29"/>
      <c r="P85" s="29">
        <f>N85</f>
        <v>0</v>
      </c>
      <c r="Q85" s="29"/>
      <c r="R85" s="29">
        <f>J85+N85</f>
        <v>43000</v>
      </c>
      <c r="S85" s="29">
        <f>K85+O85</f>
        <v>0</v>
      </c>
      <c r="T85" s="29">
        <f>L85+P85</f>
        <v>43000</v>
      </c>
      <c r="U85" s="29">
        <f t="shared" si="132"/>
        <v>0</v>
      </c>
      <c r="V85" s="29"/>
      <c r="W85" s="29"/>
      <c r="X85" s="29">
        <f>V85</f>
        <v>0</v>
      </c>
      <c r="Y85" s="29"/>
      <c r="Z85" s="29">
        <f>R85+V85</f>
        <v>43000</v>
      </c>
      <c r="AA85" s="29">
        <f>S85+W85</f>
        <v>0</v>
      </c>
      <c r="AB85" s="29">
        <f>T85+X85</f>
        <v>43000</v>
      </c>
      <c r="AC85" s="29">
        <f t="shared" si="121"/>
        <v>0</v>
      </c>
      <c r="AD85" s="29">
        <v>5948</v>
      </c>
      <c r="AE85" s="29"/>
      <c r="AF85" s="29">
        <f>AD85</f>
        <v>5948</v>
      </c>
      <c r="AG85" s="29"/>
      <c r="AH85" s="29">
        <f>Z85+AD85</f>
        <v>48948</v>
      </c>
      <c r="AI85" s="29">
        <f>AA85+AE85</f>
        <v>0</v>
      </c>
      <c r="AJ85" s="29">
        <f>AB85+AF85</f>
        <v>48948</v>
      </c>
      <c r="AK85" s="29">
        <f t="shared" si="125"/>
        <v>0</v>
      </c>
      <c r="AL85" s="9">
        <f t="shared" si="126"/>
        <v>0</v>
      </c>
      <c r="AM85" s="9">
        <f t="shared" si="127"/>
        <v>0</v>
      </c>
      <c r="AN85" s="29"/>
      <c r="AO85" s="29"/>
      <c r="AP85" s="29"/>
      <c r="AQ85" s="29">
        <v>43000</v>
      </c>
      <c r="AR85" s="29"/>
      <c r="AS85" s="29">
        <f t="shared" si="111"/>
        <v>43000</v>
      </c>
      <c r="AT85" s="29"/>
      <c r="AU85" s="29">
        <f t="shared" si="128"/>
        <v>43000</v>
      </c>
      <c r="AV85" s="29">
        <v>43000</v>
      </c>
      <c r="AW85" s="29"/>
      <c r="AX85" s="29">
        <f t="shared" si="112"/>
        <v>43000</v>
      </c>
      <c r="AY85" s="29"/>
      <c r="AZ85" s="29">
        <f t="shared" si="129"/>
        <v>43000</v>
      </c>
      <c r="BA85" s="29">
        <v>32000</v>
      </c>
      <c r="BB85" s="29">
        <v>32000</v>
      </c>
      <c r="BC85" s="29"/>
      <c r="BD85" s="29">
        <f>BB85</f>
        <v>32000</v>
      </c>
      <c r="BE85" s="29"/>
      <c r="BF85" s="29">
        <f t="shared" si="113"/>
        <v>11000</v>
      </c>
      <c r="BG85" s="80">
        <f t="shared" si="114"/>
        <v>134.375</v>
      </c>
      <c r="BH85" s="29">
        <f t="shared" si="115"/>
        <v>11000</v>
      </c>
      <c r="BI85" s="81">
        <f t="shared" si="116"/>
        <v>134.375</v>
      </c>
    </row>
    <row r="86" spans="1:61" ht="75" x14ac:dyDescent="0.25">
      <c r="A86" s="126" t="s">
        <v>463</v>
      </c>
      <c r="B86" s="106"/>
      <c r="C86" s="106"/>
      <c r="D86" s="106"/>
      <c r="E86" s="124">
        <v>851</v>
      </c>
      <c r="F86" s="3" t="s">
        <v>61</v>
      </c>
      <c r="G86" s="3" t="s">
        <v>67</v>
      </c>
      <c r="H86" s="3" t="s">
        <v>464</v>
      </c>
      <c r="I86" s="3"/>
      <c r="J86" s="29">
        <f>J87</f>
        <v>139644</v>
      </c>
      <c r="K86" s="29">
        <f t="shared" ref="K86:AV86" si="149">K87</f>
        <v>0</v>
      </c>
      <c r="L86" s="29">
        <f t="shared" si="149"/>
        <v>139644</v>
      </c>
      <c r="M86" s="29">
        <f t="shared" si="149"/>
        <v>0</v>
      </c>
      <c r="N86" s="29">
        <f t="shared" si="149"/>
        <v>26000</v>
      </c>
      <c r="O86" s="29">
        <f t="shared" si="149"/>
        <v>0</v>
      </c>
      <c r="P86" s="29">
        <f t="shared" si="149"/>
        <v>26000</v>
      </c>
      <c r="Q86" s="29">
        <f t="shared" si="149"/>
        <v>0</v>
      </c>
      <c r="R86" s="29">
        <f t="shared" si="149"/>
        <v>165644</v>
      </c>
      <c r="S86" s="29">
        <f t="shared" si="149"/>
        <v>0</v>
      </c>
      <c r="T86" s="29">
        <f t="shared" si="149"/>
        <v>165644</v>
      </c>
      <c r="U86" s="29">
        <f t="shared" si="132"/>
        <v>0</v>
      </c>
      <c r="V86" s="29">
        <f t="shared" si="149"/>
        <v>0</v>
      </c>
      <c r="W86" s="29">
        <f t="shared" si="149"/>
        <v>0</v>
      </c>
      <c r="X86" s="29">
        <f t="shared" si="149"/>
        <v>0</v>
      </c>
      <c r="Y86" s="29">
        <f t="shared" si="149"/>
        <v>0</v>
      </c>
      <c r="Z86" s="29">
        <f t="shared" si="149"/>
        <v>165644</v>
      </c>
      <c r="AA86" s="29">
        <f t="shared" si="149"/>
        <v>0</v>
      </c>
      <c r="AB86" s="29">
        <f t="shared" si="149"/>
        <v>165644</v>
      </c>
      <c r="AC86" s="29">
        <f t="shared" si="121"/>
        <v>0</v>
      </c>
      <c r="AD86" s="29">
        <f t="shared" si="149"/>
        <v>460090</v>
      </c>
      <c r="AE86" s="29">
        <f t="shared" si="149"/>
        <v>0</v>
      </c>
      <c r="AF86" s="29">
        <f t="shared" si="149"/>
        <v>460090</v>
      </c>
      <c r="AG86" s="29">
        <f t="shared" si="149"/>
        <v>0</v>
      </c>
      <c r="AH86" s="29">
        <f t="shared" si="149"/>
        <v>625734</v>
      </c>
      <c r="AI86" s="29">
        <f t="shared" si="149"/>
        <v>0</v>
      </c>
      <c r="AJ86" s="29">
        <f t="shared" si="149"/>
        <v>625734</v>
      </c>
      <c r="AK86" s="29">
        <f t="shared" si="125"/>
        <v>0</v>
      </c>
      <c r="AL86" s="9">
        <f t="shared" si="126"/>
        <v>0</v>
      </c>
      <c r="AM86" s="9">
        <f t="shared" si="127"/>
        <v>0</v>
      </c>
      <c r="AN86" s="29"/>
      <c r="AO86" s="29"/>
      <c r="AP86" s="29"/>
      <c r="AQ86" s="29">
        <f t="shared" si="149"/>
        <v>139644</v>
      </c>
      <c r="AR86" s="29"/>
      <c r="AS86" s="29">
        <f t="shared" si="111"/>
        <v>139644</v>
      </c>
      <c r="AT86" s="29"/>
      <c r="AU86" s="29">
        <f t="shared" si="128"/>
        <v>139644</v>
      </c>
      <c r="AV86" s="29">
        <f t="shared" si="149"/>
        <v>139644</v>
      </c>
      <c r="AW86" s="29"/>
      <c r="AX86" s="29">
        <f t="shared" si="112"/>
        <v>139644</v>
      </c>
      <c r="AY86" s="29"/>
      <c r="AZ86" s="29">
        <f t="shared" si="129"/>
        <v>139644</v>
      </c>
      <c r="BA86" s="29"/>
      <c r="BB86" s="29"/>
      <c r="BC86" s="29"/>
      <c r="BD86" s="29"/>
      <c r="BE86" s="29"/>
      <c r="BF86" s="29"/>
      <c r="BG86" s="80"/>
      <c r="BH86" s="29"/>
      <c r="BI86" s="81"/>
    </row>
    <row r="87" spans="1:61" ht="48" customHeight="1" x14ac:dyDescent="0.25">
      <c r="A87" s="106" t="s">
        <v>25</v>
      </c>
      <c r="B87" s="126"/>
      <c r="C87" s="126"/>
      <c r="D87" s="126"/>
      <c r="E87" s="124">
        <v>851</v>
      </c>
      <c r="F87" s="3" t="s">
        <v>61</v>
      </c>
      <c r="G87" s="4" t="s">
        <v>67</v>
      </c>
      <c r="H87" s="3" t="s">
        <v>464</v>
      </c>
      <c r="I87" s="3" t="s">
        <v>26</v>
      </c>
      <c r="J87" s="29">
        <f t="shared" ref="J87:AV87" si="150">J88</f>
        <v>139644</v>
      </c>
      <c r="K87" s="29">
        <f t="shared" si="150"/>
        <v>0</v>
      </c>
      <c r="L87" s="29">
        <f t="shared" si="150"/>
        <v>139644</v>
      </c>
      <c r="M87" s="29">
        <f t="shared" si="150"/>
        <v>0</v>
      </c>
      <c r="N87" s="29">
        <f t="shared" si="150"/>
        <v>26000</v>
      </c>
      <c r="O87" s="29">
        <f t="shared" si="150"/>
        <v>0</v>
      </c>
      <c r="P87" s="29">
        <f t="shared" si="150"/>
        <v>26000</v>
      </c>
      <c r="Q87" s="29">
        <f t="shared" si="150"/>
        <v>0</v>
      </c>
      <c r="R87" s="29">
        <f t="shared" si="150"/>
        <v>165644</v>
      </c>
      <c r="S87" s="29">
        <f t="shared" si="150"/>
        <v>0</v>
      </c>
      <c r="T87" s="29">
        <f t="shared" si="150"/>
        <v>165644</v>
      </c>
      <c r="U87" s="29">
        <f t="shared" si="132"/>
        <v>0</v>
      </c>
      <c r="V87" s="29">
        <f t="shared" si="150"/>
        <v>0</v>
      </c>
      <c r="W87" s="29">
        <f t="shared" si="150"/>
        <v>0</v>
      </c>
      <c r="X87" s="29">
        <f t="shared" si="150"/>
        <v>0</v>
      </c>
      <c r="Y87" s="29">
        <f t="shared" si="150"/>
        <v>0</v>
      </c>
      <c r="Z87" s="29">
        <f t="shared" si="150"/>
        <v>165644</v>
      </c>
      <c r="AA87" s="29">
        <f t="shared" si="150"/>
        <v>0</v>
      </c>
      <c r="AB87" s="29">
        <f t="shared" si="150"/>
        <v>165644</v>
      </c>
      <c r="AC87" s="29">
        <f t="shared" si="121"/>
        <v>0</v>
      </c>
      <c r="AD87" s="29">
        <f t="shared" si="150"/>
        <v>460090</v>
      </c>
      <c r="AE87" s="29">
        <f t="shared" si="150"/>
        <v>0</v>
      </c>
      <c r="AF87" s="29">
        <f t="shared" si="150"/>
        <v>460090</v>
      </c>
      <c r="AG87" s="29">
        <f t="shared" si="150"/>
        <v>0</v>
      </c>
      <c r="AH87" s="29">
        <f t="shared" si="150"/>
        <v>625734</v>
      </c>
      <c r="AI87" s="29">
        <f t="shared" si="150"/>
        <v>0</v>
      </c>
      <c r="AJ87" s="29">
        <f t="shared" si="150"/>
        <v>625734</v>
      </c>
      <c r="AK87" s="29">
        <f t="shared" si="125"/>
        <v>0</v>
      </c>
      <c r="AL87" s="9">
        <f t="shared" si="126"/>
        <v>0</v>
      </c>
      <c r="AM87" s="9">
        <f t="shared" si="127"/>
        <v>0</v>
      </c>
      <c r="AN87" s="29"/>
      <c r="AO87" s="29"/>
      <c r="AP87" s="29"/>
      <c r="AQ87" s="29">
        <f t="shared" si="150"/>
        <v>139644</v>
      </c>
      <c r="AR87" s="29"/>
      <c r="AS87" s="29">
        <f t="shared" si="111"/>
        <v>139644</v>
      </c>
      <c r="AT87" s="29"/>
      <c r="AU87" s="29">
        <f t="shared" si="128"/>
        <v>139644</v>
      </c>
      <c r="AV87" s="29">
        <f t="shared" si="150"/>
        <v>139644</v>
      </c>
      <c r="AW87" s="29"/>
      <c r="AX87" s="29">
        <f t="shared" si="112"/>
        <v>139644</v>
      </c>
      <c r="AY87" s="29"/>
      <c r="AZ87" s="29">
        <f t="shared" si="129"/>
        <v>139644</v>
      </c>
      <c r="BA87" s="29"/>
      <c r="BB87" s="29"/>
      <c r="BC87" s="29"/>
      <c r="BD87" s="29"/>
      <c r="BE87" s="29"/>
      <c r="BF87" s="29"/>
      <c r="BG87" s="80"/>
      <c r="BH87" s="29"/>
      <c r="BI87" s="81"/>
    </row>
    <row r="88" spans="1:61" ht="60" x14ac:dyDescent="0.25">
      <c r="A88" s="106" t="s">
        <v>12</v>
      </c>
      <c r="B88" s="106"/>
      <c r="C88" s="106"/>
      <c r="D88" s="106"/>
      <c r="E88" s="124">
        <v>851</v>
      </c>
      <c r="F88" s="3" t="s">
        <v>61</v>
      </c>
      <c r="G88" s="4" t="s">
        <v>67</v>
      </c>
      <c r="H88" s="3" t="s">
        <v>464</v>
      </c>
      <c r="I88" s="3" t="s">
        <v>27</v>
      </c>
      <c r="J88" s="29">
        <v>139644</v>
      </c>
      <c r="K88" s="29"/>
      <c r="L88" s="29">
        <f>J88</f>
        <v>139644</v>
      </c>
      <c r="M88" s="29"/>
      <c r="N88" s="29">
        <v>26000</v>
      </c>
      <c r="O88" s="29"/>
      <c r="P88" s="29">
        <f>N88</f>
        <v>26000</v>
      </c>
      <c r="Q88" s="29"/>
      <c r="R88" s="29">
        <f>J88+N88</f>
        <v>165644</v>
      </c>
      <c r="S88" s="29">
        <f>K88+O88</f>
        <v>0</v>
      </c>
      <c r="T88" s="29">
        <f>L88+P88</f>
        <v>165644</v>
      </c>
      <c r="U88" s="29">
        <f t="shared" si="132"/>
        <v>0</v>
      </c>
      <c r="V88" s="29"/>
      <c r="W88" s="29"/>
      <c r="X88" s="29">
        <f>V88</f>
        <v>0</v>
      </c>
      <c r="Y88" s="29"/>
      <c r="Z88" s="29">
        <f>R88+V88</f>
        <v>165644</v>
      </c>
      <c r="AA88" s="29">
        <f>S88+W88</f>
        <v>0</v>
      </c>
      <c r="AB88" s="29">
        <f>T88+X88</f>
        <v>165644</v>
      </c>
      <c r="AC88" s="29">
        <f t="shared" si="121"/>
        <v>0</v>
      </c>
      <c r="AD88" s="29">
        <v>460090</v>
      </c>
      <c r="AE88" s="29"/>
      <c r="AF88" s="29">
        <f>AD88</f>
        <v>460090</v>
      </c>
      <c r="AG88" s="29"/>
      <c r="AH88" s="29">
        <f>Z88+AD88</f>
        <v>625734</v>
      </c>
      <c r="AI88" s="29">
        <f>AA88+AE88</f>
        <v>0</v>
      </c>
      <c r="AJ88" s="29">
        <f>AB88+AF88</f>
        <v>625734</v>
      </c>
      <c r="AK88" s="29">
        <f t="shared" si="125"/>
        <v>0</v>
      </c>
      <c r="AL88" s="9">
        <f t="shared" si="126"/>
        <v>0</v>
      </c>
      <c r="AM88" s="9">
        <f t="shared" si="127"/>
        <v>0</v>
      </c>
      <c r="AN88" s="29"/>
      <c r="AO88" s="29"/>
      <c r="AP88" s="29"/>
      <c r="AQ88" s="29">
        <v>139644</v>
      </c>
      <c r="AR88" s="29"/>
      <c r="AS88" s="29">
        <f t="shared" si="111"/>
        <v>139644</v>
      </c>
      <c r="AT88" s="29"/>
      <c r="AU88" s="29">
        <f t="shared" si="128"/>
        <v>139644</v>
      </c>
      <c r="AV88" s="29">
        <v>139644</v>
      </c>
      <c r="AW88" s="29"/>
      <c r="AX88" s="29">
        <f t="shared" si="112"/>
        <v>139644</v>
      </c>
      <c r="AY88" s="29"/>
      <c r="AZ88" s="29">
        <f t="shared" si="129"/>
        <v>139644</v>
      </c>
      <c r="BA88" s="29"/>
      <c r="BB88" s="29"/>
      <c r="BC88" s="29"/>
      <c r="BD88" s="29"/>
      <c r="BE88" s="29"/>
      <c r="BF88" s="29"/>
      <c r="BG88" s="80"/>
      <c r="BH88" s="29"/>
      <c r="BI88" s="81"/>
    </row>
    <row r="89" spans="1:61" ht="60" x14ac:dyDescent="0.25">
      <c r="A89" s="126" t="s">
        <v>139</v>
      </c>
      <c r="B89" s="106"/>
      <c r="C89" s="106"/>
      <c r="D89" s="106"/>
      <c r="E89" s="124">
        <v>851</v>
      </c>
      <c r="F89" s="3" t="s">
        <v>61</v>
      </c>
      <c r="G89" s="3" t="s">
        <v>67</v>
      </c>
      <c r="H89" s="4" t="s">
        <v>140</v>
      </c>
      <c r="I89" s="4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>
        <f t="shared" ref="AD89:AJ90" si="151">AD90</f>
        <v>6700.5</v>
      </c>
      <c r="AE89" s="29">
        <f t="shared" si="151"/>
        <v>0</v>
      </c>
      <c r="AF89" s="29">
        <f t="shared" si="151"/>
        <v>6700.5</v>
      </c>
      <c r="AG89" s="29">
        <f t="shared" si="151"/>
        <v>0</v>
      </c>
      <c r="AH89" s="29">
        <f t="shared" si="151"/>
        <v>6700.5</v>
      </c>
      <c r="AI89" s="29">
        <f t="shared" si="151"/>
        <v>0</v>
      </c>
      <c r="AJ89" s="29">
        <f t="shared" si="151"/>
        <v>6700.5</v>
      </c>
      <c r="AK89" s="29">
        <f t="shared" ref="AK89:AK91" si="152">AC89+AG89</f>
        <v>0</v>
      </c>
      <c r="AL89" s="9">
        <f t="shared" si="126"/>
        <v>0</v>
      </c>
      <c r="AM89" s="9">
        <f t="shared" si="127"/>
        <v>0</v>
      </c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80"/>
      <c r="BH89" s="29"/>
      <c r="BI89" s="81"/>
    </row>
    <row r="90" spans="1:61" x14ac:dyDescent="0.25">
      <c r="A90" s="106" t="s">
        <v>28</v>
      </c>
      <c r="B90" s="106"/>
      <c r="C90" s="106"/>
      <c r="D90" s="106"/>
      <c r="E90" s="124">
        <v>851</v>
      </c>
      <c r="F90" s="3" t="s">
        <v>61</v>
      </c>
      <c r="G90" s="4" t="s">
        <v>67</v>
      </c>
      <c r="H90" s="4" t="s">
        <v>140</v>
      </c>
      <c r="I90" s="4" t="s">
        <v>29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>
        <f t="shared" si="151"/>
        <v>6700.5</v>
      </c>
      <c r="AE90" s="29">
        <f t="shared" si="151"/>
        <v>0</v>
      </c>
      <c r="AF90" s="29">
        <f t="shared" si="151"/>
        <v>6700.5</v>
      </c>
      <c r="AG90" s="29">
        <f t="shared" si="151"/>
        <v>0</v>
      </c>
      <c r="AH90" s="29">
        <f t="shared" si="151"/>
        <v>6700.5</v>
      </c>
      <c r="AI90" s="29">
        <f t="shared" si="151"/>
        <v>0</v>
      </c>
      <c r="AJ90" s="29">
        <f t="shared" si="151"/>
        <v>6700.5</v>
      </c>
      <c r="AK90" s="29">
        <f t="shared" si="152"/>
        <v>0</v>
      </c>
      <c r="AL90" s="9">
        <f t="shared" si="126"/>
        <v>0</v>
      </c>
      <c r="AM90" s="9">
        <f t="shared" si="127"/>
        <v>0</v>
      </c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80"/>
      <c r="BH90" s="29"/>
      <c r="BI90" s="81"/>
    </row>
    <row r="91" spans="1:61" x14ac:dyDescent="0.25">
      <c r="A91" s="106" t="s">
        <v>403</v>
      </c>
      <c r="B91" s="106"/>
      <c r="C91" s="106"/>
      <c r="D91" s="106"/>
      <c r="E91" s="124">
        <v>851</v>
      </c>
      <c r="F91" s="3" t="s">
        <v>61</v>
      </c>
      <c r="G91" s="4" t="s">
        <v>67</v>
      </c>
      <c r="H91" s="4" t="s">
        <v>140</v>
      </c>
      <c r="I91" s="4" t="s">
        <v>402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>
        <v>6700.5</v>
      </c>
      <c r="AE91" s="29"/>
      <c r="AF91" s="29">
        <f>AD91</f>
        <v>6700.5</v>
      </c>
      <c r="AG91" s="29"/>
      <c r="AH91" s="29">
        <f>Z91+AD91</f>
        <v>6700.5</v>
      </c>
      <c r="AI91" s="29">
        <f>AA91+AE91</f>
        <v>0</v>
      </c>
      <c r="AJ91" s="29">
        <f>AB91+AF91</f>
        <v>6700.5</v>
      </c>
      <c r="AK91" s="29">
        <f t="shared" si="152"/>
        <v>0</v>
      </c>
      <c r="AL91" s="9">
        <f t="shared" si="126"/>
        <v>0</v>
      </c>
      <c r="AM91" s="9">
        <f t="shared" si="127"/>
        <v>0</v>
      </c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80"/>
      <c r="BH91" s="29"/>
      <c r="BI91" s="81"/>
    </row>
    <row r="92" spans="1:61" s="51" customFormat="1" hidden="1" x14ac:dyDescent="0.25">
      <c r="A92" s="76" t="s">
        <v>71</v>
      </c>
      <c r="B92" s="52"/>
      <c r="C92" s="52"/>
      <c r="D92" s="52"/>
      <c r="E92" s="124">
        <v>851</v>
      </c>
      <c r="F92" s="23" t="s">
        <v>16</v>
      </c>
      <c r="G92" s="23"/>
      <c r="H92" s="23"/>
      <c r="I92" s="23"/>
      <c r="J92" s="38">
        <f t="shared" ref="J92:M92" si="153">J93+J100+J113+J117</f>
        <v>8531052.1999999993</v>
      </c>
      <c r="K92" s="38">
        <f t="shared" si="153"/>
        <v>215399.2</v>
      </c>
      <c r="L92" s="38">
        <f t="shared" si="153"/>
        <v>8315653</v>
      </c>
      <c r="M92" s="38">
        <f t="shared" si="153"/>
        <v>0</v>
      </c>
      <c r="N92" s="38">
        <f t="shared" ref="N92:T92" si="154">N93+N100+N113+N117</f>
        <v>438651.54</v>
      </c>
      <c r="O92" s="38">
        <f t="shared" si="154"/>
        <v>0</v>
      </c>
      <c r="P92" s="38">
        <f t="shared" si="154"/>
        <v>438651.54</v>
      </c>
      <c r="Q92" s="38">
        <f t="shared" si="154"/>
        <v>0</v>
      </c>
      <c r="R92" s="38">
        <f t="shared" si="154"/>
        <v>8969703.7400000002</v>
      </c>
      <c r="S92" s="38">
        <f t="shared" si="154"/>
        <v>215399.2</v>
      </c>
      <c r="T92" s="38">
        <f t="shared" si="154"/>
        <v>8754304.5399999991</v>
      </c>
      <c r="U92" s="29">
        <f t="shared" si="132"/>
        <v>0</v>
      </c>
      <c r="V92" s="38">
        <f t="shared" ref="V92:AB92" si="155">V93+V100+V113+V117</f>
        <v>0</v>
      </c>
      <c r="W92" s="38">
        <f t="shared" si="155"/>
        <v>0</v>
      </c>
      <c r="X92" s="38">
        <f t="shared" si="155"/>
        <v>0</v>
      </c>
      <c r="Y92" s="38">
        <f t="shared" si="155"/>
        <v>0</v>
      </c>
      <c r="Z92" s="38">
        <f t="shared" si="155"/>
        <v>8969703.7400000002</v>
      </c>
      <c r="AA92" s="38">
        <f t="shared" si="155"/>
        <v>215399.2</v>
      </c>
      <c r="AB92" s="38">
        <f t="shared" si="155"/>
        <v>8754304.5399999991</v>
      </c>
      <c r="AC92" s="29">
        <f t="shared" si="121"/>
        <v>0</v>
      </c>
      <c r="AD92" s="38">
        <f t="shared" ref="AD92:AJ92" si="156">AD93+AD100+AD113+AD117</f>
        <v>0</v>
      </c>
      <c r="AE92" s="38">
        <f t="shared" si="156"/>
        <v>0</v>
      </c>
      <c r="AF92" s="38">
        <f t="shared" si="156"/>
        <v>0</v>
      </c>
      <c r="AG92" s="38">
        <f t="shared" si="156"/>
        <v>0</v>
      </c>
      <c r="AH92" s="38">
        <f t="shared" si="156"/>
        <v>8969703.7400000002</v>
      </c>
      <c r="AI92" s="38">
        <f t="shared" si="156"/>
        <v>215399.2</v>
      </c>
      <c r="AJ92" s="38">
        <f t="shared" si="156"/>
        <v>8754304.5399999991</v>
      </c>
      <c r="AK92" s="29">
        <f t="shared" si="125"/>
        <v>0</v>
      </c>
      <c r="AL92" s="9">
        <f t="shared" si="126"/>
        <v>1.862645149230957E-9</v>
      </c>
      <c r="AM92" s="9">
        <f t="shared" si="127"/>
        <v>0</v>
      </c>
      <c r="AN92" s="38"/>
      <c r="AO92" s="38"/>
      <c r="AP92" s="38"/>
      <c r="AQ92" s="38">
        <f t="shared" ref="AQ92:BE92" si="157">AQ93+AQ100+AQ113+AQ117</f>
        <v>5355852.2</v>
      </c>
      <c r="AR92" s="38"/>
      <c r="AS92" s="29">
        <f t="shared" si="111"/>
        <v>5355852.2</v>
      </c>
      <c r="AT92" s="38"/>
      <c r="AU92" s="29">
        <f t="shared" si="128"/>
        <v>5355852.2</v>
      </c>
      <c r="AV92" s="38">
        <f t="shared" si="157"/>
        <v>5893752.2000000002</v>
      </c>
      <c r="AW92" s="38"/>
      <c r="AX92" s="29">
        <f t="shared" si="112"/>
        <v>5893752.2000000002</v>
      </c>
      <c r="AY92" s="38"/>
      <c r="AZ92" s="29">
        <f t="shared" si="129"/>
        <v>5893752.2000000002</v>
      </c>
      <c r="BA92" s="38">
        <f t="shared" ref="BA92" si="158">BA93+BA100+BA113+BA117</f>
        <v>8340801.2000000002</v>
      </c>
      <c r="BB92" s="38">
        <f t="shared" si="157"/>
        <v>10365010.25</v>
      </c>
      <c r="BC92" s="38">
        <f t="shared" si="157"/>
        <v>206494.2</v>
      </c>
      <c r="BD92" s="38">
        <f t="shared" si="157"/>
        <v>9858516.0500000007</v>
      </c>
      <c r="BE92" s="38">
        <f t="shared" si="157"/>
        <v>4668700</v>
      </c>
      <c r="BF92" s="29">
        <f t="shared" ref="BF92:BF123" si="159">J92-BA92</f>
        <v>190250.99999999907</v>
      </c>
      <c r="BG92" s="80">
        <f t="shared" ref="BG92:BG123" si="160">J92/BA92*100</f>
        <v>102.28096792428045</v>
      </c>
      <c r="BH92" s="29">
        <f t="shared" ref="BH92:BH123" si="161">J92-BB92</f>
        <v>-1833958.0500000007</v>
      </c>
      <c r="BI92" s="81">
        <f t="shared" ref="BI92:BI123" si="162">J92/BB92*100</f>
        <v>82.306259176154697</v>
      </c>
    </row>
    <row r="93" spans="1:61" s="31" customFormat="1" ht="28.5" hidden="1" x14ac:dyDescent="0.25">
      <c r="A93" s="6" t="s">
        <v>72</v>
      </c>
      <c r="B93" s="104"/>
      <c r="C93" s="104"/>
      <c r="D93" s="104"/>
      <c r="E93" s="124">
        <v>851</v>
      </c>
      <c r="F93" s="27" t="s">
        <v>16</v>
      </c>
      <c r="G93" s="27" t="s">
        <v>38</v>
      </c>
      <c r="H93" s="27"/>
      <c r="I93" s="27"/>
      <c r="J93" s="30">
        <f t="shared" ref="J93:M93" si="163">J94+J97</f>
        <v>52370.2</v>
      </c>
      <c r="K93" s="30">
        <f t="shared" si="163"/>
        <v>52370.2</v>
      </c>
      <c r="L93" s="30">
        <f t="shared" si="163"/>
        <v>0</v>
      </c>
      <c r="M93" s="30">
        <f t="shared" si="163"/>
        <v>0</v>
      </c>
      <c r="N93" s="30">
        <f t="shared" ref="N93:T93" si="164">N94+N97</f>
        <v>0</v>
      </c>
      <c r="O93" s="30">
        <f t="shared" si="164"/>
        <v>0</v>
      </c>
      <c r="P93" s="30">
        <f t="shared" si="164"/>
        <v>0</v>
      </c>
      <c r="Q93" s="30">
        <f t="shared" si="164"/>
        <v>0</v>
      </c>
      <c r="R93" s="30">
        <f t="shared" si="164"/>
        <v>52370.2</v>
      </c>
      <c r="S93" s="30">
        <f t="shared" si="164"/>
        <v>52370.2</v>
      </c>
      <c r="T93" s="30">
        <f t="shared" si="164"/>
        <v>0</v>
      </c>
      <c r="U93" s="29">
        <f t="shared" si="132"/>
        <v>0</v>
      </c>
      <c r="V93" s="30">
        <f t="shared" ref="V93:AB93" si="165">V94+V97</f>
        <v>0</v>
      </c>
      <c r="W93" s="30">
        <f t="shared" si="165"/>
        <v>0</v>
      </c>
      <c r="X93" s="30">
        <f t="shared" si="165"/>
        <v>0</v>
      </c>
      <c r="Y93" s="30">
        <f t="shared" si="165"/>
        <v>0</v>
      </c>
      <c r="Z93" s="30">
        <f t="shared" si="165"/>
        <v>52370.2</v>
      </c>
      <c r="AA93" s="30">
        <f t="shared" si="165"/>
        <v>52370.2</v>
      </c>
      <c r="AB93" s="30">
        <f t="shared" si="165"/>
        <v>0</v>
      </c>
      <c r="AC93" s="29">
        <f t="shared" si="121"/>
        <v>0</v>
      </c>
      <c r="AD93" s="30">
        <f t="shared" ref="AD93:AJ93" si="166">AD94+AD97</f>
        <v>0</v>
      </c>
      <c r="AE93" s="30">
        <f t="shared" si="166"/>
        <v>0</v>
      </c>
      <c r="AF93" s="30">
        <f t="shared" si="166"/>
        <v>0</v>
      </c>
      <c r="AG93" s="30">
        <f t="shared" si="166"/>
        <v>0</v>
      </c>
      <c r="AH93" s="30">
        <f t="shared" si="166"/>
        <v>52370.2</v>
      </c>
      <c r="AI93" s="30">
        <f t="shared" si="166"/>
        <v>52370.2</v>
      </c>
      <c r="AJ93" s="30">
        <f t="shared" si="166"/>
        <v>0</v>
      </c>
      <c r="AK93" s="29">
        <f t="shared" si="125"/>
        <v>0</v>
      </c>
      <c r="AL93" s="9">
        <f t="shared" si="126"/>
        <v>0</v>
      </c>
      <c r="AM93" s="9">
        <f t="shared" si="127"/>
        <v>0</v>
      </c>
      <c r="AN93" s="30"/>
      <c r="AO93" s="30"/>
      <c r="AP93" s="30"/>
      <c r="AQ93" s="30">
        <f t="shared" ref="AQ93:BE93" si="167">AQ94+AQ97</f>
        <v>52370.2</v>
      </c>
      <c r="AR93" s="30"/>
      <c r="AS93" s="29">
        <f t="shared" si="111"/>
        <v>52370.2</v>
      </c>
      <c r="AT93" s="30"/>
      <c r="AU93" s="29">
        <f t="shared" si="128"/>
        <v>52370.2</v>
      </c>
      <c r="AV93" s="30">
        <f t="shared" si="167"/>
        <v>52370.2</v>
      </c>
      <c r="AW93" s="30"/>
      <c r="AX93" s="29">
        <f t="shared" si="112"/>
        <v>52370.2</v>
      </c>
      <c r="AY93" s="30"/>
      <c r="AZ93" s="29">
        <f t="shared" si="129"/>
        <v>52370.2</v>
      </c>
      <c r="BA93" s="30">
        <f t="shared" ref="BA93" si="168">BA94+BA97</f>
        <v>350186.2</v>
      </c>
      <c r="BB93" s="30">
        <f t="shared" si="167"/>
        <v>350186.2</v>
      </c>
      <c r="BC93" s="30">
        <f t="shared" si="167"/>
        <v>50186.2</v>
      </c>
      <c r="BD93" s="30">
        <f t="shared" si="167"/>
        <v>300000</v>
      </c>
      <c r="BE93" s="30">
        <f t="shared" si="167"/>
        <v>0</v>
      </c>
      <c r="BF93" s="29">
        <f t="shared" si="159"/>
        <v>-297816</v>
      </c>
      <c r="BG93" s="80">
        <f t="shared" si="160"/>
        <v>14.954958247926387</v>
      </c>
      <c r="BH93" s="29">
        <f t="shared" si="161"/>
        <v>-297816</v>
      </c>
      <c r="BI93" s="81">
        <f t="shared" si="162"/>
        <v>14.954958247926387</v>
      </c>
    </row>
    <row r="94" spans="1:61" s="31" customFormat="1" ht="225" hidden="1" x14ac:dyDescent="0.25">
      <c r="A94" s="126" t="s">
        <v>73</v>
      </c>
      <c r="B94" s="104"/>
      <c r="C94" s="104"/>
      <c r="D94" s="104"/>
      <c r="E94" s="124">
        <v>851</v>
      </c>
      <c r="F94" s="3" t="s">
        <v>16</v>
      </c>
      <c r="G94" s="3" t="s">
        <v>38</v>
      </c>
      <c r="H94" s="3" t="s">
        <v>74</v>
      </c>
      <c r="I94" s="3"/>
      <c r="J94" s="29">
        <f t="shared" ref="J94:BB95" si="169">J95</f>
        <v>52370.2</v>
      </c>
      <c r="K94" s="29">
        <f t="shared" si="169"/>
        <v>52370.2</v>
      </c>
      <c r="L94" s="29">
        <f t="shared" si="169"/>
        <v>0</v>
      </c>
      <c r="M94" s="29">
        <f t="shared" si="169"/>
        <v>0</v>
      </c>
      <c r="N94" s="29">
        <f t="shared" si="169"/>
        <v>0</v>
      </c>
      <c r="O94" s="29">
        <f t="shared" si="169"/>
        <v>0</v>
      </c>
      <c r="P94" s="29">
        <f t="shared" si="169"/>
        <v>0</v>
      </c>
      <c r="Q94" s="29">
        <f t="shared" si="169"/>
        <v>0</v>
      </c>
      <c r="R94" s="29">
        <f t="shared" si="169"/>
        <v>52370.2</v>
      </c>
      <c r="S94" s="29">
        <f t="shared" si="169"/>
        <v>52370.2</v>
      </c>
      <c r="T94" s="29">
        <f t="shared" si="169"/>
        <v>0</v>
      </c>
      <c r="U94" s="29">
        <f t="shared" si="132"/>
        <v>0</v>
      </c>
      <c r="V94" s="29">
        <f t="shared" si="169"/>
        <v>0</v>
      </c>
      <c r="W94" s="29">
        <f t="shared" si="169"/>
        <v>0</v>
      </c>
      <c r="X94" s="29">
        <f t="shared" si="169"/>
        <v>0</v>
      </c>
      <c r="Y94" s="29">
        <f t="shared" si="169"/>
        <v>0</v>
      </c>
      <c r="Z94" s="29">
        <f t="shared" si="169"/>
        <v>52370.2</v>
      </c>
      <c r="AA94" s="29">
        <f t="shared" si="169"/>
        <v>52370.2</v>
      </c>
      <c r="AB94" s="29">
        <f t="shared" si="169"/>
        <v>0</v>
      </c>
      <c r="AC94" s="29">
        <f t="shared" si="121"/>
        <v>0</v>
      </c>
      <c r="AD94" s="29">
        <f t="shared" si="169"/>
        <v>0</v>
      </c>
      <c r="AE94" s="29">
        <f t="shared" si="169"/>
        <v>0</v>
      </c>
      <c r="AF94" s="29">
        <f t="shared" si="169"/>
        <v>0</v>
      </c>
      <c r="AG94" s="29">
        <f t="shared" si="169"/>
        <v>0</v>
      </c>
      <c r="AH94" s="29">
        <f t="shared" si="169"/>
        <v>52370.2</v>
      </c>
      <c r="AI94" s="29">
        <f t="shared" si="169"/>
        <v>52370.2</v>
      </c>
      <c r="AJ94" s="29">
        <f t="shared" si="169"/>
        <v>0</v>
      </c>
      <c r="AK94" s="29">
        <f t="shared" si="125"/>
        <v>0</v>
      </c>
      <c r="AL94" s="9">
        <f t="shared" si="126"/>
        <v>0</v>
      </c>
      <c r="AM94" s="9">
        <f t="shared" si="127"/>
        <v>0</v>
      </c>
      <c r="AN94" s="29"/>
      <c r="AO94" s="29"/>
      <c r="AP94" s="29"/>
      <c r="AQ94" s="29">
        <f t="shared" si="169"/>
        <v>52370.2</v>
      </c>
      <c r="AR94" s="29"/>
      <c r="AS94" s="29">
        <f t="shared" si="111"/>
        <v>52370.2</v>
      </c>
      <c r="AT94" s="29"/>
      <c r="AU94" s="29">
        <f t="shared" si="128"/>
        <v>52370.2</v>
      </c>
      <c r="AV94" s="29">
        <f t="shared" si="169"/>
        <v>52370.2</v>
      </c>
      <c r="AW94" s="29"/>
      <c r="AX94" s="29">
        <f t="shared" si="112"/>
        <v>52370.2</v>
      </c>
      <c r="AY94" s="29"/>
      <c r="AZ94" s="29">
        <f t="shared" si="129"/>
        <v>52370.2</v>
      </c>
      <c r="BA94" s="29">
        <f t="shared" si="169"/>
        <v>50186.2</v>
      </c>
      <c r="BB94" s="29">
        <f t="shared" si="169"/>
        <v>50186.2</v>
      </c>
      <c r="BC94" s="29">
        <f t="shared" ref="BA94:BE95" si="170">BC95</f>
        <v>50186.2</v>
      </c>
      <c r="BD94" s="29">
        <f t="shared" si="170"/>
        <v>0</v>
      </c>
      <c r="BE94" s="29">
        <f t="shared" si="170"/>
        <v>0</v>
      </c>
      <c r="BF94" s="29">
        <f t="shared" si="159"/>
        <v>2184</v>
      </c>
      <c r="BG94" s="80">
        <f t="shared" si="160"/>
        <v>104.35179391944398</v>
      </c>
      <c r="BH94" s="29">
        <f t="shared" si="161"/>
        <v>2184</v>
      </c>
      <c r="BI94" s="81">
        <f t="shared" si="162"/>
        <v>104.35179391944398</v>
      </c>
    </row>
    <row r="95" spans="1:61" s="31" customFormat="1" ht="60" hidden="1" x14ac:dyDescent="0.25">
      <c r="A95" s="106" t="s">
        <v>25</v>
      </c>
      <c r="B95" s="126"/>
      <c r="C95" s="126"/>
      <c r="D95" s="126"/>
      <c r="E95" s="124">
        <v>851</v>
      </c>
      <c r="F95" s="3" t="s">
        <v>16</v>
      </c>
      <c r="G95" s="3" t="s">
        <v>38</v>
      </c>
      <c r="H95" s="3" t="s">
        <v>74</v>
      </c>
      <c r="I95" s="3" t="s">
        <v>26</v>
      </c>
      <c r="J95" s="29">
        <f t="shared" si="169"/>
        <v>52370.2</v>
      </c>
      <c r="K95" s="29">
        <f t="shared" si="169"/>
        <v>52370.2</v>
      </c>
      <c r="L95" s="29">
        <f t="shared" si="169"/>
        <v>0</v>
      </c>
      <c r="M95" s="29">
        <f t="shared" si="169"/>
        <v>0</v>
      </c>
      <c r="N95" s="29">
        <f t="shared" si="169"/>
        <v>0</v>
      </c>
      <c r="O95" s="29">
        <f t="shared" si="169"/>
        <v>0</v>
      </c>
      <c r="P95" s="29">
        <f t="shared" si="169"/>
        <v>0</v>
      </c>
      <c r="Q95" s="29">
        <f t="shared" si="169"/>
        <v>0</v>
      </c>
      <c r="R95" s="29">
        <f t="shared" si="169"/>
        <v>52370.2</v>
      </c>
      <c r="S95" s="29">
        <f t="shared" si="169"/>
        <v>52370.2</v>
      </c>
      <c r="T95" s="29">
        <f t="shared" si="169"/>
        <v>0</v>
      </c>
      <c r="U95" s="29">
        <f t="shared" si="132"/>
        <v>0</v>
      </c>
      <c r="V95" s="29">
        <f t="shared" si="169"/>
        <v>0</v>
      </c>
      <c r="W95" s="29">
        <f t="shared" si="169"/>
        <v>0</v>
      </c>
      <c r="X95" s="29">
        <f t="shared" si="169"/>
        <v>0</v>
      </c>
      <c r="Y95" s="29">
        <f t="shared" si="169"/>
        <v>0</v>
      </c>
      <c r="Z95" s="29">
        <f t="shared" si="169"/>
        <v>52370.2</v>
      </c>
      <c r="AA95" s="29">
        <f t="shared" si="169"/>
        <v>52370.2</v>
      </c>
      <c r="AB95" s="29">
        <f t="shared" si="169"/>
        <v>0</v>
      </c>
      <c r="AC95" s="29">
        <f t="shared" si="121"/>
        <v>0</v>
      </c>
      <c r="AD95" s="29">
        <f t="shared" si="169"/>
        <v>0</v>
      </c>
      <c r="AE95" s="29">
        <f t="shared" si="169"/>
        <v>0</v>
      </c>
      <c r="AF95" s="29">
        <f t="shared" si="169"/>
        <v>0</v>
      </c>
      <c r="AG95" s="29">
        <f t="shared" si="169"/>
        <v>0</v>
      </c>
      <c r="AH95" s="29">
        <f t="shared" si="169"/>
        <v>52370.2</v>
      </c>
      <c r="AI95" s="29">
        <f t="shared" si="169"/>
        <v>52370.2</v>
      </c>
      <c r="AJ95" s="29">
        <f t="shared" si="169"/>
        <v>0</v>
      </c>
      <c r="AK95" s="29">
        <f t="shared" si="125"/>
        <v>0</v>
      </c>
      <c r="AL95" s="9">
        <f t="shared" si="126"/>
        <v>0</v>
      </c>
      <c r="AM95" s="9">
        <f t="shared" si="127"/>
        <v>0</v>
      </c>
      <c r="AN95" s="29"/>
      <c r="AO95" s="29"/>
      <c r="AP95" s="29"/>
      <c r="AQ95" s="29">
        <f t="shared" si="169"/>
        <v>52370.2</v>
      </c>
      <c r="AR95" s="29"/>
      <c r="AS95" s="29">
        <f t="shared" si="111"/>
        <v>52370.2</v>
      </c>
      <c r="AT95" s="29"/>
      <c r="AU95" s="29">
        <f t="shared" si="128"/>
        <v>52370.2</v>
      </c>
      <c r="AV95" s="29">
        <f t="shared" si="169"/>
        <v>52370.2</v>
      </c>
      <c r="AW95" s="29"/>
      <c r="AX95" s="29">
        <f t="shared" si="112"/>
        <v>52370.2</v>
      </c>
      <c r="AY95" s="29"/>
      <c r="AZ95" s="29">
        <f t="shared" si="129"/>
        <v>52370.2</v>
      </c>
      <c r="BA95" s="29">
        <f t="shared" si="170"/>
        <v>50186.2</v>
      </c>
      <c r="BB95" s="29">
        <f t="shared" si="170"/>
        <v>50186.2</v>
      </c>
      <c r="BC95" s="29">
        <f t="shared" si="170"/>
        <v>50186.2</v>
      </c>
      <c r="BD95" s="29">
        <f t="shared" si="170"/>
        <v>0</v>
      </c>
      <c r="BE95" s="29">
        <f t="shared" si="170"/>
        <v>0</v>
      </c>
      <c r="BF95" s="29">
        <f t="shared" si="159"/>
        <v>2184</v>
      </c>
      <c r="BG95" s="80">
        <f t="shared" si="160"/>
        <v>104.35179391944398</v>
      </c>
      <c r="BH95" s="29">
        <f t="shared" si="161"/>
        <v>2184</v>
      </c>
      <c r="BI95" s="81">
        <f t="shared" si="162"/>
        <v>104.35179391944398</v>
      </c>
    </row>
    <row r="96" spans="1:61" s="31" customFormat="1" ht="60" hidden="1" x14ac:dyDescent="0.25">
      <c r="A96" s="106" t="s">
        <v>12</v>
      </c>
      <c r="B96" s="106"/>
      <c r="C96" s="106"/>
      <c r="D96" s="106"/>
      <c r="E96" s="124">
        <v>851</v>
      </c>
      <c r="F96" s="3" t="s">
        <v>16</v>
      </c>
      <c r="G96" s="3" t="s">
        <v>38</v>
      </c>
      <c r="H96" s="3" t="s">
        <v>74</v>
      </c>
      <c r="I96" s="3" t="s">
        <v>27</v>
      </c>
      <c r="J96" s="29">
        <v>52370.2</v>
      </c>
      <c r="K96" s="29">
        <f>J96</f>
        <v>52370.2</v>
      </c>
      <c r="L96" s="29"/>
      <c r="M96" s="29"/>
      <c r="N96" s="29"/>
      <c r="O96" s="29">
        <f>N96</f>
        <v>0</v>
      </c>
      <c r="P96" s="29"/>
      <c r="Q96" s="29"/>
      <c r="R96" s="29">
        <f>J96+N96</f>
        <v>52370.2</v>
      </c>
      <c r="S96" s="29">
        <f>K96+O96</f>
        <v>52370.2</v>
      </c>
      <c r="T96" s="29">
        <f>L96+P96</f>
        <v>0</v>
      </c>
      <c r="U96" s="29">
        <f t="shared" si="132"/>
        <v>0</v>
      </c>
      <c r="V96" s="29"/>
      <c r="W96" s="29">
        <f>V96</f>
        <v>0</v>
      </c>
      <c r="X96" s="29"/>
      <c r="Y96" s="29"/>
      <c r="Z96" s="29">
        <f>R96+V96</f>
        <v>52370.2</v>
      </c>
      <c r="AA96" s="29">
        <f>S96+W96</f>
        <v>52370.2</v>
      </c>
      <c r="AB96" s="29">
        <f>T96+X96</f>
        <v>0</v>
      </c>
      <c r="AC96" s="29">
        <f t="shared" si="121"/>
        <v>0</v>
      </c>
      <c r="AD96" s="29"/>
      <c r="AE96" s="29">
        <f>AD96</f>
        <v>0</v>
      </c>
      <c r="AF96" s="29"/>
      <c r="AG96" s="29"/>
      <c r="AH96" s="29">
        <f>Z96+AD96</f>
        <v>52370.2</v>
      </c>
      <c r="AI96" s="29">
        <f>AA96+AE96</f>
        <v>52370.2</v>
      </c>
      <c r="AJ96" s="29">
        <f>AB96+AF96</f>
        <v>0</v>
      </c>
      <c r="AK96" s="29">
        <f t="shared" si="125"/>
        <v>0</v>
      </c>
      <c r="AL96" s="9">
        <f t="shared" si="126"/>
        <v>0</v>
      </c>
      <c r="AM96" s="9">
        <f t="shared" si="127"/>
        <v>0</v>
      </c>
      <c r="AN96" s="29"/>
      <c r="AO96" s="29"/>
      <c r="AP96" s="29"/>
      <c r="AQ96" s="29">
        <v>52370.2</v>
      </c>
      <c r="AR96" s="29"/>
      <c r="AS96" s="29">
        <f t="shared" si="111"/>
        <v>52370.2</v>
      </c>
      <c r="AT96" s="29"/>
      <c r="AU96" s="29">
        <f t="shared" si="128"/>
        <v>52370.2</v>
      </c>
      <c r="AV96" s="29">
        <v>52370.2</v>
      </c>
      <c r="AW96" s="29"/>
      <c r="AX96" s="29">
        <f t="shared" si="112"/>
        <v>52370.2</v>
      </c>
      <c r="AY96" s="29"/>
      <c r="AZ96" s="29">
        <f t="shared" si="129"/>
        <v>52370.2</v>
      </c>
      <c r="BA96" s="29">
        <v>50186.2</v>
      </c>
      <c r="BB96" s="29">
        <v>50186.2</v>
      </c>
      <c r="BC96" s="29">
        <f>BB96</f>
        <v>50186.2</v>
      </c>
      <c r="BD96" s="29"/>
      <c r="BE96" s="29"/>
      <c r="BF96" s="29">
        <f t="shared" si="159"/>
        <v>2184</v>
      </c>
      <c r="BG96" s="80">
        <f t="shared" si="160"/>
        <v>104.35179391944398</v>
      </c>
      <c r="BH96" s="29">
        <f t="shared" si="161"/>
        <v>2184</v>
      </c>
      <c r="BI96" s="81">
        <f t="shared" si="162"/>
        <v>104.35179391944398</v>
      </c>
    </row>
    <row r="97" spans="1:61" ht="30" hidden="1" x14ac:dyDescent="0.25">
      <c r="A97" s="126" t="s">
        <v>75</v>
      </c>
      <c r="B97" s="106"/>
      <c r="C97" s="106"/>
      <c r="D97" s="106"/>
      <c r="E97" s="124">
        <v>851</v>
      </c>
      <c r="F97" s="3" t="s">
        <v>16</v>
      </c>
      <c r="G97" s="3" t="s">
        <v>38</v>
      </c>
      <c r="H97" s="3" t="s">
        <v>76</v>
      </c>
      <c r="I97" s="124"/>
      <c r="J97" s="29">
        <f t="shared" ref="J97:BB98" si="171">J98</f>
        <v>0</v>
      </c>
      <c r="K97" s="29">
        <f t="shared" si="171"/>
        <v>0</v>
      </c>
      <c r="L97" s="29">
        <f t="shared" si="171"/>
        <v>0</v>
      </c>
      <c r="M97" s="29">
        <f t="shared" si="171"/>
        <v>0</v>
      </c>
      <c r="N97" s="29">
        <f t="shared" si="171"/>
        <v>0</v>
      </c>
      <c r="O97" s="29">
        <f t="shared" si="171"/>
        <v>0</v>
      </c>
      <c r="P97" s="29">
        <f t="shared" si="171"/>
        <v>0</v>
      </c>
      <c r="Q97" s="29">
        <f t="shared" si="171"/>
        <v>0</v>
      </c>
      <c r="R97" s="29">
        <f t="shared" si="171"/>
        <v>0</v>
      </c>
      <c r="S97" s="29">
        <f t="shared" si="171"/>
        <v>0</v>
      </c>
      <c r="T97" s="29">
        <f t="shared" si="171"/>
        <v>0</v>
      </c>
      <c r="U97" s="29">
        <f t="shared" si="171"/>
        <v>0</v>
      </c>
      <c r="V97" s="29">
        <f t="shared" si="171"/>
        <v>0</v>
      </c>
      <c r="W97" s="29">
        <f t="shared" si="171"/>
        <v>0</v>
      </c>
      <c r="X97" s="29">
        <f t="shared" si="171"/>
        <v>0</v>
      </c>
      <c r="Y97" s="29">
        <f t="shared" si="171"/>
        <v>0</v>
      </c>
      <c r="Z97" s="29">
        <f t="shared" si="171"/>
        <v>0</v>
      </c>
      <c r="AA97" s="29">
        <f t="shared" si="171"/>
        <v>0</v>
      </c>
      <c r="AB97" s="29">
        <f t="shared" si="171"/>
        <v>0</v>
      </c>
      <c r="AC97" s="29">
        <f t="shared" si="171"/>
        <v>0</v>
      </c>
      <c r="AD97" s="29">
        <f t="shared" si="171"/>
        <v>0</v>
      </c>
      <c r="AE97" s="29">
        <f t="shared" si="171"/>
        <v>0</v>
      </c>
      <c r="AF97" s="29">
        <f t="shared" si="171"/>
        <v>0</v>
      </c>
      <c r="AG97" s="29">
        <f t="shared" si="171"/>
        <v>0</v>
      </c>
      <c r="AH97" s="29">
        <f t="shared" si="171"/>
        <v>0</v>
      </c>
      <c r="AI97" s="29">
        <f t="shared" si="171"/>
        <v>0</v>
      </c>
      <c r="AJ97" s="29">
        <f t="shared" si="171"/>
        <v>0</v>
      </c>
      <c r="AK97" s="29">
        <f t="shared" si="171"/>
        <v>0</v>
      </c>
      <c r="AL97" s="9">
        <f t="shared" si="126"/>
        <v>0</v>
      </c>
      <c r="AM97" s="9">
        <f t="shared" si="127"/>
        <v>0</v>
      </c>
      <c r="AN97" s="29">
        <f t="shared" si="171"/>
        <v>0</v>
      </c>
      <c r="AO97" s="29">
        <f t="shared" si="171"/>
        <v>0</v>
      </c>
      <c r="AP97" s="29">
        <f t="shared" si="171"/>
        <v>0</v>
      </c>
      <c r="AQ97" s="29">
        <f t="shared" si="171"/>
        <v>0</v>
      </c>
      <c r="AR97" s="29">
        <f t="shared" si="171"/>
        <v>0</v>
      </c>
      <c r="AS97" s="29">
        <f t="shared" si="171"/>
        <v>0</v>
      </c>
      <c r="AT97" s="29">
        <f t="shared" si="171"/>
        <v>0</v>
      </c>
      <c r="AU97" s="29">
        <f t="shared" si="171"/>
        <v>0</v>
      </c>
      <c r="AV97" s="29">
        <f t="shared" si="171"/>
        <v>0</v>
      </c>
      <c r="AW97" s="29">
        <f t="shared" si="171"/>
        <v>0</v>
      </c>
      <c r="AX97" s="29">
        <f t="shared" si="171"/>
        <v>0</v>
      </c>
      <c r="AY97" s="29">
        <f t="shared" si="171"/>
        <v>0</v>
      </c>
      <c r="AZ97" s="29">
        <f t="shared" si="171"/>
        <v>0</v>
      </c>
      <c r="BA97" s="29">
        <f t="shared" si="171"/>
        <v>300000</v>
      </c>
      <c r="BB97" s="29">
        <f t="shared" si="171"/>
        <v>300000</v>
      </c>
      <c r="BC97" s="29">
        <f t="shared" ref="BA97:BE98" si="172">BC98</f>
        <v>0</v>
      </c>
      <c r="BD97" s="29">
        <f t="shared" si="172"/>
        <v>300000</v>
      </c>
      <c r="BE97" s="29">
        <f t="shared" si="172"/>
        <v>0</v>
      </c>
      <c r="BF97" s="29">
        <f t="shared" si="159"/>
        <v>-300000</v>
      </c>
      <c r="BG97" s="80">
        <f t="shared" si="160"/>
        <v>0</v>
      </c>
      <c r="BH97" s="29">
        <f t="shared" si="161"/>
        <v>-300000</v>
      </c>
      <c r="BI97" s="81">
        <f t="shared" si="162"/>
        <v>0</v>
      </c>
    </row>
    <row r="98" spans="1:61" hidden="1" x14ac:dyDescent="0.25">
      <c r="A98" s="106" t="s">
        <v>28</v>
      </c>
      <c r="B98" s="106"/>
      <c r="C98" s="106"/>
      <c r="D98" s="106"/>
      <c r="E98" s="124">
        <v>851</v>
      </c>
      <c r="F98" s="3" t="s">
        <v>16</v>
      </c>
      <c r="G98" s="3" t="s">
        <v>38</v>
      </c>
      <c r="H98" s="3" t="s">
        <v>76</v>
      </c>
      <c r="I98" s="3" t="s">
        <v>29</v>
      </c>
      <c r="J98" s="29">
        <f t="shared" si="171"/>
        <v>0</v>
      </c>
      <c r="K98" s="29">
        <f t="shared" si="171"/>
        <v>0</v>
      </c>
      <c r="L98" s="29">
        <f t="shared" si="171"/>
        <v>0</v>
      </c>
      <c r="M98" s="29">
        <f t="shared" si="171"/>
        <v>0</v>
      </c>
      <c r="N98" s="29">
        <f t="shared" si="171"/>
        <v>0</v>
      </c>
      <c r="O98" s="29">
        <f t="shared" si="171"/>
        <v>0</v>
      </c>
      <c r="P98" s="29">
        <f t="shared" si="171"/>
        <v>0</v>
      </c>
      <c r="Q98" s="29">
        <f t="shared" si="171"/>
        <v>0</v>
      </c>
      <c r="R98" s="29">
        <f t="shared" si="171"/>
        <v>0</v>
      </c>
      <c r="S98" s="29">
        <f t="shared" si="171"/>
        <v>0</v>
      </c>
      <c r="T98" s="29">
        <f t="shared" si="171"/>
        <v>0</v>
      </c>
      <c r="U98" s="29">
        <f t="shared" ref="U98:U129" si="173">M98+Q98</f>
        <v>0</v>
      </c>
      <c r="V98" s="29">
        <f t="shared" si="171"/>
        <v>0</v>
      </c>
      <c r="W98" s="29">
        <f t="shared" si="171"/>
        <v>0</v>
      </c>
      <c r="X98" s="29">
        <f t="shared" si="171"/>
        <v>0</v>
      </c>
      <c r="Y98" s="29">
        <f t="shared" si="171"/>
        <v>0</v>
      </c>
      <c r="Z98" s="29">
        <f t="shared" si="171"/>
        <v>0</v>
      </c>
      <c r="AA98" s="29">
        <f t="shared" si="171"/>
        <v>0</v>
      </c>
      <c r="AB98" s="29">
        <f t="shared" si="171"/>
        <v>0</v>
      </c>
      <c r="AC98" s="29">
        <f t="shared" ref="AC98:AC149" si="174">U98+Y98</f>
        <v>0</v>
      </c>
      <c r="AD98" s="29">
        <f t="shared" si="171"/>
        <v>0</v>
      </c>
      <c r="AE98" s="29">
        <f t="shared" si="171"/>
        <v>0</v>
      </c>
      <c r="AF98" s="29">
        <f t="shared" si="171"/>
        <v>0</v>
      </c>
      <c r="AG98" s="29">
        <f t="shared" si="171"/>
        <v>0</v>
      </c>
      <c r="AH98" s="29">
        <f t="shared" si="171"/>
        <v>0</v>
      </c>
      <c r="AI98" s="29">
        <f t="shared" si="171"/>
        <v>0</v>
      </c>
      <c r="AJ98" s="29">
        <f t="shared" si="171"/>
        <v>0</v>
      </c>
      <c r="AK98" s="29">
        <f t="shared" ref="AK98:AK149" si="175">AC98+AG98</f>
        <v>0</v>
      </c>
      <c r="AL98" s="9">
        <f t="shared" si="126"/>
        <v>0</v>
      </c>
      <c r="AM98" s="9">
        <f t="shared" si="127"/>
        <v>0</v>
      </c>
      <c r="AN98" s="29"/>
      <c r="AO98" s="29"/>
      <c r="AP98" s="29"/>
      <c r="AQ98" s="29">
        <f t="shared" si="171"/>
        <v>0</v>
      </c>
      <c r="AR98" s="29"/>
      <c r="AS98" s="29">
        <f t="shared" si="111"/>
        <v>0</v>
      </c>
      <c r="AT98" s="29"/>
      <c r="AU98" s="29">
        <f t="shared" ref="AU98:AU125" si="176">AS98+AT98</f>
        <v>0</v>
      </c>
      <c r="AV98" s="29">
        <f t="shared" si="171"/>
        <v>0</v>
      </c>
      <c r="AW98" s="29"/>
      <c r="AX98" s="29">
        <f t="shared" si="112"/>
        <v>0</v>
      </c>
      <c r="AY98" s="29"/>
      <c r="AZ98" s="29">
        <f t="shared" ref="AZ98:AZ125" si="177">AX98+AY98</f>
        <v>0</v>
      </c>
      <c r="BA98" s="29">
        <f t="shared" si="172"/>
        <v>300000</v>
      </c>
      <c r="BB98" s="29">
        <f t="shared" si="172"/>
        <v>300000</v>
      </c>
      <c r="BC98" s="29">
        <f t="shared" si="172"/>
        <v>0</v>
      </c>
      <c r="BD98" s="29">
        <f t="shared" si="172"/>
        <v>300000</v>
      </c>
      <c r="BE98" s="29">
        <f t="shared" si="172"/>
        <v>0</v>
      </c>
      <c r="BF98" s="29">
        <f t="shared" si="159"/>
        <v>-300000</v>
      </c>
      <c r="BG98" s="80">
        <f t="shared" si="160"/>
        <v>0</v>
      </c>
      <c r="BH98" s="29">
        <f t="shared" si="161"/>
        <v>-300000</v>
      </c>
      <c r="BI98" s="81">
        <f t="shared" si="162"/>
        <v>0</v>
      </c>
    </row>
    <row r="99" spans="1:61" ht="90" hidden="1" x14ac:dyDescent="0.25">
      <c r="A99" s="106" t="s">
        <v>77</v>
      </c>
      <c r="B99" s="106"/>
      <c r="C99" s="106"/>
      <c r="D99" s="106"/>
      <c r="E99" s="124">
        <v>851</v>
      </c>
      <c r="F99" s="3" t="s">
        <v>16</v>
      </c>
      <c r="G99" s="3" t="s">
        <v>38</v>
      </c>
      <c r="H99" s="3" t="s">
        <v>76</v>
      </c>
      <c r="I99" s="3" t="s">
        <v>78</v>
      </c>
      <c r="J99" s="29"/>
      <c r="K99" s="29"/>
      <c r="L99" s="29">
        <f>J99</f>
        <v>0</v>
      </c>
      <c r="M99" s="29"/>
      <c r="N99" s="29"/>
      <c r="O99" s="29"/>
      <c r="P99" s="29">
        <f>N99</f>
        <v>0</v>
      </c>
      <c r="Q99" s="29"/>
      <c r="R99" s="29">
        <f>J99+N99</f>
        <v>0</v>
      </c>
      <c r="S99" s="29">
        <f>K99+O99</f>
        <v>0</v>
      </c>
      <c r="T99" s="29">
        <f>L99+P99</f>
        <v>0</v>
      </c>
      <c r="U99" s="29">
        <f t="shared" si="173"/>
        <v>0</v>
      </c>
      <c r="V99" s="29"/>
      <c r="W99" s="29"/>
      <c r="X99" s="29">
        <f>V99</f>
        <v>0</v>
      </c>
      <c r="Y99" s="29"/>
      <c r="Z99" s="29">
        <f>R99+V99</f>
        <v>0</v>
      </c>
      <c r="AA99" s="29">
        <f>S99+W99</f>
        <v>0</v>
      </c>
      <c r="AB99" s="29">
        <f>T99+X99</f>
        <v>0</v>
      </c>
      <c r="AC99" s="29">
        <f t="shared" si="174"/>
        <v>0</v>
      </c>
      <c r="AD99" s="29"/>
      <c r="AE99" s="29"/>
      <c r="AF99" s="29">
        <f>AD99</f>
        <v>0</v>
      </c>
      <c r="AG99" s="29"/>
      <c r="AH99" s="29">
        <f>Z99+AD99</f>
        <v>0</v>
      </c>
      <c r="AI99" s="29">
        <f>AA99+AE99</f>
        <v>0</v>
      </c>
      <c r="AJ99" s="29">
        <f>AB99+AF99</f>
        <v>0</v>
      </c>
      <c r="AK99" s="29">
        <f t="shared" si="175"/>
        <v>0</v>
      </c>
      <c r="AL99" s="9">
        <f t="shared" si="126"/>
        <v>0</v>
      </c>
      <c r="AM99" s="9">
        <f t="shared" si="127"/>
        <v>0</v>
      </c>
      <c r="AN99" s="29"/>
      <c r="AO99" s="29"/>
      <c r="AP99" s="29"/>
      <c r="AQ99" s="29"/>
      <c r="AR99" s="29"/>
      <c r="AS99" s="29">
        <f t="shared" si="111"/>
        <v>0</v>
      </c>
      <c r="AT99" s="29"/>
      <c r="AU99" s="29">
        <f t="shared" si="176"/>
        <v>0</v>
      </c>
      <c r="AV99" s="29"/>
      <c r="AW99" s="29"/>
      <c r="AX99" s="29">
        <f t="shared" si="112"/>
        <v>0</v>
      </c>
      <c r="AY99" s="29"/>
      <c r="AZ99" s="29">
        <f t="shared" si="177"/>
        <v>0</v>
      </c>
      <c r="BA99" s="29">
        <v>300000</v>
      </c>
      <c r="BB99" s="29">
        <v>300000</v>
      </c>
      <c r="BC99" s="29"/>
      <c r="BD99" s="29">
        <f>BB99</f>
        <v>300000</v>
      </c>
      <c r="BE99" s="29"/>
      <c r="BF99" s="29">
        <f t="shared" si="159"/>
        <v>-300000</v>
      </c>
      <c r="BG99" s="80">
        <f t="shared" si="160"/>
        <v>0</v>
      </c>
      <c r="BH99" s="29">
        <f t="shared" si="161"/>
        <v>-300000</v>
      </c>
      <c r="BI99" s="81">
        <f t="shared" si="162"/>
        <v>0</v>
      </c>
    </row>
    <row r="100" spans="1:61" s="31" customFormat="1" hidden="1" x14ac:dyDescent="0.25">
      <c r="A100" s="6" t="s">
        <v>79</v>
      </c>
      <c r="B100" s="104"/>
      <c r="C100" s="104"/>
      <c r="D100" s="104"/>
      <c r="E100" s="13">
        <v>851</v>
      </c>
      <c r="F100" s="27" t="s">
        <v>16</v>
      </c>
      <c r="G100" s="27" t="s">
        <v>80</v>
      </c>
      <c r="H100" s="27"/>
      <c r="I100" s="27"/>
      <c r="J100" s="30">
        <f t="shared" ref="J100:AV100" si="178">J101+J104+J107+J110</f>
        <v>1940653</v>
      </c>
      <c r="K100" s="30">
        <f t="shared" ref="K100" si="179">K101+K104+K107+K110</f>
        <v>0</v>
      </c>
      <c r="L100" s="30">
        <f t="shared" ref="L100" si="180">L101+L104+L107+L110</f>
        <v>1940653</v>
      </c>
      <c r="M100" s="30">
        <f t="shared" ref="M100:T100" si="181">M101+M104+M107+M110</f>
        <v>0</v>
      </c>
      <c r="N100" s="30">
        <f t="shared" si="181"/>
        <v>66000</v>
      </c>
      <c r="O100" s="30">
        <f t="shared" si="181"/>
        <v>0</v>
      </c>
      <c r="P100" s="30">
        <f t="shared" si="181"/>
        <v>66000</v>
      </c>
      <c r="Q100" s="30">
        <f t="shared" si="181"/>
        <v>0</v>
      </c>
      <c r="R100" s="30">
        <f t="shared" si="181"/>
        <v>2006653</v>
      </c>
      <c r="S100" s="30">
        <f t="shared" si="181"/>
        <v>0</v>
      </c>
      <c r="T100" s="30">
        <f t="shared" si="181"/>
        <v>2006653</v>
      </c>
      <c r="U100" s="29">
        <f t="shared" si="173"/>
        <v>0</v>
      </c>
      <c r="V100" s="30">
        <f t="shared" ref="V100:AB100" si="182">V101+V104+V107+V110</f>
        <v>0</v>
      </c>
      <c r="W100" s="30">
        <f t="shared" si="182"/>
        <v>0</v>
      </c>
      <c r="X100" s="30">
        <f t="shared" si="182"/>
        <v>0</v>
      </c>
      <c r="Y100" s="30">
        <f t="shared" si="182"/>
        <v>0</v>
      </c>
      <c r="Z100" s="30">
        <f t="shared" si="182"/>
        <v>2006653</v>
      </c>
      <c r="AA100" s="30">
        <f t="shared" si="182"/>
        <v>0</v>
      </c>
      <c r="AB100" s="30">
        <f t="shared" si="182"/>
        <v>2006653</v>
      </c>
      <c r="AC100" s="29">
        <f t="shared" si="174"/>
        <v>0</v>
      </c>
      <c r="AD100" s="30">
        <f t="shared" ref="AD100:AJ100" si="183">AD101+AD104+AD107+AD110</f>
        <v>0</v>
      </c>
      <c r="AE100" s="30">
        <f t="shared" si="183"/>
        <v>0</v>
      </c>
      <c r="AF100" s="30">
        <f t="shared" si="183"/>
        <v>0</v>
      </c>
      <c r="AG100" s="30">
        <f t="shared" si="183"/>
        <v>0</v>
      </c>
      <c r="AH100" s="30">
        <f t="shared" si="183"/>
        <v>2006653</v>
      </c>
      <c r="AI100" s="30">
        <f t="shared" si="183"/>
        <v>0</v>
      </c>
      <c r="AJ100" s="30">
        <f t="shared" si="183"/>
        <v>2006653</v>
      </c>
      <c r="AK100" s="29">
        <f t="shared" si="175"/>
        <v>0</v>
      </c>
      <c r="AL100" s="9">
        <f t="shared" si="126"/>
        <v>0</v>
      </c>
      <c r="AM100" s="9">
        <f t="shared" si="127"/>
        <v>0</v>
      </c>
      <c r="AN100" s="30"/>
      <c r="AO100" s="30"/>
      <c r="AP100" s="30"/>
      <c r="AQ100" s="30">
        <f t="shared" si="178"/>
        <v>1009653</v>
      </c>
      <c r="AR100" s="30"/>
      <c r="AS100" s="29">
        <f t="shared" si="111"/>
        <v>1009653</v>
      </c>
      <c r="AT100" s="30"/>
      <c r="AU100" s="29">
        <f t="shared" si="176"/>
        <v>1009653</v>
      </c>
      <c r="AV100" s="30">
        <f t="shared" si="178"/>
        <v>1009653</v>
      </c>
      <c r="AW100" s="30"/>
      <c r="AX100" s="29">
        <f t="shared" si="112"/>
        <v>1009653</v>
      </c>
      <c r="AY100" s="30"/>
      <c r="AZ100" s="29">
        <f t="shared" si="177"/>
        <v>1009653</v>
      </c>
      <c r="BA100" s="30">
        <f t="shared" ref="BA100:BB100" si="184">BA101+BA104+BA107+BA110</f>
        <v>1934807</v>
      </c>
      <c r="BB100" s="30">
        <f t="shared" si="184"/>
        <v>2384807</v>
      </c>
      <c r="BC100" s="30">
        <f t="shared" ref="BC100" si="185">BC101+BC104+BC107+BC110</f>
        <v>0</v>
      </c>
      <c r="BD100" s="30">
        <f t="shared" ref="BD100" si="186">BD101+BD104+BD107+BD110</f>
        <v>2384807</v>
      </c>
      <c r="BE100" s="30">
        <f t="shared" ref="BE100" si="187">BE101+BE104+BE107+BE110</f>
        <v>0</v>
      </c>
      <c r="BF100" s="29">
        <f t="shared" si="159"/>
        <v>5846</v>
      </c>
      <c r="BG100" s="80">
        <f t="shared" si="160"/>
        <v>100.30214899987439</v>
      </c>
      <c r="BH100" s="29">
        <f t="shared" si="161"/>
        <v>-444154</v>
      </c>
      <c r="BI100" s="81">
        <f t="shared" si="162"/>
        <v>81.375683650710513</v>
      </c>
    </row>
    <row r="101" spans="1:61" ht="150" hidden="1" x14ac:dyDescent="0.25">
      <c r="A101" s="126" t="s">
        <v>370</v>
      </c>
      <c r="B101" s="106"/>
      <c r="C101" s="106"/>
      <c r="D101" s="106"/>
      <c r="E101" s="124">
        <v>851</v>
      </c>
      <c r="F101" s="3" t="s">
        <v>16</v>
      </c>
      <c r="G101" s="3" t="s">
        <v>80</v>
      </c>
      <c r="H101" s="3" t="s">
        <v>81</v>
      </c>
      <c r="I101" s="3"/>
      <c r="J101" s="29">
        <f t="shared" ref="J101:BB102" si="188">J102</f>
        <v>1886933</v>
      </c>
      <c r="K101" s="29">
        <f t="shared" si="188"/>
        <v>0</v>
      </c>
      <c r="L101" s="29">
        <f t="shared" si="188"/>
        <v>1886933</v>
      </c>
      <c r="M101" s="29">
        <f t="shared" si="188"/>
        <v>0</v>
      </c>
      <c r="N101" s="29">
        <f t="shared" si="188"/>
        <v>0</v>
      </c>
      <c r="O101" s="29">
        <f t="shared" si="188"/>
        <v>0</v>
      </c>
      <c r="P101" s="29">
        <f t="shared" si="188"/>
        <v>0</v>
      </c>
      <c r="Q101" s="29">
        <f t="shared" si="188"/>
        <v>0</v>
      </c>
      <c r="R101" s="29">
        <f t="shared" si="188"/>
        <v>1886933</v>
      </c>
      <c r="S101" s="29">
        <f t="shared" si="188"/>
        <v>0</v>
      </c>
      <c r="T101" s="29">
        <f t="shared" si="188"/>
        <v>1886933</v>
      </c>
      <c r="U101" s="29">
        <f t="shared" si="173"/>
        <v>0</v>
      </c>
      <c r="V101" s="29">
        <f t="shared" si="188"/>
        <v>0</v>
      </c>
      <c r="W101" s="29">
        <f t="shared" si="188"/>
        <v>0</v>
      </c>
      <c r="X101" s="29">
        <f t="shared" si="188"/>
        <v>0</v>
      </c>
      <c r="Y101" s="29">
        <f t="shared" si="188"/>
        <v>0</v>
      </c>
      <c r="Z101" s="29">
        <f t="shared" si="188"/>
        <v>1886933</v>
      </c>
      <c r="AA101" s="29">
        <f t="shared" si="188"/>
        <v>0</v>
      </c>
      <c r="AB101" s="29">
        <f t="shared" si="188"/>
        <v>1886933</v>
      </c>
      <c r="AC101" s="29">
        <f t="shared" si="174"/>
        <v>0</v>
      </c>
      <c r="AD101" s="29">
        <f t="shared" si="188"/>
        <v>0</v>
      </c>
      <c r="AE101" s="29">
        <f t="shared" si="188"/>
        <v>0</v>
      </c>
      <c r="AF101" s="29">
        <f t="shared" si="188"/>
        <v>0</v>
      </c>
      <c r="AG101" s="29">
        <f t="shared" si="188"/>
        <v>0</v>
      </c>
      <c r="AH101" s="29">
        <f t="shared" si="188"/>
        <v>1886933</v>
      </c>
      <c r="AI101" s="29">
        <f t="shared" si="188"/>
        <v>0</v>
      </c>
      <c r="AJ101" s="29">
        <f t="shared" si="188"/>
        <v>1886933</v>
      </c>
      <c r="AK101" s="29">
        <f t="shared" si="175"/>
        <v>0</v>
      </c>
      <c r="AL101" s="9">
        <f t="shared" si="126"/>
        <v>0</v>
      </c>
      <c r="AM101" s="9">
        <f t="shared" si="127"/>
        <v>0</v>
      </c>
      <c r="AN101" s="29"/>
      <c r="AO101" s="29"/>
      <c r="AP101" s="29"/>
      <c r="AQ101" s="29">
        <f t="shared" si="188"/>
        <v>955933</v>
      </c>
      <c r="AR101" s="29"/>
      <c r="AS101" s="29">
        <f t="shared" si="111"/>
        <v>955933</v>
      </c>
      <c r="AT101" s="29"/>
      <c r="AU101" s="29">
        <f t="shared" si="176"/>
        <v>955933</v>
      </c>
      <c r="AV101" s="29">
        <f t="shared" si="188"/>
        <v>955933</v>
      </c>
      <c r="AW101" s="29"/>
      <c r="AX101" s="29">
        <f t="shared" si="112"/>
        <v>955933</v>
      </c>
      <c r="AY101" s="29"/>
      <c r="AZ101" s="29">
        <f t="shared" si="177"/>
        <v>955933</v>
      </c>
      <c r="BA101" s="29">
        <f t="shared" si="188"/>
        <v>1885047</v>
      </c>
      <c r="BB101" s="29">
        <f t="shared" si="188"/>
        <v>1885047</v>
      </c>
      <c r="BC101" s="29">
        <f t="shared" ref="BA101:BE102" si="189">BC102</f>
        <v>0</v>
      </c>
      <c r="BD101" s="29">
        <f t="shared" si="189"/>
        <v>1885047</v>
      </c>
      <c r="BE101" s="29">
        <f t="shared" si="189"/>
        <v>0</v>
      </c>
      <c r="BF101" s="29">
        <f t="shared" si="159"/>
        <v>1886</v>
      </c>
      <c r="BG101" s="80">
        <f t="shared" si="160"/>
        <v>100.10005055576863</v>
      </c>
      <c r="BH101" s="29">
        <f t="shared" si="161"/>
        <v>1886</v>
      </c>
      <c r="BI101" s="81">
        <f t="shared" si="162"/>
        <v>100.10005055576863</v>
      </c>
    </row>
    <row r="102" spans="1:61" hidden="1" x14ac:dyDescent="0.25">
      <c r="A102" s="106" t="s">
        <v>28</v>
      </c>
      <c r="B102" s="106"/>
      <c r="C102" s="106"/>
      <c r="D102" s="106"/>
      <c r="E102" s="124">
        <v>851</v>
      </c>
      <c r="F102" s="3" t="s">
        <v>16</v>
      </c>
      <c r="G102" s="3" t="s">
        <v>80</v>
      </c>
      <c r="H102" s="3" t="s">
        <v>81</v>
      </c>
      <c r="I102" s="3" t="s">
        <v>29</v>
      </c>
      <c r="J102" s="29">
        <f t="shared" si="188"/>
        <v>1886933</v>
      </c>
      <c r="K102" s="29">
        <f t="shared" si="188"/>
        <v>0</v>
      </c>
      <c r="L102" s="29">
        <f t="shared" si="188"/>
        <v>1886933</v>
      </c>
      <c r="M102" s="29">
        <f t="shared" si="188"/>
        <v>0</v>
      </c>
      <c r="N102" s="29">
        <f t="shared" si="188"/>
        <v>0</v>
      </c>
      <c r="O102" s="29">
        <f t="shared" si="188"/>
        <v>0</v>
      </c>
      <c r="P102" s="29">
        <f t="shared" si="188"/>
        <v>0</v>
      </c>
      <c r="Q102" s="29">
        <f t="shared" si="188"/>
        <v>0</v>
      </c>
      <c r="R102" s="29">
        <f t="shared" si="188"/>
        <v>1886933</v>
      </c>
      <c r="S102" s="29">
        <f t="shared" si="188"/>
        <v>0</v>
      </c>
      <c r="T102" s="29">
        <f t="shared" si="188"/>
        <v>1886933</v>
      </c>
      <c r="U102" s="29">
        <f t="shared" si="173"/>
        <v>0</v>
      </c>
      <c r="V102" s="29">
        <f t="shared" si="188"/>
        <v>0</v>
      </c>
      <c r="W102" s="29">
        <f t="shared" si="188"/>
        <v>0</v>
      </c>
      <c r="X102" s="29">
        <f t="shared" si="188"/>
        <v>0</v>
      </c>
      <c r="Y102" s="29">
        <f t="shared" si="188"/>
        <v>0</v>
      </c>
      <c r="Z102" s="29">
        <f t="shared" si="188"/>
        <v>1886933</v>
      </c>
      <c r="AA102" s="29">
        <f t="shared" si="188"/>
        <v>0</v>
      </c>
      <c r="AB102" s="29">
        <f t="shared" si="188"/>
        <v>1886933</v>
      </c>
      <c r="AC102" s="29">
        <f t="shared" si="174"/>
        <v>0</v>
      </c>
      <c r="AD102" s="29">
        <f t="shared" si="188"/>
        <v>0</v>
      </c>
      <c r="AE102" s="29">
        <f t="shared" si="188"/>
        <v>0</v>
      </c>
      <c r="AF102" s="29">
        <f t="shared" si="188"/>
        <v>0</v>
      </c>
      <c r="AG102" s="29">
        <f t="shared" si="188"/>
        <v>0</v>
      </c>
      <c r="AH102" s="29">
        <f t="shared" si="188"/>
        <v>1886933</v>
      </c>
      <c r="AI102" s="29">
        <f t="shared" si="188"/>
        <v>0</v>
      </c>
      <c r="AJ102" s="29">
        <f t="shared" si="188"/>
        <v>1886933</v>
      </c>
      <c r="AK102" s="29">
        <f t="shared" si="175"/>
        <v>0</v>
      </c>
      <c r="AL102" s="9">
        <f t="shared" si="126"/>
        <v>0</v>
      </c>
      <c r="AM102" s="9">
        <f t="shared" si="127"/>
        <v>0</v>
      </c>
      <c r="AN102" s="29"/>
      <c r="AO102" s="29"/>
      <c r="AP102" s="29"/>
      <c r="AQ102" s="29">
        <f t="shared" si="188"/>
        <v>955933</v>
      </c>
      <c r="AR102" s="29"/>
      <c r="AS102" s="29">
        <f t="shared" si="111"/>
        <v>955933</v>
      </c>
      <c r="AT102" s="29"/>
      <c r="AU102" s="29">
        <f t="shared" si="176"/>
        <v>955933</v>
      </c>
      <c r="AV102" s="29">
        <f t="shared" si="188"/>
        <v>955933</v>
      </c>
      <c r="AW102" s="29"/>
      <c r="AX102" s="29">
        <f t="shared" si="112"/>
        <v>955933</v>
      </c>
      <c r="AY102" s="29"/>
      <c r="AZ102" s="29">
        <f t="shared" si="177"/>
        <v>955933</v>
      </c>
      <c r="BA102" s="29">
        <f t="shared" si="189"/>
        <v>1885047</v>
      </c>
      <c r="BB102" s="29">
        <f t="shared" si="189"/>
        <v>1885047</v>
      </c>
      <c r="BC102" s="29">
        <f t="shared" si="189"/>
        <v>0</v>
      </c>
      <c r="BD102" s="29">
        <f t="shared" si="189"/>
        <v>1885047</v>
      </c>
      <c r="BE102" s="29">
        <f t="shared" si="189"/>
        <v>0</v>
      </c>
      <c r="BF102" s="29">
        <f t="shared" si="159"/>
        <v>1886</v>
      </c>
      <c r="BG102" s="80">
        <f t="shared" si="160"/>
        <v>100.10005055576863</v>
      </c>
      <c r="BH102" s="29">
        <f t="shared" si="161"/>
        <v>1886</v>
      </c>
      <c r="BI102" s="81">
        <f t="shared" si="162"/>
        <v>100.10005055576863</v>
      </c>
    </row>
    <row r="103" spans="1:61" ht="90" hidden="1" x14ac:dyDescent="0.25">
      <c r="A103" s="106" t="s">
        <v>77</v>
      </c>
      <c r="B103" s="106"/>
      <c r="C103" s="106"/>
      <c r="D103" s="106"/>
      <c r="E103" s="124">
        <v>851</v>
      </c>
      <c r="F103" s="3" t="s">
        <v>16</v>
      </c>
      <c r="G103" s="3" t="s">
        <v>80</v>
      </c>
      <c r="H103" s="3" t="s">
        <v>81</v>
      </c>
      <c r="I103" s="3" t="s">
        <v>78</v>
      </c>
      <c r="J103" s="29">
        <v>1886933</v>
      </c>
      <c r="K103" s="29"/>
      <c r="L103" s="29">
        <f>J103</f>
        <v>1886933</v>
      </c>
      <c r="M103" s="29"/>
      <c r="N103" s="29"/>
      <c r="O103" s="29"/>
      <c r="P103" s="29">
        <f>N103</f>
        <v>0</v>
      </c>
      <c r="Q103" s="29"/>
      <c r="R103" s="29">
        <f t="shared" ref="R103:T104" si="190">J103+N103</f>
        <v>1886933</v>
      </c>
      <c r="S103" s="29">
        <f t="shared" si="190"/>
        <v>0</v>
      </c>
      <c r="T103" s="29">
        <f t="shared" si="190"/>
        <v>1886933</v>
      </c>
      <c r="U103" s="29">
        <f t="shared" si="173"/>
        <v>0</v>
      </c>
      <c r="V103" s="29"/>
      <c r="W103" s="29"/>
      <c r="X103" s="29">
        <f>V103</f>
        <v>0</v>
      </c>
      <c r="Y103" s="29"/>
      <c r="Z103" s="29">
        <f t="shared" ref="Z103:Z104" si="191">R103+V103</f>
        <v>1886933</v>
      </c>
      <c r="AA103" s="29">
        <f t="shared" ref="AA103:AA104" si="192">S103+W103</f>
        <v>0</v>
      </c>
      <c r="AB103" s="29">
        <f t="shared" ref="AB103:AB104" si="193">T103+X103</f>
        <v>1886933</v>
      </c>
      <c r="AC103" s="29">
        <f t="shared" si="174"/>
        <v>0</v>
      </c>
      <c r="AD103" s="29"/>
      <c r="AE103" s="29"/>
      <c r="AF103" s="29">
        <f>AD103</f>
        <v>0</v>
      </c>
      <c r="AG103" s="29"/>
      <c r="AH103" s="29">
        <f t="shared" ref="AH103:AH104" si="194">Z103+AD103</f>
        <v>1886933</v>
      </c>
      <c r="AI103" s="29">
        <f t="shared" ref="AI103:AI104" si="195">AA103+AE103</f>
        <v>0</v>
      </c>
      <c r="AJ103" s="29">
        <f t="shared" ref="AJ103:AJ104" si="196">AB103+AF103</f>
        <v>1886933</v>
      </c>
      <c r="AK103" s="29">
        <f t="shared" si="175"/>
        <v>0</v>
      </c>
      <c r="AL103" s="9">
        <f t="shared" si="126"/>
        <v>0</v>
      </c>
      <c r="AM103" s="9">
        <f t="shared" si="127"/>
        <v>0</v>
      </c>
      <c r="AN103" s="29"/>
      <c r="AO103" s="29"/>
      <c r="AP103" s="29"/>
      <c r="AQ103" s="29">
        <f>1886933-931000</f>
        <v>955933</v>
      </c>
      <c r="AR103" s="29"/>
      <c r="AS103" s="29">
        <f t="shared" si="111"/>
        <v>955933</v>
      </c>
      <c r="AT103" s="29"/>
      <c r="AU103" s="29">
        <f t="shared" si="176"/>
        <v>955933</v>
      </c>
      <c r="AV103" s="29">
        <f>1886933-931000</f>
        <v>955933</v>
      </c>
      <c r="AW103" s="29"/>
      <c r="AX103" s="29">
        <f t="shared" si="112"/>
        <v>955933</v>
      </c>
      <c r="AY103" s="29"/>
      <c r="AZ103" s="29">
        <f t="shared" si="177"/>
        <v>955933</v>
      </c>
      <c r="BA103" s="29">
        <v>1885047</v>
      </c>
      <c r="BB103" s="29">
        <v>1885047</v>
      </c>
      <c r="BC103" s="29"/>
      <c r="BD103" s="29">
        <f>BB103</f>
        <v>1885047</v>
      </c>
      <c r="BE103" s="29"/>
      <c r="BF103" s="29">
        <f t="shared" si="159"/>
        <v>1886</v>
      </c>
      <c r="BG103" s="80">
        <f t="shared" si="160"/>
        <v>100.10005055576863</v>
      </c>
      <c r="BH103" s="29">
        <f t="shared" si="161"/>
        <v>1886</v>
      </c>
      <c r="BI103" s="81">
        <f t="shared" si="162"/>
        <v>100.10005055576863</v>
      </c>
    </row>
    <row r="104" spans="1:61" ht="45" hidden="1" x14ac:dyDescent="0.25">
      <c r="A104" s="106" t="s">
        <v>440</v>
      </c>
      <c r="B104" s="106"/>
      <c r="C104" s="106"/>
      <c r="D104" s="106"/>
      <c r="E104" s="124">
        <v>851</v>
      </c>
      <c r="F104" s="3" t="s">
        <v>16</v>
      </c>
      <c r="G104" s="3" t="s">
        <v>80</v>
      </c>
      <c r="H104" s="3" t="s">
        <v>441</v>
      </c>
      <c r="I104" s="3"/>
      <c r="J104" s="29">
        <f t="shared" ref="J104:BE105" si="197">J105</f>
        <v>3960</v>
      </c>
      <c r="K104" s="29">
        <f t="shared" si="197"/>
        <v>0</v>
      </c>
      <c r="L104" s="29">
        <f t="shared" si="197"/>
        <v>3960</v>
      </c>
      <c r="M104" s="29">
        <f t="shared" si="197"/>
        <v>0</v>
      </c>
      <c r="N104" s="29">
        <f>N105</f>
        <v>66000</v>
      </c>
      <c r="O104" s="29">
        <f t="shared" si="197"/>
        <v>0</v>
      </c>
      <c r="P104" s="29">
        <f t="shared" si="197"/>
        <v>66000</v>
      </c>
      <c r="Q104" s="29">
        <f t="shared" si="197"/>
        <v>0</v>
      </c>
      <c r="R104" s="29">
        <f t="shared" si="190"/>
        <v>69960</v>
      </c>
      <c r="S104" s="29">
        <f t="shared" si="190"/>
        <v>0</v>
      </c>
      <c r="T104" s="29">
        <f t="shared" si="190"/>
        <v>69960</v>
      </c>
      <c r="U104" s="29">
        <f t="shared" si="173"/>
        <v>0</v>
      </c>
      <c r="V104" s="29">
        <f>V105</f>
        <v>0</v>
      </c>
      <c r="W104" s="29">
        <f t="shared" si="197"/>
        <v>0</v>
      </c>
      <c r="X104" s="29">
        <f t="shared" si="197"/>
        <v>0</v>
      </c>
      <c r="Y104" s="29">
        <f t="shared" si="197"/>
        <v>0</v>
      </c>
      <c r="Z104" s="29">
        <f t="shared" si="191"/>
        <v>69960</v>
      </c>
      <c r="AA104" s="29">
        <f t="shared" si="192"/>
        <v>0</v>
      </c>
      <c r="AB104" s="29">
        <f t="shared" si="193"/>
        <v>69960</v>
      </c>
      <c r="AC104" s="29">
        <f t="shared" si="174"/>
        <v>0</v>
      </c>
      <c r="AD104" s="29">
        <f>AD105</f>
        <v>0</v>
      </c>
      <c r="AE104" s="29">
        <f t="shared" si="197"/>
        <v>0</v>
      </c>
      <c r="AF104" s="29">
        <f t="shared" si="197"/>
        <v>0</v>
      </c>
      <c r="AG104" s="29">
        <f t="shared" si="197"/>
        <v>0</v>
      </c>
      <c r="AH104" s="29">
        <f t="shared" si="194"/>
        <v>69960</v>
      </c>
      <c r="AI104" s="29">
        <f t="shared" si="195"/>
        <v>0</v>
      </c>
      <c r="AJ104" s="29">
        <f t="shared" si="196"/>
        <v>69960</v>
      </c>
      <c r="AK104" s="29">
        <f t="shared" si="175"/>
        <v>0</v>
      </c>
      <c r="AL104" s="9">
        <f t="shared" si="126"/>
        <v>0</v>
      </c>
      <c r="AM104" s="9">
        <f t="shared" si="127"/>
        <v>0</v>
      </c>
      <c r="AN104" s="29"/>
      <c r="AO104" s="29"/>
      <c r="AP104" s="29"/>
      <c r="AQ104" s="29">
        <f t="shared" si="197"/>
        <v>3960</v>
      </c>
      <c r="AR104" s="29"/>
      <c r="AS104" s="29">
        <f t="shared" si="111"/>
        <v>3960</v>
      </c>
      <c r="AT104" s="29"/>
      <c r="AU104" s="29">
        <f t="shared" si="176"/>
        <v>3960</v>
      </c>
      <c r="AV104" s="29">
        <f t="shared" si="197"/>
        <v>3960</v>
      </c>
      <c r="AW104" s="29"/>
      <c r="AX104" s="29">
        <f t="shared" si="112"/>
        <v>3960</v>
      </c>
      <c r="AY104" s="29"/>
      <c r="AZ104" s="29">
        <f t="shared" si="177"/>
        <v>3960</v>
      </c>
      <c r="BA104" s="29">
        <f t="shared" si="197"/>
        <v>0</v>
      </c>
      <c r="BB104" s="29">
        <f t="shared" si="197"/>
        <v>0</v>
      </c>
      <c r="BC104" s="29">
        <f t="shared" si="197"/>
        <v>0</v>
      </c>
      <c r="BD104" s="29">
        <f t="shared" si="197"/>
        <v>0</v>
      </c>
      <c r="BE104" s="29">
        <f t="shared" si="197"/>
        <v>0</v>
      </c>
      <c r="BF104" s="29">
        <f t="shared" si="159"/>
        <v>3960</v>
      </c>
      <c r="BG104" s="80" t="e">
        <f t="shared" si="160"/>
        <v>#DIV/0!</v>
      </c>
      <c r="BH104" s="29">
        <f t="shared" si="161"/>
        <v>3960</v>
      </c>
      <c r="BI104" s="81" t="e">
        <f t="shared" si="162"/>
        <v>#DIV/0!</v>
      </c>
    </row>
    <row r="105" spans="1:61" ht="60" hidden="1" x14ac:dyDescent="0.25">
      <c r="A105" s="106" t="s">
        <v>25</v>
      </c>
      <c r="B105" s="106"/>
      <c r="C105" s="106"/>
      <c r="D105" s="106"/>
      <c r="E105" s="124">
        <v>851</v>
      </c>
      <c r="F105" s="3" t="s">
        <v>16</v>
      </c>
      <c r="G105" s="3" t="s">
        <v>80</v>
      </c>
      <c r="H105" s="3" t="s">
        <v>441</v>
      </c>
      <c r="I105" s="3" t="s">
        <v>26</v>
      </c>
      <c r="J105" s="29">
        <f t="shared" si="197"/>
        <v>3960</v>
      </c>
      <c r="K105" s="29">
        <f t="shared" si="197"/>
        <v>0</v>
      </c>
      <c r="L105" s="29">
        <f t="shared" si="197"/>
        <v>3960</v>
      </c>
      <c r="M105" s="29">
        <f t="shared" si="197"/>
        <v>0</v>
      </c>
      <c r="N105" s="29">
        <f t="shared" si="197"/>
        <v>66000</v>
      </c>
      <c r="O105" s="29">
        <f t="shared" si="197"/>
        <v>0</v>
      </c>
      <c r="P105" s="29">
        <f t="shared" si="197"/>
        <v>66000</v>
      </c>
      <c r="Q105" s="29">
        <f t="shared" si="197"/>
        <v>0</v>
      </c>
      <c r="R105" s="29">
        <f t="shared" si="197"/>
        <v>69960</v>
      </c>
      <c r="S105" s="29">
        <f t="shared" si="197"/>
        <v>0</v>
      </c>
      <c r="T105" s="29">
        <f t="shared" si="197"/>
        <v>69960</v>
      </c>
      <c r="U105" s="29">
        <f t="shared" si="173"/>
        <v>0</v>
      </c>
      <c r="V105" s="29">
        <f t="shared" si="197"/>
        <v>0</v>
      </c>
      <c r="W105" s="29">
        <f t="shared" si="197"/>
        <v>0</v>
      </c>
      <c r="X105" s="29">
        <f t="shared" si="197"/>
        <v>0</v>
      </c>
      <c r="Y105" s="29">
        <f t="shared" si="197"/>
        <v>0</v>
      </c>
      <c r="Z105" s="29">
        <f t="shared" si="197"/>
        <v>69960</v>
      </c>
      <c r="AA105" s="29">
        <f t="shared" si="197"/>
        <v>0</v>
      </c>
      <c r="AB105" s="29">
        <f t="shared" si="197"/>
        <v>69960</v>
      </c>
      <c r="AC105" s="29">
        <f t="shared" si="174"/>
        <v>0</v>
      </c>
      <c r="AD105" s="29">
        <f t="shared" si="197"/>
        <v>0</v>
      </c>
      <c r="AE105" s="29">
        <f t="shared" si="197"/>
        <v>0</v>
      </c>
      <c r="AF105" s="29">
        <f t="shared" si="197"/>
        <v>0</v>
      </c>
      <c r="AG105" s="29">
        <f t="shared" si="197"/>
        <v>0</v>
      </c>
      <c r="AH105" s="29">
        <f t="shared" si="197"/>
        <v>69960</v>
      </c>
      <c r="AI105" s="29">
        <f t="shared" si="197"/>
        <v>0</v>
      </c>
      <c r="AJ105" s="29">
        <f t="shared" si="197"/>
        <v>69960</v>
      </c>
      <c r="AK105" s="29">
        <f t="shared" si="175"/>
        <v>0</v>
      </c>
      <c r="AL105" s="9">
        <f t="shared" si="126"/>
        <v>0</v>
      </c>
      <c r="AM105" s="9">
        <f t="shared" si="127"/>
        <v>0</v>
      </c>
      <c r="AN105" s="29"/>
      <c r="AO105" s="29"/>
      <c r="AP105" s="29"/>
      <c r="AQ105" s="29">
        <f t="shared" si="197"/>
        <v>3960</v>
      </c>
      <c r="AR105" s="29"/>
      <c r="AS105" s="29">
        <f t="shared" si="111"/>
        <v>3960</v>
      </c>
      <c r="AT105" s="29"/>
      <c r="AU105" s="29">
        <f t="shared" si="176"/>
        <v>3960</v>
      </c>
      <c r="AV105" s="29">
        <f t="shared" si="197"/>
        <v>3960</v>
      </c>
      <c r="AW105" s="29"/>
      <c r="AX105" s="29">
        <f t="shared" si="112"/>
        <v>3960</v>
      </c>
      <c r="AY105" s="29"/>
      <c r="AZ105" s="29">
        <f t="shared" si="177"/>
        <v>3960</v>
      </c>
      <c r="BA105" s="29">
        <f t="shared" si="197"/>
        <v>0</v>
      </c>
      <c r="BB105" s="29">
        <f t="shared" si="197"/>
        <v>0</v>
      </c>
      <c r="BC105" s="29">
        <f t="shared" si="197"/>
        <v>0</v>
      </c>
      <c r="BD105" s="29">
        <f t="shared" si="197"/>
        <v>0</v>
      </c>
      <c r="BE105" s="29">
        <f t="shared" si="197"/>
        <v>0</v>
      </c>
      <c r="BF105" s="29">
        <f t="shared" si="159"/>
        <v>3960</v>
      </c>
      <c r="BG105" s="80" t="e">
        <f t="shared" si="160"/>
        <v>#DIV/0!</v>
      </c>
      <c r="BH105" s="29">
        <f t="shared" si="161"/>
        <v>3960</v>
      </c>
      <c r="BI105" s="81" t="e">
        <f t="shared" si="162"/>
        <v>#DIV/0!</v>
      </c>
    </row>
    <row r="106" spans="1:61" ht="60" hidden="1" x14ac:dyDescent="0.25">
      <c r="A106" s="106" t="s">
        <v>12</v>
      </c>
      <c r="B106" s="106"/>
      <c r="C106" s="106"/>
      <c r="D106" s="106"/>
      <c r="E106" s="124">
        <v>851</v>
      </c>
      <c r="F106" s="3" t="s">
        <v>16</v>
      </c>
      <c r="G106" s="3" t="s">
        <v>80</v>
      </c>
      <c r="H106" s="3" t="s">
        <v>441</v>
      </c>
      <c r="I106" s="3" t="s">
        <v>27</v>
      </c>
      <c r="J106" s="29">
        <v>3960</v>
      </c>
      <c r="K106" s="29"/>
      <c r="L106" s="29">
        <f>J106</f>
        <v>3960</v>
      </c>
      <c r="M106" s="29"/>
      <c r="N106" s="29">
        <v>66000</v>
      </c>
      <c r="O106" s="29"/>
      <c r="P106" s="29">
        <f>N106</f>
        <v>66000</v>
      </c>
      <c r="Q106" s="29"/>
      <c r="R106" s="29">
        <f>J106+N106</f>
        <v>69960</v>
      </c>
      <c r="S106" s="29">
        <f>K106+O106</f>
        <v>0</v>
      </c>
      <c r="T106" s="29">
        <f>L106+P106</f>
        <v>69960</v>
      </c>
      <c r="U106" s="29">
        <f t="shared" si="173"/>
        <v>0</v>
      </c>
      <c r="V106" s="29"/>
      <c r="W106" s="29"/>
      <c r="X106" s="29">
        <f>V106</f>
        <v>0</v>
      </c>
      <c r="Y106" s="29"/>
      <c r="Z106" s="29">
        <f>R106+V106</f>
        <v>69960</v>
      </c>
      <c r="AA106" s="29">
        <f>S106+W106</f>
        <v>0</v>
      </c>
      <c r="AB106" s="29">
        <f>T106+X106</f>
        <v>69960</v>
      </c>
      <c r="AC106" s="29">
        <f t="shared" si="174"/>
        <v>0</v>
      </c>
      <c r="AD106" s="29"/>
      <c r="AE106" s="29"/>
      <c r="AF106" s="29">
        <f>AD106</f>
        <v>0</v>
      </c>
      <c r="AG106" s="29"/>
      <c r="AH106" s="29">
        <f>Z106+AD106</f>
        <v>69960</v>
      </c>
      <c r="AI106" s="29">
        <f>AA106+AE106</f>
        <v>0</v>
      </c>
      <c r="AJ106" s="29">
        <f>AB106+AF106</f>
        <v>69960</v>
      </c>
      <c r="AK106" s="29">
        <f t="shared" si="175"/>
        <v>0</v>
      </c>
      <c r="AL106" s="9">
        <f t="shared" si="126"/>
        <v>0</v>
      </c>
      <c r="AM106" s="9">
        <f t="shared" si="127"/>
        <v>0</v>
      </c>
      <c r="AN106" s="29"/>
      <c r="AO106" s="29"/>
      <c r="AP106" s="29"/>
      <c r="AQ106" s="29">
        <v>3960</v>
      </c>
      <c r="AR106" s="29"/>
      <c r="AS106" s="29">
        <f t="shared" si="111"/>
        <v>3960</v>
      </c>
      <c r="AT106" s="29"/>
      <c r="AU106" s="29">
        <f t="shared" si="176"/>
        <v>3960</v>
      </c>
      <c r="AV106" s="29">
        <v>3960</v>
      </c>
      <c r="AW106" s="29"/>
      <c r="AX106" s="29">
        <f t="shared" si="112"/>
        <v>3960</v>
      </c>
      <c r="AY106" s="29"/>
      <c r="AZ106" s="29">
        <f t="shared" si="177"/>
        <v>3960</v>
      </c>
      <c r="BA106" s="29">
        <v>0</v>
      </c>
      <c r="BB106" s="29">
        <v>0</v>
      </c>
      <c r="BC106" s="29"/>
      <c r="BD106" s="29">
        <f>BB106</f>
        <v>0</v>
      </c>
      <c r="BE106" s="29"/>
      <c r="BF106" s="29">
        <f t="shared" si="159"/>
        <v>3960</v>
      </c>
      <c r="BG106" s="80" t="e">
        <f t="shared" si="160"/>
        <v>#DIV/0!</v>
      </c>
      <c r="BH106" s="29">
        <f t="shared" si="161"/>
        <v>3960</v>
      </c>
      <c r="BI106" s="81" t="e">
        <f t="shared" si="162"/>
        <v>#DIV/0!</v>
      </c>
    </row>
    <row r="107" spans="1:61" ht="30" hidden="1" x14ac:dyDescent="0.25">
      <c r="A107" s="126" t="s">
        <v>82</v>
      </c>
      <c r="B107" s="106"/>
      <c r="C107" s="106"/>
      <c r="D107" s="106"/>
      <c r="E107" s="124">
        <v>851</v>
      </c>
      <c r="F107" s="3" t="s">
        <v>16</v>
      </c>
      <c r="G107" s="3" t="s">
        <v>80</v>
      </c>
      <c r="H107" s="3" t="s">
        <v>292</v>
      </c>
      <c r="I107" s="3"/>
      <c r="J107" s="29">
        <f t="shared" ref="J107:BB108" si="198">J108</f>
        <v>49760</v>
      </c>
      <c r="K107" s="29">
        <f t="shared" si="198"/>
        <v>0</v>
      </c>
      <c r="L107" s="29">
        <f t="shared" si="198"/>
        <v>49760</v>
      </c>
      <c r="M107" s="29">
        <f t="shared" si="198"/>
        <v>0</v>
      </c>
      <c r="N107" s="29">
        <f t="shared" si="198"/>
        <v>0</v>
      </c>
      <c r="O107" s="29">
        <f t="shared" si="198"/>
        <v>0</v>
      </c>
      <c r="P107" s="29">
        <f t="shared" si="198"/>
        <v>0</v>
      </c>
      <c r="Q107" s="29">
        <f t="shared" si="198"/>
        <v>0</v>
      </c>
      <c r="R107" s="29">
        <f t="shared" si="198"/>
        <v>49760</v>
      </c>
      <c r="S107" s="29">
        <f t="shared" si="198"/>
        <v>0</v>
      </c>
      <c r="T107" s="29">
        <f t="shared" si="198"/>
        <v>49760</v>
      </c>
      <c r="U107" s="29">
        <f t="shared" si="173"/>
        <v>0</v>
      </c>
      <c r="V107" s="29">
        <f t="shared" si="198"/>
        <v>0</v>
      </c>
      <c r="W107" s="29">
        <f t="shared" si="198"/>
        <v>0</v>
      </c>
      <c r="X107" s="29">
        <f t="shared" si="198"/>
        <v>0</v>
      </c>
      <c r="Y107" s="29">
        <f t="shared" si="198"/>
        <v>0</v>
      </c>
      <c r="Z107" s="29">
        <f t="shared" si="198"/>
        <v>49760</v>
      </c>
      <c r="AA107" s="29">
        <f t="shared" si="198"/>
        <v>0</v>
      </c>
      <c r="AB107" s="29">
        <f t="shared" si="198"/>
        <v>49760</v>
      </c>
      <c r="AC107" s="29">
        <f t="shared" si="174"/>
        <v>0</v>
      </c>
      <c r="AD107" s="29">
        <f t="shared" si="198"/>
        <v>0</v>
      </c>
      <c r="AE107" s="29">
        <f t="shared" si="198"/>
        <v>0</v>
      </c>
      <c r="AF107" s="29">
        <f t="shared" si="198"/>
        <v>0</v>
      </c>
      <c r="AG107" s="29">
        <f t="shared" si="198"/>
        <v>0</v>
      </c>
      <c r="AH107" s="29">
        <f t="shared" si="198"/>
        <v>49760</v>
      </c>
      <c r="AI107" s="29">
        <f t="shared" si="198"/>
        <v>0</v>
      </c>
      <c r="AJ107" s="29">
        <f t="shared" si="198"/>
        <v>49760</v>
      </c>
      <c r="AK107" s="29">
        <f t="shared" si="175"/>
        <v>0</v>
      </c>
      <c r="AL107" s="9">
        <f t="shared" si="126"/>
        <v>0</v>
      </c>
      <c r="AM107" s="9">
        <f t="shared" si="127"/>
        <v>0</v>
      </c>
      <c r="AN107" s="29"/>
      <c r="AO107" s="29"/>
      <c r="AP107" s="29"/>
      <c r="AQ107" s="29">
        <f t="shared" si="198"/>
        <v>49760</v>
      </c>
      <c r="AR107" s="29"/>
      <c r="AS107" s="29">
        <f t="shared" si="111"/>
        <v>49760</v>
      </c>
      <c r="AT107" s="29"/>
      <c r="AU107" s="29">
        <f t="shared" si="176"/>
        <v>49760</v>
      </c>
      <c r="AV107" s="29">
        <f t="shared" si="198"/>
        <v>49760</v>
      </c>
      <c r="AW107" s="29"/>
      <c r="AX107" s="29">
        <f t="shared" si="112"/>
        <v>49760</v>
      </c>
      <c r="AY107" s="29"/>
      <c r="AZ107" s="29">
        <f t="shared" si="177"/>
        <v>49760</v>
      </c>
      <c r="BA107" s="29">
        <f t="shared" si="198"/>
        <v>49760</v>
      </c>
      <c r="BB107" s="29">
        <f t="shared" si="198"/>
        <v>49760</v>
      </c>
      <c r="BC107" s="29">
        <f t="shared" ref="BA107:BE108" si="199">BC108</f>
        <v>0</v>
      </c>
      <c r="BD107" s="29">
        <f t="shared" si="199"/>
        <v>49760</v>
      </c>
      <c r="BE107" s="29">
        <f t="shared" si="199"/>
        <v>0</v>
      </c>
      <c r="BF107" s="29">
        <f t="shared" si="159"/>
        <v>0</v>
      </c>
      <c r="BG107" s="80">
        <f t="shared" si="160"/>
        <v>100</v>
      </c>
      <c r="BH107" s="29">
        <f t="shared" si="161"/>
        <v>0</v>
      </c>
      <c r="BI107" s="81">
        <f t="shared" si="162"/>
        <v>100</v>
      </c>
    </row>
    <row r="108" spans="1:61" hidden="1" x14ac:dyDescent="0.25">
      <c r="A108" s="106" t="s">
        <v>28</v>
      </c>
      <c r="B108" s="106"/>
      <c r="C108" s="106"/>
      <c r="D108" s="106"/>
      <c r="E108" s="124">
        <v>851</v>
      </c>
      <c r="F108" s="3" t="s">
        <v>16</v>
      </c>
      <c r="G108" s="3" t="s">
        <v>80</v>
      </c>
      <c r="H108" s="3" t="s">
        <v>292</v>
      </c>
      <c r="I108" s="3" t="s">
        <v>29</v>
      </c>
      <c r="J108" s="29">
        <f t="shared" si="198"/>
        <v>49760</v>
      </c>
      <c r="K108" s="29">
        <f t="shared" si="198"/>
        <v>0</v>
      </c>
      <c r="L108" s="29">
        <f t="shared" si="198"/>
        <v>49760</v>
      </c>
      <c r="M108" s="29">
        <f t="shared" si="198"/>
        <v>0</v>
      </c>
      <c r="N108" s="29">
        <f t="shared" si="198"/>
        <v>0</v>
      </c>
      <c r="O108" s="29">
        <f t="shared" si="198"/>
        <v>0</v>
      </c>
      <c r="P108" s="29">
        <f t="shared" si="198"/>
        <v>0</v>
      </c>
      <c r="Q108" s="29">
        <f t="shared" si="198"/>
        <v>0</v>
      </c>
      <c r="R108" s="29">
        <f t="shared" si="198"/>
        <v>49760</v>
      </c>
      <c r="S108" s="29">
        <f t="shared" si="198"/>
        <v>0</v>
      </c>
      <c r="T108" s="29">
        <f t="shared" si="198"/>
        <v>49760</v>
      </c>
      <c r="U108" s="29">
        <f t="shared" si="173"/>
        <v>0</v>
      </c>
      <c r="V108" s="29">
        <f t="shared" si="198"/>
        <v>0</v>
      </c>
      <c r="W108" s="29">
        <f t="shared" si="198"/>
        <v>0</v>
      </c>
      <c r="X108" s="29">
        <f t="shared" si="198"/>
        <v>0</v>
      </c>
      <c r="Y108" s="29">
        <f t="shared" si="198"/>
        <v>0</v>
      </c>
      <c r="Z108" s="29">
        <f t="shared" si="198"/>
        <v>49760</v>
      </c>
      <c r="AA108" s="29">
        <f t="shared" si="198"/>
        <v>0</v>
      </c>
      <c r="AB108" s="29">
        <f t="shared" si="198"/>
        <v>49760</v>
      </c>
      <c r="AC108" s="29">
        <f t="shared" si="174"/>
        <v>0</v>
      </c>
      <c r="AD108" s="29">
        <f t="shared" si="198"/>
        <v>0</v>
      </c>
      <c r="AE108" s="29">
        <f t="shared" si="198"/>
        <v>0</v>
      </c>
      <c r="AF108" s="29">
        <f t="shared" si="198"/>
        <v>0</v>
      </c>
      <c r="AG108" s="29">
        <f t="shared" si="198"/>
        <v>0</v>
      </c>
      <c r="AH108" s="29">
        <f t="shared" si="198"/>
        <v>49760</v>
      </c>
      <c r="AI108" s="29">
        <f t="shared" si="198"/>
        <v>0</v>
      </c>
      <c r="AJ108" s="29">
        <f t="shared" si="198"/>
        <v>49760</v>
      </c>
      <c r="AK108" s="29">
        <f t="shared" si="175"/>
        <v>0</v>
      </c>
      <c r="AL108" s="9">
        <f t="shared" si="126"/>
        <v>0</v>
      </c>
      <c r="AM108" s="9">
        <f t="shared" si="127"/>
        <v>0</v>
      </c>
      <c r="AN108" s="29"/>
      <c r="AO108" s="29"/>
      <c r="AP108" s="29"/>
      <c r="AQ108" s="29">
        <f t="shared" si="198"/>
        <v>49760</v>
      </c>
      <c r="AR108" s="29"/>
      <c r="AS108" s="29">
        <f t="shared" si="111"/>
        <v>49760</v>
      </c>
      <c r="AT108" s="29"/>
      <c r="AU108" s="29">
        <f t="shared" si="176"/>
        <v>49760</v>
      </c>
      <c r="AV108" s="29">
        <f t="shared" si="198"/>
        <v>49760</v>
      </c>
      <c r="AW108" s="29"/>
      <c r="AX108" s="29">
        <f t="shared" si="112"/>
        <v>49760</v>
      </c>
      <c r="AY108" s="29"/>
      <c r="AZ108" s="29">
        <f t="shared" si="177"/>
        <v>49760</v>
      </c>
      <c r="BA108" s="29">
        <f t="shared" si="199"/>
        <v>49760</v>
      </c>
      <c r="BB108" s="29">
        <f t="shared" si="199"/>
        <v>49760</v>
      </c>
      <c r="BC108" s="29">
        <f t="shared" si="199"/>
        <v>0</v>
      </c>
      <c r="BD108" s="29">
        <f t="shared" si="199"/>
        <v>49760</v>
      </c>
      <c r="BE108" s="29">
        <f t="shared" si="199"/>
        <v>0</v>
      </c>
      <c r="BF108" s="29">
        <f t="shared" si="159"/>
        <v>0</v>
      </c>
      <c r="BG108" s="80">
        <f t="shared" si="160"/>
        <v>100</v>
      </c>
      <c r="BH108" s="29">
        <f t="shared" si="161"/>
        <v>0</v>
      </c>
      <c r="BI108" s="81">
        <f t="shared" si="162"/>
        <v>100</v>
      </c>
    </row>
    <row r="109" spans="1:61" ht="30" hidden="1" x14ac:dyDescent="0.25">
      <c r="A109" s="106" t="s">
        <v>30</v>
      </c>
      <c r="B109" s="106"/>
      <c r="C109" s="106"/>
      <c r="D109" s="106"/>
      <c r="E109" s="124">
        <v>851</v>
      </c>
      <c r="F109" s="3" t="s">
        <v>16</v>
      </c>
      <c r="G109" s="3" t="s">
        <v>80</v>
      </c>
      <c r="H109" s="3" t="s">
        <v>292</v>
      </c>
      <c r="I109" s="3" t="s">
        <v>31</v>
      </c>
      <c r="J109" s="29">
        <v>49760</v>
      </c>
      <c r="K109" s="29"/>
      <c r="L109" s="29">
        <f>J109</f>
        <v>49760</v>
      </c>
      <c r="M109" s="29"/>
      <c r="N109" s="29"/>
      <c r="O109" s="29"/>
      <c r="P109" s="29">
        <f>N109</f>
        <v>0</v>
      </c>
      <c r="Q109" s="29"/>
      <c r="R109" s="29">
        <f t="shared" ref="R109:T110" si="200">J109+N109</f>
        <v>49760</v>
      </c>
      <c r="S109" s="29">
        <f t="shared" si="200"/>
        <v>0</v>
      </c>
      <c r="T109" s="29">
        <f t="shared" si="200"/>
        <v>49760</v>
      </c>
      <c r="U109" s="29">
        <f t="shared" si="173"/>
        <v>0</v>
      </c>
      <c r="V109" s="29"/>
      <c r="W109" s="29"/>
      <c r="X109" s="29">
        <f>V109</f>
        <v>0</v>
      </c>
      <c r="Y109" s="29"/>
      <c r="Z109" s="29">
        <f t="shared" ref="Z109:Z110" si="201">R109+V109</f>
        <v>49760</v>
      </c>
      <c r="AA109" s="29">
        <f t="shared" ref="AA109:AA110" si="202">S109+W109</f>
        <v>0</v>
      </c>
      <c r="AB109" s="29">
        <f t="shared" ref="AB109:AB110" si="203">T109+X109</f>
        <v>49760</v>
      </c>
      <c r="AC109" s="29">
        <f t="shared" si="174"/>
        <v>0</v>
      </c>
      <c r="AD109" s="29"/>
      <c r="AE109" s="29"/>
      <c r="AF109" s="29">
        <f>AD109</f>
        <v>0</v>
      </c>
      <c r="AG109" s="29"/>
      <c r="AH109" s="29">
        <f t="shared" ref="AH109:AH110" si="204">Z109+AD109</f>
        <v>49760</v>
      </c>
      <c r="AI109" s="29">
        <f t="shared" ref="AI109:AI110" si="205">AA109+AE109</f>
        <v>0</v>
      </c>
      <c r="AJ109" s="29">
        <f t="shared" ref="AJ109:AJ110" si="206">AB109+AF109</f>
        <v>49760</v>
      </c>
      <c r="AK109" s="29">
        <f t="shared" si="175"/>
        <v>0</v>
      </c>
      <c r="AL109" s="9">
        <f t="shared" si="126"/>
        <v>0</v>
      </c>
      <c r="AM109" s="9">
        <f t="shared" si="127"/>
        <v>0</v>
      </c>
      <c r="AN109" s="29"/>
      <c r="AO109" s="29"/>
      <c r="AP109" s="29"/>
      <c r="AQ109" s="29">
        <v>49760</v>
      </c>
      <c r="AR109" s="29"/>
      <c r="AS109" s="29">
        <f t="shared" si="111"/>
        <v>49760</v>
      </c>
      <c r="AT109" s="29"/>
      <c r="AU109" s="29">
        <f t="shared" si="176"/>
        <v>49760</v>
      </c>
      <c r="AV109" s="29">
        <v>49760</v>
      </c>
      <c r="AW109" s="29"/>
      <c r="AX109" s="29">
        <f t="shared" si="112"/>
        <v>49760</v>
      </c>
      <c r="AY109" s="29"/>
      <c r="AZ109" s="29">
        <f t="shared" si="177"/>
        <v>49760</v>
      </c>
      <c r="BA109" s="29">
        <v>49760</v>
      </c>
      <c r="BB109" s="29">
        <v>49760</v>
      </c>
      <c r="BC109" s="29"/>
      <c r="BD109" s="29">
        <f>BB109</f>
        <v>49760</v>
      </c>
      <c r="BE109" s="29"/>
      <c r="BF109" s="29">
        <f t="shared" si="159"/>
        <v>0</v>
      </c>
      <c r="BG109" s="80">
        <f t="shared" si="160"/>
        <v>100</v>
      </c>
      <c r="BH109" s="29">
        <f t="shared" si="161"/>
        <v>0</v>
      </c>
      <c r="BI109" s="81">
        <f t="shared" si="162"/>
        <v>100</v>
      </c>
    </row>
    <row r="110" spans="1:61" ht="30" hidden="1" x14ac:dyDescent="0.25">
      <c r="A110" s="106" t="s">
        <v>425</v>
      </c>
      <c r="B110" s="106"/>
      <c r="C110" s="106"/>
      <c r="D110" s="106"/>
      <c r="E110" s="124">
        <v>851</v>
      </c>
      <c r="F110" s="3" t="s">
        <v>16</v>
      </c>
      <c r="G110" s="3" t="s">
        <v>80</v>
      </c>
      <c r="H110" s="3" t="s">
        <v>426</v>
      </c>
      <c r="I110" s="3"/>
      <c r="J110" s="29">
        <f>J111</f>
        <v>0</v>
      </c>
      <c r="K110" s="29">
        <f t="shared" ref="K110:T111" si="207">K111</f>
        <v>0</v>
      </c>
      <c r="L110" s="29">
        <f t="shared" si="207"/>
        <v>0</v>
      </c>
      <c r="M110" s="29">
        <f t="shared" si="207"/>
        <v>0</v>
      </c>
      <c r="N110" s="29"/>
      <c r="O110" s="29">
        <f t="shared" si="207"/>
        <v>0</v>
      </c>
      <c r="P110" s="29">
        <f t="shared" si="207"/>
        <v>0</v>
      </c>
      <c r="Q110" s="29">
        <f t="shared" si="207"/>
        <v>0</v>
      </c>
      <c r="R110" s="29">
        <f t="shared" si="200"/>
        <v>0</v>
      </c>
      <c r="S110" s="29">
        <f t="shared" si="200"/>
        <v>0</v>
      </c>
      <c r="T110" s="29">
        <f t="shared" si="200"/>
        <v>0</v>
      </c>
      <c r="U110" s="29">
        <f t="shared" si="173"/>
        <v>0</v>
      </c>
      <c r="V110" s="29"/>
      <c r="W110" s="29">
        <f t="shared" ref="V110:AB111" si="208">W111</f>
        <v>0</v>
      </c>
      <c r="X110" s="29">
        <f t="shared" si="208"/>
        <v>0</v>
      </c>
      <c r="Y110" s="29">
        <f t="shared" si="208"/>
        <v>0</v>
      </c>
      <c r="Z110" s="29">
        <f t="shared" si="201"/>
        <v>0</v>
      </c>
      <c r="AA110" s="29">
        <f t="shared" si="202"/>
        <v>0</v>
      </c>
      <c r="AB110" s="29">
        <f t="shared" si="203"/>
        <v>0</v>
      </c>
      <c r="AC110" s="29">
        <f t="shared" si="174"/>
        <v>0</v>
      </c>
      <c r="AD110" s="29"/>
      <c r="AE110" s="29">
        <f t="shared" ref="AD110:AJ111" si="209">AE111</f>
        <v>0</v>
      </c>
      <c r="AF110" s="29">
        <f t="shared" si="209"/>
        <v>0</v>
      </c>
      <c r="AG110" s="29">
        <f t="shared" si="209"/>
        <v>0</v>
      </c>
      <c r="AH110" s="29">
        <f t="shared" si="204"/>
        <v>0</v>
      </c>
      <c r="AI110" s="29">
        <f t="shared" si="205"/>
        <v>0</v>
      </c>
      <c r="AJ110" s="29">
        <f t="shared" si="206"/>
        <v>0</v>
      </c>
      <c r="AK110" s="29">
        <f t="shared" si="175"/>
        <v>0</v>
      </c>
      <c r="AL110" s="9">
        <f t="shared" si="126"/>
        <v>0</v>
      </c>
      <c r="AM110" s="9">
        <f t="shared" si="127"/>
        <v>0</v>
      </c>
      <c r="AN110" s="29"/>
      <c r="AO110" s="29"/>
      <c r="AP110" s="29"/>
      <c r="AQ110" s="29">
        <f t="shared" ref="AQ110:BB111" si="210">AQ111</f>
        <v>0</v>
      </c>
      <c r="AR110" s="29"/>
      <c r="AS110" s="29">
        <f t="shared" si="111"/>
        <v>0</v>
      </c>
      <c r="AT110" s="29"/>
      <c r="AU110" s="29">
        <f t="shared" si="176"/>
        <v>0</v>
      </c>
      <c r="AV110" s="29">
        <f t="shared" si="210"/>
        <v>0</v>
      </c>
      <c r="AW110" s="29"/>
      <c r="AX110" s="29">
        <f t="shared" si="112"/>
        <v>0</v>
      </c>
      <c r="AY110" s="29"/>
      <c r="AZ110" s="29">
        <f t="shared" si="177"/>
        <v>0</v>
      </c>
      <c r="BA110" s="29">
        <f t="shared" si="210"/>
        <v>0</v>
      </c>
      <c r="BB110" s="29">
        <f t="shared" si="210"/>
        <v>450000</v>
      </c>
      <c r="BC110" s="29">
        <f t="shared" ref="BC110:BC111" si="211">BC111</f>
        <v>0</v>
      </c>
      <c r="BD110" s="29">
        <f t="shared" ref="BD110:BD111" si="212">BD111</f>
        <v>450000</v>
      </c>
      <c r="BE110" s="29">
        <f t="shared" ref="BE110:BE111" si="213">BE111</f>
        <v>0</v>
      </c>
      <c r="BF110" s="29">
        <f t="shared" si="159"/>
        <v>0</v>
      </c>
      <c r="BG110" s="80" t="e">
        <f t="shared" si="160"/>
        <v>#DIV/0!</v>
      </c>
      <c r="BH110" s="29">
        <f t="shared" si="161"/>
        <v>-450000</v>
      </c>
      <c r="BI110" s="81">
        <f t="shared" si="162"/>
        <v>0</v>
      </c>
    </row>
    <row r="111" spans="1:61" ht="60" hidden="1" x14ac:dyDescent="0.25">
      <c r="A111" s="106" t="s">
        <v>25</v>
      </c>
      <c r="B111" s="106"/>
      <c r="C111" s="106"/>
      <c r="D111" s="106"/>
      <c r="E111" s="124">
        <v>851</v>
      </c>
      <c r="F111" s="3" t="s">
        <v>16</v>
      </c>
      <c r="G111" s="3" t="s">
        <v>80</v>
      </c>
      <c r="H111" s="3" t="s">
        <v>426</v>
      </c>
      <c r="I111" s="3" t="s">
        <v>26</v>
      </c>
      <c r="J111" s="29">
        <f>J112</f>
        <v>0</v>
      </c>
      <c r="K111" s="29">
        <f t="shared" si="207"/>
        <v>0</v>
      </c>
      <c r="L111" s="29">
        <f t="shared" si="207"/>
        <v>0</v>
      </c>
      <c r="M111" s="29">
        <f t="shared" si="207"/>
        <v>0</v>
      </c>
      <c r="N111" s="29">
        <f t="shared" si="207"/>
        <v>0</v>
      </c>
      <c r="O111" s="29">
        <f t="shared" si="207"/>
        <v>0</v>
      </c>
      <c r="P111" s="29">
        <f t="shared" si="207"/>
        <v>0</v>
      </c>
      <c r="Q111" s="29">
        <f t="shared" si="207"/>
        <v>0</v>
      </c>
      <c r="R111" s="29">
        <f t="shared" si="207"/>
        <v>0</v>
      </c>
      <c r="S111" s="29">
        <f t="shared" si="207"/>
        <v>0</v>
      </c>
      <c r="T111" s="29">
        <f t="shared" si="207"/>
        <v>0</v>
      </c>
      <c r="U111" s="29">
        <f t="shared" si="173"/>
        <v>0</v>
      </c>
      <c r="V111" s="29">
        <f t="shared" si="208"/>
        <v>0</v>
      </c>
      <c r="W111" s="29">
        <f t="shared" si="208"/>
        <v>0</v>
      </c>
      <c r="X111" s="29">
        <f t="shared" si="208"/>
        <v>0</v>
      </c>
      <c r="Y111" s="29">
        <f t="shared" si="208"/>
        <v>0</v>
      </c>
      <c r="Z111" s="29">
        <f t="shared" si="208"/>
        <v>0</v>
      </c>
      <c r="AA111" s="29">
        <f t="shared" si="208"/>
        <v>0</v>
      </c>
      <c r="AB111" s="29">
        <f t="shared" si="208"/>
        <v>0</v>
      </c>
      <c r="AC111" s="29">
        <f t="shared" si="174"/>
        <v>0</v>
      </c>
      <c r="AD111" s="29">
        <f t="shared" si="209"/>
        <v>0</v>
      </c>
      <c r="AE111" s="29">
        <f t="shared" si="209"/>
        <v>0</v>
      </c>
      <c r="AF111" s="29">
        <f t="shared" si="209"/>
        <v>0</v>
      </c>
      <c r="AG111" s="29">
        <f t="shared" si="209"/>
        <v>0</v>
      </c>
      <c r="AH111" s="29">
        <f t="shared" si="209"/>
        <v>0</v>
      </c>
      <c r="AI111" s="29">
        <f t="shared" si="209"/>
        <v>0</v>
      </c>
      <c r="AJ111" s="29">
        <f t="shared" si="209"/>
        <v>0</v>
      </c>
      <c r="AK111" s="29">
        <f t="shared" si="175"/>
        <v>0</v>
      </c>
      <c r="AL111" s="9">
        <f t="shared" si="126"/>
        <v>0</v>
      </c>
      <c r="AM111" s="9">
        <f t="shared" si="127"/>
        <v>0</v>
      </c>
      <c r="AN111" s="29"/>
      <c r="AO111" s="29"/>
      <c r="AP111" s="29"/>
      <c r="AQ111" s="29">
        <f t="shared" si="210"/>
        <v>0</v>
      </c>
      <c r="AR111" s="29"/>
      <c r="AS111" s="29">
        <f t="shared" si="111"/>
        <v>0</v>
      </c>
      <c r="AT111" s="29"/>
      <c r="AU111" s="29">
        <f t="shared" si="176"/>
        <v>0</v>
      </c>
      <c r="AV111" s="29">
        <f t="shared" si="210"/>
        <v>0</v>
      </c>
      <c r="AW111" s="29"/>
      <c r="AX111" s="29">
        <f t="shared" si="112"/>
        <v>0</v>
      </c>
      <c r="AY111" s="29"/>
      <c r="AZ111" s="29">
        <f t="shared" si="177"/>
        <v>0</v>
      </c>
      <c r="BA111" s="29">
        <f t="shared" si="210"/>
        <v>0</v>
      </c>
      <c r="BB111" s="29">
        <f t="shared" si="210"/>
        <v>450000</v>
      </c>
      <c r="BC111" s="29">
        <f t="shared" si="211"/>
        <v>0</v>
      </c>
      <c r="BD111" s="29">
        <f t="shared" si="212"/>
        <v>450000</v>
      </c>
      <c r="BE111" s="29">
        <f t="shared" si="213"/>
        <v>0</v>
      </c>
      <c r="BF111" s="29">
        <f t="shared" si="159"/>
        <v>0</v>
      </c>
      <c r="BG111" s="80" t="e">
        <f t="shared" si="160"/>
        <v>#DIV/0!</v>
      </c>
      <c r="BH111" s="29">
        <f t="shared" si="161"/>
        <v>-450000</v>
      </c>
      <c r="BI111" s="81">
        <f t="shared" si="162"/>
        <v>0</v>
      </c>
    </row>
    <row r="112" spans="1:61" ht="60" hidden="1" x14ac:dyDescent="0.25">
      <c r="A112" s="106" t="s">
        <v>12</v>
      </c>
      <c r="B112" s="106"/>
      <c r="C112" s="106"/>
      <c r="D112" s="106"/>
      <c r="E112" s="124">
        <v>851</v>
      </c>
      <c r="F112" s="3" t="s">
        <v>16</v>
      </c>
      <c r="G112" s="3" t="s">
        <v>80</v>
      </c>
      <c r="H112" s="3" t="s">
        <v>426</v>
      </c>
      <c r="I112" s="3" t="s">
        <v>27</v>
      </c>
      <c r="J112" s="29"/>
      <c r="K112" s="29"/>
      <c r="L112" s="29">
        <f>J112</f>
        <v>0</v>
      </c>
      <c r="M112" s="29"/>
      <c r="N112" s="29"/>
      <c r="O112" s="29"/>
      <c r="P112" s="29">
        <f>N112</f>
        <v>0</v>
      </c>
      <c r="Q112" s="29"/>
      <c r="R112" s="29">
        <f>J112+N112</f>
        <v>0</v>
      </c>
      <c r="S112" s="29">
        <f>K112+O112</f>
        <v>0</v>
      </c>
      <c r="T112" s="29">
        <f>L112+P112</f>
        <v>0</v>
      </c>
      <c r="U112" s="29">
        <f t="shared" si="173"/>
        <v>0</v>
      </c>
      <c r="V112" s="29"/>
      <c r="W112" s="29"/>
      <c r="X112" s="29">
        <f>V112</f>
        <v>0</v>
      </c>
      <c r="Y112" s="29"/>
      <c r="Z112" s="29">
        <f>R112+V112</f>
        <v>0</v>
      </c>
      <c r="AA112" s="29">
        <f>S112+W112</f>
        <v>0</v>
      </c>
      <c r="AB112" s="29">
        <f>T112+X112</f>
        <v>0</v>
      </c>
      <c r="AC112" s="29">
        <f t="shared" si="174"/>
        <v>0</v>
      </c>
      <c r="AD112" s="29"/>
      <c r="AE112" s="29"/>
      <c r="AF112" s="29">
        <f>AD112</f>
        <v>0</v>
      </c>
      <c r="AG112" s="29"/>
      <c r="AH112" s="29">
        <f>Z112+AD112</f>
        <v>0</v>
      </c>
      <c r="AI112" s="29">
        <f>AA112+AE112</f>
        <v>0</v>
      </c>
      <c r="AJ112" s="29">
        <f>AB112+AF112</f>
        <v>0</v>
      </c>
      <c r="AK112" s="29">
        <f t="shared" si="175"/>
        <v>0</v>
      </c>
      <c r="AL112" s="9">
        <f t="shared" si="126"/>
        <v>0</v>
      </c>
      <c r="AM112" s="9">
        <f t="shared" si="127"/>
        <v>0</v>
      </c>
      <c r="AN112" s="29"/>
      <c r="AO112" s="29"/>
      <c r="AP112" s="29"/>
      <c r="AQ112" s="29"/>
      <c r="AR112" s="29"/>
      <c r="AS112" s="29">
        <f t="shared" si="111"/>
        <v>0</v>
      </c>
      <c r="AT112" s="29"/>
      <c r="AU112" s="29">
        <f t="shared" si="176"/>
        <v>0</v>
      </c>
      <c r="AV112" s="29"/>
      <c r="AW112" s="29"/>
      <c r="AX112" s="29">
        <f t="shared" si="112"/>
        <v>0</v>
      </c>
      <c r="AY112" s="29"/>
      <c r="AZ112" s="29">
        <f t="shared" si="177"/>
        <v>0</v>
      </c>
      <c r="BA112" s="29"/>
      <c r="BB112" s="29">
        <v>450000</v>
      </c>
      <c r="BC112" s="29"/>
      <c r="BD112" s="29">
        <f>BB112</f>
        <v>450000</v>
      </c>
      <c r="BE112" s="29"/>
      <c r="BF112" s="29">
        <f t="shared" si="159"/>
        <v>0</v>
      </c>
      <c r="BG112" s="80" t="e">
        <f t="shared" si="160"/>
        <v>#DIV/0!</v>
      </c>
      <c r="BH112" s="29">
        <f t="shared" si="161"/>
        <v>-450000</v>
      </c>
      <c r="BI112" s="81">
        <f t="shared" si="162"/>
        <v>0</v>
      </c>
    </row>
    <row r="113" spans="1:61" s="31" customFormat="1" ht="28.5" hidden="1" x14ac:dyDescent="0.25">
      <c r="A113" s="6" t="s">
        <v>83</v>
      </c>
      <c r="B113" s="104"/>
      <c r="C113" s="104"/>
      <c r="D113" s="104"/>
      <c r="E113" s="13">
        <v>851</v>
      </c>
      <c r="F113" s="27" t="s">
        <v>16</v>
      </c>
      <c r="G113" s="27" t="s">
        <v>67</v>
      </c>
      <c r="H113" s="27"/>
      <c r="I113" s="27"/>
      <c r="J113" s="30">
        <f>J114</f>
        <v>6375000</v>
      </c>
      <c r="K113" s="30">
        <f t="shared" ref="K113:AJ113" si="214">K114</f>
        <v>0</v>
      </c>
      <c r="L113" s="30">
        <f t="shared" si="214"/>
        <v>6375000</v>
      </c>
      <c r="M113" s="30">
        <f t="shared" si="214"/>
        <v>0</v>
      </c>
      <c r="N113" s="30">
        <f t="shared" si="214"/>
        <v>372651.54</v>
      </c>
      <c r="O113" s="30">
        <f t="shared" si="214"/>
        <v>0</v>
      </c>
      <c r="P113" s="30">
        <f t="shared" si="214"/>
        <v>372651.54</v>
      </c>
      <c r="Q113" s="30">
        <f t="shared" si="214"/>
        <v>0</v>
      </c>
      <c r="R113" s="30">
        <f t="shared" si="214"/>
        <v>6747651.54</v>
      </c>
      <c r="S113" s="30">
        <f t="shared" si="214"/>
        <v>0</v>
      </c>
      <c r="T113" s="30">
        <f t="shared" si="214"/>
        <v>6747651.54</v>
      </c>
      <c r="U113" s="29">
        <f t="shared" si="173"/>
        <v>0</v>
      </c>
      <c r="V113" s="30">
        <f t="shared" si="214"/>
        <v>0</v>
      </c>
      <c r="W113" s="30">
        <f t="shared" si="214"/>
        <v>0</v>
      </c>
      <c r="X113" s="30">
        <f t="shared" si="214"/>
        <v>0</v>
      </c>
      <c r="Y113" s="30">
        <f t="shared" si="214"/>
        <v>0</v>
      </c>
      <c r="Z113" s="30">
        <f t="shared" si="214"/>
        <v>6747651.54</v>
      </c>
      <c r="AA113" s="30">
        <f t="shared" si="214"/>
        <v>0</v>
      </c>
      <c r="AB113" s="30">
        <f t="shared" si="214"/>
        <v>6747651.54</v>
      </c>
      <c r="AC113" s="29">
        <f t="shared" si="174"/>
        <v>0</v>
      </c>
      <c r="AD113" s="30">
        <f t="shared" si="214"/>
        <v>0</v>
      </c>
      <c r="AE113" s="30">
        <f t="shared" si="214"/>
        <v>0</v>
      </c>
      <c r="AF113" s="30">
        <f t="shared" si="214"/>
        <v>0</v>
      </c>
      <c r="AG113" s="30">
        <f t="shared" si="214"/>
        <v>0</v>
      </c>
      <c r="AH113" s="30">
        <f t="shared" si="214"/>
        <v>6747651.54</v>
      </c>
      <c r="AI113" s="30">
        <f t="shared" si="214"/>
        <v>0</v>
      </c>
      <c r="AJ113" s="30">
        <f t="shared" si="214"/>
        <v>6747651.54</v>
      </c>
      <c r="AK113" s="29">
        <f t="shared" si="175"/>
        <v>0</v>
      </c>
      <c r="AL113" s="9">
        <f t="shared" si="126"/>
        <v>0</v>
      </c>
      <c r="AM113" s="9">
        <f t="shared" si="127"/>
        <v>0</v>
      </c>
      <c r="AN113" s="30"/>
      <c r="AO113" s="30"/>
      <c r="AP113" s="30"/>
      <c r="AQ113" s="30">
        <f>AQ114</f>
        <v>4130800</v>
      </c>
      <c r="AR113" s="30"/>
      <c r="AS113" s="29">
        <f t="shared" si="111"/>
        <v>4130800</v>
      </c>
      <c r="AT113" s="30"/>
      <c r="AU113" s="29">
        <f t="shared" si="176"/>
        <v>4130800</v>
      </c>
      <c r="AV113" s="30">
        <f>AV114</f>
        <v>4668700</v>
      </c>
      <c r="AW113" s="30"/>
      <c r="AX113" s="29">
        <f t="shared" si="112"/>
        <v>4668700</v>
      </c>
      <c r="AY113" s="30"/>
      <c r="AZ113" s="29">
        <f t="shared" si="177"/>
        <v>4668700</v>
      </c>
      <c r="BA113" s="30">
        <f>BA114</f>
        <v>5899500</v>
      </c>
      <c r="BB113" s="30">
        <f>BB114</f>
        <v>7173709.0499999998</v>
      </c>
      <c r="BC113" s="30">
        <f t="shared" ref="BA113:BE115" si="215">BC114</f>
        <v>0</v>
      </c>
      <c r="BD113" s="30">
        <f t="shared" ref="BD113" si="216">BD114</f>
        <v>7173709.0499999998</v>
      </c>
      <c r="BE113" s="30">
        <f t="shared" ref="BE113" si="217">BE114</f>
        <v>4668700</v>
      </c>
      <c r="BF113" s="29">
        <f t="shared" si="159"/>
        <v>475500</v>
      </c>
      <c r="BG113" s="80">
        <f t="shared" si="160"/>
        <v>108.0600050851767</v>
      </c>
      <c r="BH113" s="29">
        <f t="shared" si="161"/>
        <v>-798709.04999999981</v>
      </c>
      <c r="BI113" s="81">
        <f t="shared" si="162"/>
        <v>88.866163313383893</v>
      </c>
    </row>
    <row r="114" spans="1:61" ht="390" hidden="1" x14ac:dyDescent="0.25">
      <c r="A114" s="126" t="s">
        <v>295</v>
      </c>
      <c r="B114" s="106"/>
      <c r="C114" s="106"/>
      <c r="D114" s="106"/>
      <c r="E114" s="124">
        <v>851</v>
      </c>
      <c r="F114" s="4" t="s">
        <v>16</v>
      </c>
      <c r="G114" s="4" t="s">
        <v>67</v>
      </c>
      <c r="H114" s="4" t="s">
        <v>294</v>
      </c>
      <c r="I114" s="4"/>
      <c r="J114" s="29">
        <f t="shared" ref="J114:BB115" si="218">J115</f>
        <v>6375000</v>
      </c>
      <c r="K114" s="29">
        <f t="shared" si="218"/>
        <v>0</v>
      </c>
      <c r="L114" s="29">
        <f t="shared" si="218"/>
        <v>6375000</v>
      </c>
      <c r="M114" s="29">
        <f t="shared" si="218"/>
        <v>0</v>
      </c>
      <c r="N114" s="29">
        <f t="shared" si="218"/>
        <v>372651.54</v>
      </c>
      <c r="O114" s="29">
        <f t="shared" si="218"/>
        <v>0</v>
      </c>
      <c r="P114" s="29">
        <f t="shared" si="218"/>
        <v>372651.54</v>
      </c>
      <c r="Q114" s="29">
        <f t="shared" si="218"/>
        <v>0</v>
      </c>
      <c r="R114" s="29">
        <f t="shared" si="218"/>
        <v>6747651.54</v>
      </c>
      <c r="S114" s="29">
        <f t="shared" si="218"/>
        <v>0</v>
      </c>
      <c r="T114" s="29">
        <f t="shared" si="218"/>
        <v>6747651.54</v>
      </c>
      <c r="U114" s="29">
        <f t="shared" si="173"/>
        <v>0</v>
      </c>
      <c r="V114" s="29">
        <f t="shared" si="218"/>
        <v>0</v>
      </c>
      <c r="W114" s="29">
        <f t="shared" si="218"/>
        <v>0</v>
      </c>
      <c r="X114" s="29">
        <f t="shared" si="218"/>
        <v>0</v>
      </c>
      <c r="Y114" s="29">
        <f t="shared" si="218"/>
        <v>0</v>
      </c>
      <c r="Z114" s="29">
        <f t="shared" si="218"/>
        <v>6747651.54</v>
      </c>
      <c r="AA114" s="29">
        <f t="shared" si="218"/>
        <v>0</v>
      </c>
      <c r="AB114" s="29">
        <f t="shared" si="218"/>
        <v>6747651.54</v>
      </c>
      <c r="AC114" s="29">
        <f t="shared" si="174"/>
        <v>0</v>
      </c>
      <c r="AD114" s="29">
        <f t="shared" si="218"/>
        <v>0</v>
      </c>
      <c r="AE114" s="29">
        <f t="shared" si="218"/>
        <v>0</v>
      </c>
      <c r="AF114" s="29">
        <f t="shared" si="218"/>
        <v>0</v>
      </c>
      <c r="AG114" s="29">
        <f t="shared" si="218"/>
        <v>0</v>
      </c>
      <c r="AH114" s="29">
        <f t="shared" si="218"/>
        <v>6747651.54</v>
      </c>
      <c r="AI114" s="29">
        <f t="shared" si="218"/>
        <v>0</v>
      </c>
      <c r="AJ114" s="29">
        <f t="shared" si="218"/>
        <v>6747651.54</v>
      </c>
      <c r="AK114" s="29">
        <f t="shared" si="175"/>
        <v>0</v>
      </c>
      <c r="AL114" s="9">
        <f t="shared" si="126"/>
        <v>0</v>
      </c>
      <c r="AM114" s="9">
        <f t="shared" si="127"/>
        <v>0</v>
      </c>
      <c r="AN114" s="29"/>
      <c r="AO114" s="29"/>
      <c r="AP114" s="29"/>
      <c r="AQ114" s="29">
        <f t="shared" si="218"/>
        <v>4130800</v>
      </c>
      <c r="AR114" s="29"/>
      <c r="AS114" s="29">
        <f t="shared" si="111"/>
        <v>4130800</v>
      </c>
      <c r="AT114" s="29"/>
      <c r="AU114" s="29">
        <f t="shared" si="176"/>
        <v>4130800</v>
      </c>
      <c r="AV114" s="29">
        <f t="shared" si="218"/>
        <v>4668700</v>
      </c>
      <c r="AW114" s="29"/>
      <c r="AX114" s="29">
        <f t="shared" si="112"/>
        <v>4668700</v>
      </c>
      <c r="AY114" s="29"/>
      <c r="AZ114" s="29">
        <f t="shared" si="177"/>
        <v>4668700</v>
      </c>
      <c r="BA114" s="29">
        <f t="shared" si="218"/>
        <v>5899500</v>
      </c>
      <c r="BB114" s="29">
        <f t="shared" si="218"/>
        <v>7173709.0499999998</v>
      </c>
      <c r="BC114" s="29">
        <f t="shared" si="215"/>
        <v>0</v>
      </c>
      <c r="BD114" s="29">
        <f t="shared" si="215"/>
        <v>7173709.0499999998</v>
      </c>
      <c r="BE114" s="29">
        <f t="shared" si="215"/>
        <v>4668700</v>
      </c>
      <c r="BF114" s="29">
        <f t="shared" si="159"/>
        <v>475500</v>
      </c>
      <c r="BG114" s="80">
        <f t="shared" si="160"/>
        <v>108.0600050851767</v>
      </c>
      <c r="BH114" s="29">
        <f t="shared" si="161"/>
        <v>-798709.04999999981</v>
      </c>
      <c r="BI114" s="81">
        <f t="shared" si="162"/>
        <v>88.866163313383893</v>
      </c>
    </row>
    <row r="115" spans="1:61" hidden="1" x14ac:dyDescent="0.25">
      <c r="A115" s="126" t="s">
        <v>45</v>
      </c>
      <c r="B115" s="106"/>
      <c r="C115" s="106"/>
      <c r="D115" s="106"/>
      <c r="E115" s="124">
        <v>851</v>
      </c>
      <c r="F115" s="4" t="s">
        <v>16</v>
      </c>
      <c r="G115" s="4" t="s">
        <v>67</v>
      </c>
      <c r="H115" s="4" t="s">
        <v>294</v>
      </c>
      <c r="I115" s="3" t="s">
        <v>46</v>
      </c>
      <c r="J115" s="29">
        <f t="shared" si="218"/>
        <v>6375000</v>
      </c>
      <c r="K115" s="29">
        <f t="shared" si="218"/>
        <v>0</v>
      </c>
      <c r="L115" s="29">
        <f t="shared" si="218"/>
        <v>6375000</v>
      </c>
      <c r="M115" s="29">
        <f t="shared" si="218"/>
        <v>0</v>
      </c>
      <c r="N115" s="29">
        <f t="shared" si="218"/>
        <v>372651.54</v>
      </c>
      <c r="O115" s="29">
        <f t="shared" si="218"/>
        <v>0</v>
      </c>
      <c r="P115" s="29">
        <f t="shared" si="218"/>
        <v>372651.54</v>
      </c>
      <c r="Q115" s="29">
        <f t="shared" si="218"/>
        <v>0</v>
      </c>
      <c r="R115" s="29">
        <f t="shared" si="218"/>
        <v>6747651.54</v>
      </c>
      <c r="S115" s="29">
        <f t="shared" si="218"/>
        <v>0</v>
      </c>
      <c r="T115" s="29">
        <f t="shared" si="218"/>
        <v>6747651.54</v>
      </c>
      <c r="U115" s="29">
        <f t="shared" si="173"/>
        <v>0</v>
      </c>
      <c r="V115" s="29">
        <f t="shared" si="218"/>
        <v>0</v>
      </c>
      <c r="W115" s="29">
        <f t="shared" si="218"/>
        <v>0</v>
      </c>
      <c r="X115" s="29">
        <f t="shared" si="218"/>
        <v>0</v>
      </c>
      <c r="Y115" s="29">
        <f t="shared" si="218"/>
        <v>0</v>
      </c>
      <c r="Z115" s="29">
        <f t="shared" si="218"/>
        <v>6747651.54</v>
      </c>
      <c r="AA115" s="29">
        <f t="shared" si="218"/>
        <v>0</v>
      </c>
      <c r="AB115" s="29">
        <f t="shared" si="218"/>
        <v>6747651.54</v>
      </c>
      <c r="AC115" s="29">
        <f t="shared" si="174"/>
        <v>0</v>
      </c>
      <c r="AD115" s="29">
        <f t="shared" si="218"/>
        <v>0</v>
      </c>
      <c r="AE115" s="29">
        <f t="shared" si="218"/>
        <v>0</v>
      </c>
      <c r="AF115" s="29">
        <f t="shared" si="218"/>
        <v>0</v>
      </c>
      <c r="AG115" s="29">
        <f t="shared" si="218"/>
        <v>0</v>
      </c>
      <c r="AH115" s="29">
        <f t="shared" si="218"/>
        <v>6747651.54</v>
      </c>
      <c r="AI115" s="29">
        <f t="shared" si="218"/>
        <v>0</v>
      </c>
      <c r="AJ115" s="29">
        <f t="shared" si="218"/>
        <v>6747651.54</v>
      </c>
      <c r="AK115" s="29">
        <f t="shared" si="175"/>
        <v>0</v>
      </c>
      <c r="AL115" s="9">
        <f t="shared" si="126"/>
        <v>0</v>
      </c>
      <c r="AM115" s="9">
        <f t="shared" si="127"/>
        <v>0</v>
      </c>
      <c r="AN115" s="29"/>
      <c r="AO115" s="29"/>
      <c r="AP115" s="29"/>
      <c r="AQ115" s="29">
        <f t="shared" si="218"/>
        <v>4130800</v>
      </c>
      <c r="AR115" s="29"/>
      <c r="AS115" s="29">
        <f t="shared" si="111"/>
        <v>4130800</v>
      </c>
      <c r="AT115" s="29"/>
      <c r="AU115" s="29">
        <f t="shared" si="176"/>
        <v>4130800</v>
      </c>
      <c r="AV115" s="29">
        <f t="shared" si="218"/>
        <v>4668700</v>
      </c>
      <c r="AW115" s="29"/>
      <c r="AX115" s="29">
        <f t="shared" si="112"/>
        <v>4668700</v>
      </c>
      <c r="AY115" s="29"/>
      <c r="AZ115" s="29">
        <f t="shared" si="177"/>
        <v>4668700</v>
      </c>
      <c r="BA115" s="29">
        <f t="shared" si="215"/>
        <v>5899500</v>
      </c>
      <c r="BB115" s="29">
        <f t="shared" si="215"/>
        <v>7173709.0499999998</v>
      </c>
      <c r="BC115" s="29">
        <f t="shared" si="215"/>
        <v>0</v>
      </c>
      <c r="BD115" s="29">
        <f t="shared" si="215"/>
        <v>7173709.0499999998</v>
      </c>
      <c r="BE115" s="29">
        <f t="shared" si="215"/>
        <v>4668700</v>
      </c>
      <c r="BF115" s="29">
        <f t="shared" si="159"/>
        <v>475500</v>
      </c>
      <c r="BG115" s="80">
        <f t="shared" si="160"/>
        <v>108.0600050851767</v>
      </c>
      <c r="BH115" s="29">
        <f t="shared" si="161"/>
        <v>-798709.04999999981</v>
      </c>
      <c r="BI115" s="81">
        <f t="shared" si="162"/>
        <v>88.866163313383893</v>
      </c>
    </row>
    <row r="116" spans="1:61" ht="30" hidden="1" x14ac:dyDescent="0.25">
      <c r="A116" s="106" t="s">
        <v>84</v>
      </c>
      <c r="B116" s="106"/>
      <c r="C116" s="106"/>
      <c r="D116" s="106"/>
      <c r="E116" s="124">
        <v>851</v>
      </c>
      <c r="F116" s="4" t="s">
        <v>16</v>
      </c>
      <c r="G116" s="4" t="s">
        <v>67</v>
      </c>
      <c r="H116" s="4" t="s">
        <v>294</v>
      </c>
      <c r="I116" s="3" t="s">
        <v>85</v>
      </c>
      <c r="J116" s="29">
        <v>6375000</v>
      </c>
      <c r="K116" s="29"/>
      <c r="L116" s="29">
        <f>J116</f>
        <v>6375000</v>
      </c>
      <c r="M116" s="29"/>
      <c r="N116" s="29">
        <v>372651.54</v>
      </c>
      <c r="O116" s="29"/>
      <c r="P116" s="29">
        <f>N116</f>
        <v>372651.54</v>
      </c>
      <c r="Q116" s="29"/>
      <c r="R116" s="29">
        <f>J116+N116</f>
        <v>6747651.54</v>
      </c>
      <c r="S116" s="29">
        <f>K116+O116</f>
        <v>0</v>
      </c>
      <c r="T116" s="29">
        <f>L116+P116</f>
        <v>6747651.54</v>
      </c>
      <c r="U116" s="29">
        <f t="shared" si="173"/>
        <v>0</v>
      </c>
      <c r="V116" s="29"/>
      <c r="W116" s="29"/>
      <c r="X116" s="29">
        <f>V116</f>
        <v>0</v>
      </c>
      <c r="Y116" s="29"/>
      <c r="Z116" s="29">
        <f>R116+V116</f>
        <v>6747651.54</v>
      </c>
      <c r="AA116" s="29">
        <f>S116+W116</f>
        <v>0</v>
      </c>
      <c r="AB116" s="29">
        <f>T116+X116</f>
        <v>6747651.54</v>
      </c>
      <c r="AC116" s="29">
        <f t="shared" si="174"/>
        <v>0</v>
      </c>
      <c r="AD116" s="29"/>
      <c r="AE116" s="29"/>
      <c r="AF116" s="29">
        <f>AD116</f>
        <v>0</v>
      </c>
      <c r="AG116" s="29"/>
      <c r="AH116" s="29">
        <f>Z116+AD116</f>
        <v>6747651.54</v>
      </c>
      <c r="AI116" s="29">
        <f>AA116+AE116</f>
        <v>0</v>
      </c>
      <c r="AJ116" s="29">
        <f>AB116+AF116</f>
        <v>6747651.54</v>
      </c>
      <c r="AK116" s="29">
        <f t="shared" si="175"/>
        <v>0</v>
      </c>
      <c r="AL116" s="9">
        <f t="shared" si="126"/>
        <v>0</v>
      </c>
      <c r="AM116" s="9">
        <f t="shared" si="127"/>
        <v>0</v>
      </c>
      <c r="AN116" s="29"/>
      <c r="AO116" s="29"/>
      <c r="AP116" s="29"/>
      <c r="AQ116" s="29">
        <v>4130800</v>
      </c>
      <c r="AR116" s="29"/>
      <c r="AS116" s="29">
        <f t="shared" si="111"/>
        <v>4130800</v>
      </c>
      <c r="AT116" s="29"/>
      <c r="AU116" s="29">
        <f t="shared" si="176"/>
        <v>4130800</v>
      </c>
      <c r="AV116" s="29">
        <v>4668700</v>
      </c>
      <c r="AW116" s="29"/>
      <c r="AX116" s="29">
        <f t="shared" si="112"/>
        <v>4668700</v>
      </c>
      <c r="AY116" s="29"/>
      <c r="AZ116" s="29">
        <f t="shared" si="177"/>
        <v>4668700</v>
      </c>
      <c r="BA116" s="29">
        <v>5899500</v>
      </c>
      <c r="BB116" s="29">
        <v>7173709.0499999998</v>
      </c>
      <c r="BC116" s="29"/>
      <c r="BD116" s="29">
        <f>BB116</f>
        <v>7173709.0499999998</v>
      </c>
      <c r="BE116" s="29">
        <f>K116+AV116</f>
        <v>4668700</v>
      </c>
      <c r="BF116" s="29">
        <f t="shared" si="159"/>
        <v>475500</v>
      </c>
      <c r="BG116" s="80">
        <f t="shared" si="160"/>
        <v>108.0600050851767</v>
      </c>
      <c r="BH116" s="29">
        <f t="shared" si="161"/>
        <v>-798709.04999999981</v>
      </c>
      <c r="BI116" s="81">
        <f t="shared" si="162"/>
        <v>88.866163313383893</v>
      </c>
    </row>
    <row r="117" spans="1:61" s="31" customFormat="1" ht="28.5" hidden="1" x14ac:dyDescent="0.25">
      <c r="A117" s="6" t="s">
        <v>86</v>
      </c>
      <c r="B117" s="104"/>
      <c r="C117" s="104"/>
      <c r="D117" s="104"/>
      <c r="E117" s="124">
        <v>851</v>
      </c>
      <c r="F117" s="27" t="s">
        <v>16</v>
      </c>
      <c r="G117" s="27" t="s">
        <v>87</v>
      </c>
      <c r="H117" s="27"/>
      <c r="I117" s="27"/>
      <c r="J117" s="30">
        <f>J118+J123</f>
        <v>163029</v>
      </c>
      <c r="K117" s="30">
        <f t="shared" ref="K117:M117" si="219">K118+K123</f>
        <v>163029</v>
      </c>
      <c r="L117" s="30">
        <f t="shared" si="219"/>
        <v>0</v>
      </c>
      <c r="M117" s="30">
        <f t="shared" si="219"/>
        <v>0</v>
      </c>
      <c r="N117" s="30">
        <f t="shared" ref="N117:S117" si="220">N118+N123</f>
        <v>0</v>
      </c>
      <c r="O117" s="30">
        <f t="shared" si="220"/>
        <v>0</v>
      </c>
      <c r="P117" s="30">
        <f t="shared" si="220"/>
        <v>0</v>
      </c>
      <c r="Q117" s="30">
        <f t="shared" si="220"/>
        <v>0</v>
      </c>
      <c r="R117" s="30">
        <f t="shared" si="220"/>
        <v>163029</v>
      </c>
      <c r="S117" s="30">
        <f t="shared" si="220"/>
        <v>163029</v>
      </c>
      <c r="T117" s="29">
        <f>L117+P117</f>
        <v>0</v>
      </c>
      <c r="U117" s="29">
        <f t="shared" si="173"/>
        <v>0</v>
      </c>
      <c r="V117" s="30">
        <f t="shared" ref="V117:AA117" si="221">V118+V123</f>
        <v>0</v>
      </c>
      <c r="W117" s="30">
        <f t="shared" si="221"/>
        <v>0</v>
      </c>
      <c r="X117" s="30">
        <f t="shared" si="221"/>
        <v>0</v>
      </c>
      <c r="Y117" s="30">
        <f t="shared" si="221"/>
        <v>0</v>
      </c>
      <c r="Z117" s="30">
        <f t="shared" si="221"/>
        <v>163029</v>
      </c>
      <c r="AA117" s="30">
        <f t="shared" si="221"/>
        <v>163029</v>
      </c>
      <c r="AB117" s="29">
        <f>T117+X117</f>
        <v>0</v>
      </c>
      <c r="AC117" s="29">
        <f t="shared" si="174"/>
        <v>0</v>
      </c>
      <c r="AD117" s="30">
        <f t="shared" ref="AD117:AI117" si="222">AD118+AD123</f>
        <v>0</v>
      </c>
      <c r="AE117" s="30">
        <f t="shared" si="222"/>
        <v>0</v>
      </c>
      <c r="AF117" s="30">
        <f t="shared" si="222"/>
        <v>0</v>
      </c>
      <c r="AG117" s="30">
        <f t="shared" si="222"/>
        <v>0</v>
      </c>
      <c r="AH117" s="30">
        <f t="shared" si="222"/>
        <v>163029</v>
      </c>
      <c r="AI117" s="30">
        <f t="shared" si="222"/>
        <v>163029</v>
      </c>
      <c r="AJ117" s="29">
        <f>AB117+AF117</f>
        <v>0</v>
      </c>
      <c r="AK117" s="29">
        <f t="shared" si="175"/>
        <v>0</v>
      </c>
      <c r="AL117" s="9">
        <f t="shared" si="126"/>
        <v>0</v>
      </c>
      <c r="AM117" s="9">
        <f t="shared" si="127"/>
        <v>0</v>
      </c>
      <c r="AN117" s="30"/>
      <c r="AO117" s="30"/>
      <c r="AP117" s="30"/>
      <c r="AQ117" s="30">
        <f>AQ118+AQ123</f>
        <v>163029</v>
      </c>
      <c r="AR117" s="30"/>
      <c r="AS117" s="29">
        <f t="shared" si="111"/>
        <v>163029</v>
      </c>
      <c r="AT117" s="30"/>
      <c r="AU117" s="29">
        <f t="shared" si="176"/>
        <v>163029</v>
      </c>
      <c r="AV117" s="30">
        <f>AV118+AV123</f>
        <v>163029</v>
      </c>
      <c r="AW117" s="30"/>
      <c r="AX117" s="29">
        <f t="shared" si="112"/>
        <v>163029</v>
      </c>
      <c r="AY117" s="30"/>
      <c r="AZ117" s="29">
        <f t="shared" si="177"/>
        <v>163029</v>
      </c>
      <c r="BA117" s="30">
        <f>BA118+BA123</f>
        <v>156308</v>
      </c>
      <c r="BB117" s="30">
        <f>BB118+BB123</f>
        <v>456308</v>
      </c>
      <c r="BC117" s="30">
        <f t="shared" ref="BC117" si="223">BC118+BC123</f>
        <v>156308</v>
      </c>
      <c r="BD117" s="30">
        <f t="shared" ref="BD117" si="224">BD118+BD123</f>
        <v>0</v>
      </c>
      <c r="BE117" s="30">
        <f t="shared" ref="BE117" si="225">BE118+BE123</f>
        <v>0</v>
      </c>
      <c r="BF117" s="29">
        <f t="shared" si="159"/>
        <v>6721</v>
      </c>
      <c r="BG117" s="80">
        <f t="shared" si="160"/>
        <v>104.2998438979451</v>
      </c>
      <c r="BH117" s="29">
        <f t="shared" si="161"/>
        <v>-293279</v>
      </c>
      <c r="BI117" s="81">
        <f t="shared" si="162"/>
        <v>35.72784172094287</v>
      </c>
    </row>
    <row r="118" spans="1:61" ht="90" hidden="1" x14ac:dyDescent="0.25">
      <c r="A118" s="126" t="s">
        <v>88</v>
      </c>
      <c r="B118" s="106"/>
      <c r="C118" s="106"/>
      <c r="D118" s="106"/>
      <c r="E118" s="124">
        <v>851</v>
      </c>
      <c r="F118" s="4" t="s">
        <v>16</v>
      </c>
      <c r="G118" s="4" t="s">
        <v>87</v>
      </c>
      <c r="H118" s="4" t="s">
        <v>89</v>
      </c>
      <c r="I118" s="4"/>
      <c r="J118" s="29">
        <f t="shared" ref="J118:M118" si="226">J119+J121</f>
        <v>163029</v>
      </c>
      <c r="K118" s="29">
        <f t="shared" si="226"/>
        <v>163029</v>
      </c>
      <c r="L118" s="29">
        <f t="shared" si="226"/>
        <v>0</v>
      </c>
      <c r="M118" s="29">
        <f t="shared" si="226"/>
        <v>0</v>
      </c>
      <c r="N118" s="29">
        <f t="shared" ref="N118:S118" si="227">N119+N121</f>
        <v>0</v>
      </c>
      <c r="O118" s="29">
        <f t="shared" si="227"/>
        <v>0</v>
      </c>
      <c r="P118" s="29">
        <f t="shared" si="227"/>
        <v>0</v>
      </c>
      <c r="Q118" s="29">
        <f t="shared" si="227"/>
        <v>0</v>
      </c>
      <c r="R118" s="29">
        <f t="shared" si="227"/>
        <v>163029</v>
      </c>
      <c r="S118" s="29">
        <f t="shared" si="227"/>
        <v>163029</v>
      </c>
      <c r="T118" s="29">
        <f>L118+P118</f>
        <v>0</v>
      </c>
      <c r="U118" s="29">
        <f t="shared" si="173"/>
        <v>0</v>
      </c>
      <c r="V118" s="29">
        <f t="shared" ref="V118:AA118" si="228">V119+V121</f>
        <v>0</v>
      </c>
      <c r="W118" s="29">
        <f t="shared" si="228"/>
        <v>0</v>
      </c>
      <c r="X118" s="29">
        <f t="shared" si="228"/>
        <v>0</v>
      </c>
      <c r="Y118" s="29">
        <f t="shared" si="228"/>
        <v>0</v>
      </c>
      <c r="Z118" s="29">
        <f t="shared" si="228"/>
        <v>163029</v>
      </c>
      <c r="AA118" s="29">
        <f t="shared" si="228"/>
        <v>163029</v>
      </c>
      <c r="AB118" s="29">
        <f>T118+X118</f>
        <v>0</v>
      </c>
      <c r="AC118" s="29">
        <f t="shared" si="174"/>
        <v>0</v>
      </c>
      <c r="AD118" s="29">
        <f t="shared" ref="AD118:AI118" si="229">AD119+AD121</f>
        <v>0</v>
      </c>
      <c r="AE118" s="29">
        <f t="shared" si="229"/>
        <v>0</v>
      </c>
      <c r="AF118" s="29">
        <f t="shared" si="229"/>
        <v>0</v>
      </c>
      <c r="AG118" s="29">
        <f t="shared" si="229"/>
        <v>0</v>
      </c>
      <c r="AH118" s="29">
        <f t="shared" si="229"/>
        <v>163029</v>
      </c>
      <c r="AI118" s="29">
        <f t="shared" si="229"/>
        <v>163029</v>
      </c>
      <c r="AJ118" s="29">
        <f>AB118+AF118</f>
        <v>0</v>
      </c>
      <c r="AK118" s="29">
        <f t="shared" si="175"/>
        <v>0</v>
      </c>
      <c r="AL118" s="9">
        <f t="shared" si="126"/>
        <v>0</v>
      </c>
      <c r="AM118" s="9">
        <f t="shared" si="127"/>
        <v>0</v>
      </c>
      <c r="AN118" s="29"/>
      <c r="AO118" s="29"/>
      <c r="AP118" s="29"/>
      <c r="AQ118" s="29">
        <f t="shared" ref="AQ118:BE118" si="230">AQ119+AQ121</f>
        <v>163029</v>
      </c>
      <c r="AR118" s="29"/>
      <c r="AS118" s="29">
        <f t="shared" si="111"/>
        <v>163029</v>
      </c>
      <c r="AT118" s="29"/>
      <c r="AU118" s="29">
        <f t="shared" si="176"/>
        <v>163029</v>
      </c>
      <c r="AV118" s="29">
        <f t="shared" si="230"/>
        <v>163029</v>
      </c>
      <c r="AW118" s="29"/>
      <c r="AX118" s="29">
        <f t="shared" si="112"/>
        <v>163029</v>
      </c>
      <c r="AY118" s="29"/>
      <c r="AZ118" s="29">
        <f t="shared" si="177"/>
        <v>163029</v>
      </c>
      <c r="BA118" s="29">
        <f t="shared" ref="BA118" si="231">BA119+BA121</f>
        <v>156308</v>
      </c>
      <c r="BB118" s="29">
        <f t="shared" si="230"/>
        <v>156308</v>
      </c>
      <c r="BC118" s="29">
        <f t="shared" si="230"/>
        <v>156308</v>
      </c>
      <c r="BD118" s="29">
        <f t="shared" si="230"/>
        <v>0</v>
      </c>
      <c r="BE118" s="29">
        <f t="shared" si="230"/>
        <v>0</v>
      </c>
      <c r="BF118" s="29">
        <f t="shared" si="159"/>
        <v>6721</v>
      </c>
      <c r="BG118" s="80">
        <f t="shared" si="160"/>
        <v>104.2998438979451</v>
      </c>
      <c r="BH118" s="29">
        <f t="shared" si="161"/>
        <v>6721</v>
      </c>
      <c r="BI118" s="81">
        <f t="shared" si="162"/>
        <v>104.2998438979451</v>
      </c>
    </row>
    <row r="119" spans="1:61" ht="135" hidden="1" x14ac:dyDescent="0.25">
      <c r="A119" s="126" t="s">
        <v>19</v>
      </c>
      <c r="B119" s="106"/>
      <c r="C119" s="106"/>
      <c r="D119" s="106"/>
      <c r="E119" s="124">
        <v>851</v>
      </c>
      <c r="F119" s="4" t="s">
        <v>16</v>
      </c>
      <c r="G119" s="4" t="s">
        <v>87</v>
      </c>
      <c r="H119" s="4" t="s">
        <v>89</v>
      </c>
      <c r="I119" s="3" t="s">
        <v>21</v>
      </c>
      <c r="J119" s="29">
        <f t="shared" ref="J119:BE119" si="232">J120</f>
        <v>102560</v>
      </c>
      <c r="K119" s="29">
        <f t="shared" si="232"/>
        <v>102560</v>
      </c>
      <c r="L119" s="29">
        <f t="shared" si="232"/>
        <v>0</v>
      </c>
      <c r="M119" s="29">
        <f t="shared" si="232"/>
        <v>0</v>
      </c>
      <c r="N119" s="29">
        <f t="shared" si="232"/>
        <v>0</v>
      </c>
      <c r="O119" s="29">
        <f t="shared" si="232"/>
        <v>0</v>
      </c>
      <c r="P119" s="29">
        <f t="shared" si="232"/>
        <v>0</v>
      </c>
      <c r="Q119" s="29">
        <f t="shared" si="232"/>
        <v>0</v>
      </c>
      <c r="R119" s="29">
        <f t="shared" si="232"/>
        <v>102560</v>
      </c>
      <c r="S119" s="29">
        <f t="shared" si="232"/>
        <v>102560</v>
      </c>
      <c r="T119" s="29">
        <f>L119+P119</f>
        <v>0</v>
      </c>
      <c r="U119" s="29">
        <f t="shared" si="173"/>
        <v>0</v>
      </c>
      <c r="V119" s="29">
        <f t="shared" si="232"/>
        <v>22800</v>
      </c>
      <c r="W119" s="29">
        <f t="shared" si="232"/>
        <v>22800</v>
      </c>
      <c r="X119" s="29">
        <f t="shared" si="232"/>
        <v>0</v>
      </c>
      <c r="Y119" s="29">
        <f t="shared" si="232"/>
        <v>0</v>
      </c>
      <c r="Z119" s="29">
        <f t="shared" si="232"/>
        <v>125360</v>
      </c>
      <c r="AA119" s="29">
        <f t="shared" si="232"/>
        <v>125360</v>
      </c>
      <c r="AB119" s="29">
        <f>T119+X119</f>
        <v>0</v>
      </c>
      <c r="AC119" s="29">
        <f t="shared" si="174"/>
        <v>0</v>
      </c>
      <c r="AD119" s="29">
        <f t="shared" si="232"/>
        <v>0</v>
      </c>
      <c r="AE119" s="29">
        <f t="shared" si="232"/>
        <v>0</v>
      </c>
      <c r="AF119" s="29">
        <f t="shared" si="232"/>
        <v>0</v>
      </c>
      <c r="AG119" s="29">
        <f t="shared" si="232"/>
        <v>0</v>
      </c>
      <c r="AH119" s="29">
        <f t="shared" si="232"/>
        <v>125360</v>
      </c>
      <c r="AI119" s="29">
        <f t="shared" si="232"/>
        <v>125360</v>
      </c>
      <c r="AJ119" s="29">
        <f>AB119+AF119</f>
        <v>0</v>
      </c>
      <c r="AK119" s="29">
        <f t="shared" si="175"/>
        <v>0</v>
      </c>
      <c r="AL119" s="9">
        <f t="shared" si="126"/>
        <v>0</v>
      </c>
      <c r="AM119" s="9">
        <f t="shared" si="127"/>
        <v>0</v>
      </c>
      <c r="AN119" s="29"/>
      <c r="AO119" s="29"/>
      <c r="AP119" s="29"/>
      <c r="AQ119" s="29">
        <f t="shared" si="232"/>
        <v>102560</v>
      </c>
      <c r="AR119" s="29"/>
      <c r="AS119" s="29">
        <f t="shared" si="111"/>
        <v>102560</v>
      </c>
      <c r="AT119" s="29"/>
      <c r="AU119" s="29">
        <f t="shared" si="176"/>
        <v>102560</v>
      </c>
      <c r="AV119" s="29">
        <f t="shared" si="232"/>
        <v>102560</v>
      </c>
      <c r="AW119" s="29"/>
      <c r="AX119" s="29">
        <f t="shared" si="112"/>
        <v>102560</v>
      </c>
      <c r="AY119" s="29"/>
      <c r="AZ119" s="29">
        <f t="shared" si="177"/>
        <v>102560</v>
      </c>
      <c r="BA119" s="29">
        <f t="shared" si="232"/>
        <v>101519</v>
      </c>
      <c r="BB119" s="29">
        <f t="shared" si="232"/>
        <v>101519</v>
      </c>
      <c r="BC119" s="29">
        <f t="shared" si="232"/>
        <v>101519</v>
      </c>
      <c r="BD119" s="29">
        <f t="shared" si="232"/>
        <v>0</v>
      </c>
      <c r="BE119" s="29">
        <f t="shared" si="232"/>
        <v>0</v>
      </c>
      <c r="BF119" s="29">
        <f t="shared" si="159"/>
        <v>1041</v>
      </c>
      <c r="BG119" s="80">
        <f t="shared" si="160"/>
        <v>101.02542381229129</v>
      </c>
      <c r="BH119" s="29">
        <f t="shared" si="161"/>
        <v>1041</v>
      </c>
      <c r="BI119" s="81">
        <f t="shared" si="162"/>
        <v>101.02542381229129</v>
      </c>
    </row>
    <row r="120" spans="1:61" ht="45" hidden="1" x14ac:dyDescent="0.25">
      <c r="A120" s="126" t="s">
        <v>11</v>
      </c>
      <c r="B120" s="126"/>
      <c r="C120" s="126"/>
      <c r="D120" s="126"/>
      <c r="E120" s="124">
        <v>851</v>
      </c>
      <c r="F120" s="4" t="s">
        <v>16</v>
      </c>
      <c r="G120" s="4" t="s">
        <v>87</v>
      </c>
      <c r="H120" s="4" t="s">
        <v>89</v>
      </c>
      <c r="I120" s="3" t="s">
        <v>22</v>
      </c>
      <c r="J120" s="29">
        <v>102560</v>
      </c>
      <c r="K120" s="29">
        <f>J120</f>
        <v>102560</v>
      </c>
      <c r="L120" s="29"/>
      <c r="M120" s="29"/>
      <c r="N120" s="29"/>
      <c r="O120" s="29">
        <f>N120</f>
        <v>0</v>
      </c>
      <c r="P120" s="29"/>
      <c r="Q120" s="29"/>
      <c r="R120" s="29">
        <f>J120+N120</f>
        <v>102560</v>
      </c>
      <c r="S120" s="29">
        <f>K120+O120</f>
        <v>102560</v>
      </c>
      <c r="T120" s="29">
        <f>L120+P120</f>
        <v>0</v>
      </c>
      <c r="U120" s="29">
        <f t="shared" si="173"/>
        <v>0</v>
      </c>
      <c r="V120" s="29">
        <v>22800</v>
      </c>
      <c r="W120" s="29">
        <f>V120</f>
        <v>22800</v>
      </c>
      <c r="X120" s="29"/>
      <c r="Y120" s="29"/>
      <c r="Z120" s="29">
        <f>R120+V120</f>
        <v>125360</v>
      </c>
      <c r="AA120" s="29">
        <f>S120+W120</f>
        <v>125360</v>
      </c>
      <c r="AB120" s="29">
        <f>T120+X120</f>
        <v>0</v>
      </c>
      <c r="AC120" s="29">
        <f t="shared" si="174"/>
        <v>0</v>
      </c>
      <c r="AD120" s="29"/>
      <c r="AE120" s="29">
        <f>AD120</f>
        <v>0</v>
      </c>
      <c r="AF120" s="29"/>
      <c r="AG120" s="29"/>
      <c r="AH120" s="29">
        <f>Z120+AD120</f>
        <v>125360</v>
      </c>
      <c r="AI120" s="29">
        <f>AA120+AE120</f>
        <v>125360</v>
      </c>
      <c r="AJ120" s="29">
        <f>AB120+AF120</f>
        <v>0</v>
      </c>
      <c r="AK120" s="29">
        <f t="shared" si="175"/>
        <v>0</v>
      </c>
      <c r="AL120" s="9">
        <f t="shared" si="126"/>
        <v>0</v>
      </c>
      <c r="AM120" s="9">
        <f t="shared" si="127"/>
        <v>0</v>
      </c>
      <c r="AN120" s="29"/>
      <c r="AO120" s="29"/>
      <c r="AP120" s="29"/>
      <c r="AQ120" s="29">
        <v>102560</v>
      </c>
      <c r="AR120" s="29"/>
      <c r="AS120" s="29">
        <f t="shared" si="111"/>
        <v>102560</v>
      </c>
      <c r="AT120" s="29"/>
      <c r="AU120" s="29">
        <f t="shared" si="176"/>
        <v>102560</v>
      </c>
      <c r="AV120" s="29">
        <v>102560</v>
      </c>
      <c r="AW120" s="29"/>
      <c r="AX120" s="29">
        <f t="shared" si="112"/>
        <v>102560</v>
      </c>
      <c r="AY120" s="29"/>
      <c r="AZ120" s="29">
        <f t="shared" si="177"/>
        <v>102560</v>
      </c>
      <c r="BA120" s="29">
        <v>101519</v>
      </c>
      <c r="BB120" s="29">
        <v>101519</v>
      </c>
      <c r="BC120" s="29">
        <f>BB120</f>
        <v>101519</v>
      </c>
      <c r="BD120" s="29"/>
      <c r="BE120" s="29"/>
      <c r="BF120" s="29">
        <f t="shared" si="159"/>
        <v>1041</v>
      </c>
      <c r="BG120" s="80">
        <f t="shared" si="160"/>
        <v>101.02542381229129</v>
      </c>
      <c r="BH120" s="29">
        <f t="shared" si="161"/>
        <v>1041</v>
      </c>
      <c r="BI120" s="81">
        <f t="shared" si="162"/>
        <v>101.02542381229129</v>
      </c>
    </row>
    <row r="121" spans="1:61" ht="60" hidden="1" x14ac:dyDescent="0.25">
      <c r="A121" s="106" t="s">
        <v>25</v>
      </c>
      <c r="B121" s="126"/>
      <c r="C121" s="126"/>
      <c r="D121" s="126"/>
      <c r="E121" s="124">
        <v>851</v>
      </c>
      <c r="F121" s="4" t="s">
        <v>16</v>
      </c>
      <c r="G121" s="4" t="s">
        <v>87</v>
      </c>
      <c r="H121" s="4" t="s">
        <v>89</v>
      </c>
      <c r="I121" s="3" t="s">
        <v>26</v>
      </c>
      <c r="J121" s="29">
        <f t="shared" ref="J121:BE121" si="233">J122</f>
        <v>60469</v>
      </c>
      <c r="K121" s="29">
        <f t="shared" si="233"/>
        <v>60469</v>
      </c>
      <c r="L121" s="29">
        <f t="shared" si="233"/>
        <v>0</v>
      </c>
      <c r="M121" s="29">
        <f t="shared" si="233"/>
        <v>0</v>
      </c>
      <c r="N121" s="29">
        <f t="shared" si="233"/>
        <v>0</v>
      </c>
      <c r="O121" s="29">
        <f t="shared" si="233"/>
        <v>0</v>
      </c>
      <c r="P121" s="29">
        <f t="shared" si="233"/>
        <v>0</v>
      </c>
      <c r="Q121" s="29">
        <f t="shared" si="233"/>
        <v>0</v>
      </c>
      <c r="R121" s="29">
        <f t="shared" si="233"/>
        <v>60469</v>
      </c>
      <c r="S121" s="29">
        <f t="shared" si="233"/>
        <v>60469</v>
      </c>
      <c r="T121" s="29">
        <f t="shared" si="233"/>
        <v>0</v>
      </c>
      <c r="U121" s="29">
        <f t="shared" si="173"/>
        <v>0</v>
      </c>
      <c r="V121" s="29">
        <f t="shared" si="233"/>
        <v>-22800</v>
      </c>
      <c r="W121" s="29">
        <f t="shared" si="233"/>
        <v>-22800</v>
      </c>
      <c r="X121" s="29">
        <f t="shared" si="233"/>
        <v>0</v>
      </c>
      <c r="Y121" s="29">
        <f t="shared" si="233"/>
        <v>0</v>
      </c>
      <c r="Z121" s="29">
        <f t="shared" si="233"/>
        <v>37669</v>
      </c>
      <c r="AA121" s="29">
        <f t="shared" si="233"/>
        <v>37669</v>
      </c>
      <c r="AB121" s="29">
        <f t="shared" si="233"/>
        <v>0</v>
      </c>
      <c r="AC121" s="29">
        <f t="shared" si="174"/>
        <v>0</v>
      </c>
      <c r="AD121" s="29">
        <f t="shared" si="233"/>
        <v>0</v>
      </c>
      <c r="AE121" s="29">
        <f t="shared" si="233"/>
        <v>0</v>
      </c>
      <c r="AF121" s="29">
        <f t="shared" si="233"/>
        <v>0</v>
      </c>
      <c r="AG121" s="29">
        <f t="shared" si="233"/>
        <v>0</v>
      </c>
      <c r="AH121" s="29">
        <f t="shared" si="233"/>
        <v>37669</v>
      </c>
      <c r="AI121" s="29">
        <f t="shared" si="233"/>
        <v>37669</v>
      </c>
      <c r="AJ121" s="29">
        <f t="shared" si="233"/>
        <v>0</v>
      </c>
      <c r="AK121" s="29">
        <f t="shared" si="175"/>
        <v>0</v>
      </c>
      <c r="AL121" s="9">
        <f t="shared" si="126"/>
        <v>0</v>
      </c>
      <c r="AM121" s="9">
        <f t="shared" si="127"/>
        <v>0</v>
      </c>
      <c r="AN121" s="29"/>
      <c r="AO121" s="29"/>
      <c r="AP121" s="29"/>
      <c r="AQ121" s="29">
        <f t="shared" si="233"/>
        <v>60469</v>
      </c>
      <c r="AR121" s="29"/>
      <c r="AS121" s="29">
        <f t="shared" si="111"/>
        <v>60469</v>
      </c>
      <c r="AT121" s="29"/>
      <c r="AU121" s="29">
        <f t="shared" si="176"/>
        <v>60469</v>
      </c>
      <c r="AV121" s="29">
        <f t="shared" si="233"/>
        <v>60469</v>
      </c>
      <c r="AW121" s="29"/>
      <c r="AX121" s="29">
        <f t="shared" si="112"/>
        <v>60469</v>
      </c>
      <c r="AY121" s="29"/>
      <c r="AZ121" s="29">
        <f t="shared" si="177"/>
        <v>60469</v>
      </c>
      <c r="BA121" s="29">
        <f t="shared" si="233"/>
        <v>54789</v>
      </c>
      <c r="BB121" s="29">
        <f t="shared" si="233"/>
        <v>54789</v>
      </c>
      <c r="BC121" s="29">
        <f t="shared" si="233"/>
        <v>54789</v>
      </c>
      <c r="BD121" s="29">
        <f t="shared" si="233"/>
        <v>0</v>
      </c>
      <c r="BE121" s="29">
        <f t="shared" si="233"/>
        <v>0</v>
      </c>
      <c r="BF121" s="29">
        <f t="shared" si="159"/>
        <v>5680</v>
      </c>
      <c r="BG121" s="80">
        <f t="shared" si="160"/>
        <v>110.36704447973133</v>
      </c>
      <c r="BH121" s="29">
        <f t="shared" si="161"/>
        <v>5680</v>
      </c>
      <c r="BI121" s="81">
        <f t="shared" si="162"/>
        <v>110.36704447973133</v>
      </c>
    </row>
    <row r="122" spans="1:61" ht="60" hidden="1" x14ac:dyDescent="0.25">
      <c r="A122" s="106" t="s">
        <v>12</v>
      </c>
      <c r="B122" s="106"/>
      <c r="C122" s="106"/>
      <c r="D122" s="106"/>
      <c r="E122" s="124">
        <v>851</v>
      </c>
      <c r="F122" s="4" t="s">
        <v>16</v>
      </c>
      <c r="G122" s="4" t="s">
        <v>87</v>
      </c>
      <c r="H122" s="4" t="s">
        <v>89</v>
      </c>
      <c r="I122" s="3" t="s">
        <v>27</v>
      </c>
      <c r="J122" s="29">
        <v>60469</v>
      </c>
      <c r="K122" s="29">
        <f>J122</f>
        <v>60469</v>
      </c>
      <c r="L122" s="29"/>
      <c r="M122" s="29"/>
      <c r="N122" s="29"/>
      <c r="O122" s="29">
        <f>N122</f>
        <v>0</v>
      </c>
      <c r="P122" s="29"/>
      <c r="Q122" s="29"/>
      <c r="R122" s="29">
        <f>J122+N122</f>
        <v>60469</v>
      </c>
      <c r="S122" s="29">
        <f>K122+O122</f>
        <v>60469</v>
      </c>
      <c r="T122" s="29">
        <f>L122+P122</f>
        <v>0</v>
      </c>
      <c r="U122" s="29">
        <f t="shared" si="173"/>
        <v>0</v>
      </c>
      <c r="V122" s="29">
        <v>-22800</v>
      </c>
      <c r="W122" s="29">
        <f>V122</f>
        <v>-22800</v>
      </c>
      <c r="X122" s="29"/>
      <c r="Y122" s="29"/>
      <c r="Z122" s="29">
        <f>R122+V122</f>
        <v>37669</v>
      </c>
      <c r="AA122" s="29">
        <f>S122+W122</f>
        <v>37669</v>
      </c>
      <c r="AB122" s="29">
        <f>T122+X122</f>
        <v>0</v>
      </c>
      <c r="AC122" s="29">
        <f t="shared" si="174"/>
        <v>0</v>
      </c>
      <c r="AD122" s="29"/>
      <c r="AE122" s="29">
        <f>AD122</f>
        <v>0</v>
      </c>
      <c r="AF122" s="29"/>
      <c r="AG122" s="29"/>
      <c r="AH122" s="29">
        <f>Z122+AD122</f>
        <v>37669</v>
      </c>
      <c r="AI122" s="29">
        <f>AA122+AE122</f>
        <v>37669</v>
      </c>
      <c r="AJ122" s="29">
        <f>AB122+AF122</f>
        <v>0</v>
      </c>
      <c r="AK122" s="29">
        <f t="shared" si="175"/>
        <v>0</v>
      </c>
      <c r="AL122" s="9">
        <f t="shared" si="126"/>
        <v>0</v>
      </c>
      <c r="AM122" s="9">
        <f t="shared" si="127"/>
        <v>0</v>
      </c>
      <c r="AN122" s="29"/>
      <c r="AO122" s="29"/>
      <c r="AP122" s="29"/>
      <c r="AQ122" s="29">
        <v>60469</v>
      </c>
      <c r="AR122" s="29"/>
      <c r="AS122" s="29">
        <f t="shared" si="111"/>
        <v>60469</v>
      </c>
      <c r="AT122" s="29"/>
      <c r="AU122" s="29">
        <f t="shared" si="176"/>
        <v>60469</v>
      </c>
      <c r="AV122" s="29">
        <v>60469</v>
      </c>
      <c r="AW122" s="29"/>
      <c r="AX122" s="29">
        <f t="shared" si="112"/>
        <v>60469</v>
      </c>
      <c r="AY122" s="29"/>
      <c r="AZ122" s="29">
        <f t="shared" si="177"/>
        <v>60469</v>
      </c>
      <c r="BA122" s="29">
        <v>54789</v>
      </c>
      <c r="BB122" s="29">
        <v>54789</v>
      </c>
      <c r="BC122" s="29">
        <f>BB122</f>
        <v>54789</v>
      </c>
      <c r="BD122" s="29"/>
      <c r="BE122" s="29"/>
      <c r="BF122" s="29">
        <f t="shared" si="159"/>
        <v>5680</v>
      </c>
      <c r="BG122" s="80">
        <f t="shared" si="160"/>
        <v>110.36704447973133</v>
      </c>
      <c r="BH122" s="29">
        <f t="shared" si="161"/>
        <v>5680</v>
      </c>
      <c r="BI122" s="81">
        <f t="shared" si="162"/>
        <v>110.36704447973133</v>
      </c>
    </row>
    <row r="123" spans="1:61" ht="45" hidden="1" x14ac:dyDescent="0.25">
      <c r="A123" s="106" t="s">
        <v>390</v>
      </c>
      <c r="B123" s="106"/>
      <c r="C123" s="106"/>
      <c r="D123" s="106"/>
      <c r="E123" s="124">
        <v>851</v>
      </c>
      <c r="F123" s="3" t="s">
        <v>16</v>
      </c>
      <c r="G123" s="4" t="s">
        <v>87</v>
      </c>
      <c r="H123" s="5" t="s">
        <v>391</v>
      </c>
      <c r="I123" s="3"/>
      <c r="J123" s="29">
        <f>J124</f>
        <v>0</v>
      </c>
      <c r="K123" s="29">
        <f t="shared" ref="K123:Z124" si="234">K124</f>
        <v>0</v>
      </c>
      <c r="L123" s="29">
        <f t="shared" si="234"/>
        <v>0</v>
      </c>
      <c r="M123" s="29">
        <f t="shared" si="234"/>
        <v>0</v>
      </c>
      <c r="N123" s="29">
        <f t="shared" si="234"/>
        <v>0</v>
      </c>
      <c r="O123" s="29">
        <f t="shared" si="234"/>
        <v>0</v>
      </c>
      <c r="P123" s="29">
        <f t="shared" si="234"/>
        <v>0</v>
      </c>
      <c r="Q123" s="29">
        <f t="shared" si="234"/>
        <v>0</v>
      </c>
      <c r="R123" s="29">
        <f t="shared" si="234"/>
        <v>0</v>
      </c>
      <c r="S123" s="29">
        <f t="shared" si="234"/>
        <v>0</v>
      </c>
      <c r="T123" s="29">
        <f t="shared" si="234"/>
        <v>0</v>
      </c>
      <c r="U123" s="29">
        <f t="shared" si="173"/>
        <v>0</v>
      </c>
      <c r="V123" s="29">
        <f t="shared" si="234"/>
        <v>0</v>
      </c>
      <c r="W123" s="29">
        <f t="shared" si="234"/>
        <v>0</v>
      </c>
      <c r="X123" s="29">
        <f t="shared" si="234"/>
        <v>0</v>
      </c>
      <c r="Y123" s="29">
        <f t="shared" si="234"/>
        <v>0</v>
      </c>
      <c r="Z123" s="29">
        <f t="shared" si="234"/>
        <v>0</v>
      </c>
      <c r="AA123" s="29">
        <f t="shared" ref="V123:AB124" si="235">AA124</f>
        <v>0</v>
      </c>
      <c r="AB123" s="29">
        <f t="shared" si="235"/>
        <v>0</v>
      </c>
      <c r="AC123" s="29">
        <f t="shared" si="174"/>
        <v>0</v>
      </c>
      <c r="AD123" s="29">
        <f t="shared" ref="AD123:AJ124" si="236">AD124</f>
        <v>0</v>
      </c>
      <c r="AE123" s="29">
        <f t="shared" si="236"/>
        <v>0</v>
      </c>
      <c r="AF123" s="29">
        <f t="shared" si="236"/>
        <v>0</v>
      </c>
      <c r="AG123" s="29">
        <f t="shared" si="236"/>
        <v>0</v>
      </c>
      <c r="AH123" s="29">
        <f t="shared" si="236"/>
        <v>0</v>
      </c>
      <c r="AI123" s="29">
        <f t="shared" si="236"/>
        <v>0</v>
      </c>
      <c r="AJ123" s="29">
        <f t="shared" si="236"/>
        <v>0</v>
      </c>
      <c r="AK123" s="29">
        <f t="shared" si="175"/>
        <v>0</v>
      </c>
      <c r="AL123" s="9">
        <f t="shared" si="126"/>
        <v>0</v>
      </c>
      <c r="AM123" s="9">
        <f t="shared" si="127"/>
        <v>0</v>
      </c>
      <c r="AN123" s="29"/>
      <c r="AO123" s="29"/>
      <c r="AP123" s="29"/>
      <c r="AQ123" s="29">
        <f t="shared" ref="AQ123:BB124" si="237">AQ124</f>
        <v>0</v>
      </c>
      <c r="AR123" s="29"/>
      <c r="AS123" s="29">
        <f t="shared" si="111"/>
        <v>0</v>
      </c>
      <c r="AT123" s="29"/>
      <c r="AU123" s="29">
        <f t="shared" si="176"/>
        <v>0</v>
      </c>
      <c r="AV123" s="29">
        <f t="shared" si="237"/>
        <v>0</v>
      </c>
      <c r="AW123" s="29"/>
      <c r="AX123" s="29">
        <f t="shared" si="112"/>
        <v>0</v>
      </c>
      <c r="AY123" s="29"/>
      <c r="AZ123" s="29">
        <f t="shared" si="177"/>
        <v>0</v>
      </c>
      <c r="BA123" s="29">
        <f t="shared" si="237"/>
        <v>0</v>
      </c>
      <c r="BB123" s="29">
        <f t="shared" si="237"/>
        <v>300000</v>
      </c>
      <c r="BC123" s="29">
        <f t="shared" ref="BC123:BC124" si="238">BC124</f>
        <v>0</v>
      </c>
      <c r="BD123" s="29">
        <f t="shared" ref="BD123:BD124" si="239">BD124</f>
        <v>0</v>
      </c>
      <c r="BE123" s="29">
        <f t="shared" ref="BE123:BE124" si="240">BE124</f>
        <v>0</v>
      </c>
      <c r="BF123" s="29">
        <f t="shared" si="159"/>
        <v>0</v>
      </c>
      <c r="BG123" s="80" t="e">
        <f t="shared" si="160"/>
        <v>#DIV/0!</v>
      </c>
      <c r="BH123" s="29">
        <f t="shared" si="161"/>
        <v>-300000</v>
      </c>
      <c r="BI123" s="81">
        <f t="shared" si="162"/>
        <v>0</v>
      </c>
    </row>
    <row r="124" spans="1:61" ht="60" hidden="1" x14ac:dyDescent="0.25">
      <c r="A124" s="106" t="s">
        <v>25</v>
      </c>
      <c r="B124" s="106"/>
      <c r="C124" s="106"/>
      <c r="D124" s="106"/>
      <c r="E124" s="124">
        <v>851</v>
      </c>
      <c r="F124" s="3" t="s">
        <v>16</v>
      </c>
      <c r="G124" s="4" t="s">
        <v>87</v>
      </c>
      <c r="H124" s="5" t="s">
        <v>391</v>
      </c>
      <c r="I124" s="3" t="s">
        <v>26</v>
      </c>
      <c r="J124" s="29">
        <f>J125</f>
        <v>0</v>
      </c>
      <c r="K124" s="29">
        <f t="shared" si="234"/>
        <v>0</v>
      </c>
      <c r="L124" s="29">
        <f t="shared" si="234"/>
        <v>0</v>
      </c>
      <c r="M124" s="29">
        <f t="shared" si="234"/>
        <v>0</v>
      </c>
      <c r="N124" s="29">
        <f t="shared" si="234"/>
        <v>0</v>
      </c>
      <c r="O124" s="29">
        <f t="shared" si="234"/>
        <v>0</v>
      </c>
      <c r="P124" s="29">
        <f t="shared" si="234"/>
        <v>0</v>
      </c>
      <c r="Q124" s="29">
        <f t="shared" si="234"/>
        <v>0</v>
      </c>
      <c r="R124" s="29">
        <f t="shared" si="234"/>
        <v>0</v>
      </c>
      <c r="S124" s="29">
        <f t="shared" si="234"/>
        <v>0</v>
      </c>
      <c r="T124" s="29">
        <f t="shared" si="234"/>
        <v>0</v>
      </c>
      <c r="U124" s="29">
        <f t="shared" si="173"/>
        <v>0</v>
      </c>
      <c r="V124" s="29">
        <f t="shared" si="235"/>
        <v>0</v>
      </c>
      <c r="W124" s="29">
        <f t="shared" si="235"/>
        <v>0</v>
      </c>
      <c r="X124" s="29">
        <f t="shared" si="235"/>
        <v>0</v>
      </c>
      <c r="Y124" s="29">
        <f t="shared" si="235"/>
        <v>0</v>
      </c>
      <c r="Z124" s="29">
        <f t="shared" si="235"/>
        <v>0</v>
      </c>
      <c r="AA124" s="29">
        <f t="shared" si="235"/>
        <v>0</v>
      </c>
      <c r="AB124" s="29">
        <f t="shared" si="235"/>
        <v>0</v>
      </c>
      <c r="AC124" s="29">
        <f t="shared" si="174"/>
        <v>0</v>
      </c>
      <c r="AD124" s="29">
        <f t="shared" si="236"/>
        <v>0</v>
      </c>
      <c r="AE124" s="29">
        <f t="shared" si="236"/>
        <v>0</v>
      </c>
      <c r="AF124" s="29">
        <f t="shared" si="236"/>
        <v>0</v>
      </c>
      <c r="AG124" s="29">
        <f t="shared" si="236"/>
        <v>0</v>
      </c>
      <c r="AH124" s="29">
        <f t="shared" si="236"/>
        <v>0</v>
      </c>
      <c r="AI124" s="29">
        <f t="shared" si="236"/>
        <v>0</v>
      </c>
      <c r="AJ124" s="29">
        <f t="shared" si="236"/>
        <v>0</v>
      </c>
      <c r="AK124" s="29">
        <f t="shared" si="175"/>
        <v>0</v>
      </c>
      <c r="AL124" s="9">
        <f t="shared" si="126"/>
        <v>0</v>
      </c>
      <c r="AM124" s="9">
        <f t="shared" si="127"/>
        <v>0</v>
      </c>
      <c r="AN124" s="29"/>
      <c r="AO124" s="29"/>
      <c r="AP124" s="29"/>
      <c r="AQ124" s="29">
        <f t="shared" si="237"/>
        <v>0</v>
      </c>
      <c r="AR124" s="29"/>
      <c r="AS124" s="29">
        <f t="shared" si="111"/>
        <v>0</v>
      </c>
      <c r="AT124" s="29"/>
      <c r="AU124" s="29">
        <f t="shared" si="176"/>
        <v>0</v>
      </c>
      <c r="AV124" s="29">
        <f t="shared" si="237"/>
        <v>0</v>
      </c>
      <c r="AW124" s="29"/>
      <c r="AX124" s="29">
        <f t="shared" si="112"/>
        <v>0</v>
      </c>
      <c r="AY124" s="29"/>
      <c r="AZ124" s="29">
        <f t="shared" si="177"/>
        <v>0</v>
      </c>
      <c r="BA124" s="29">
        <f t="shared" si="237"/>
        <v>0</v>
      </c>
      <c r="BB124" s="29">
        <f t="shared" si="237"/>
        <v>300000</v>
      </c>
      <c r="BC124" s="29">
        <f t="shared" si="238"/>
        <v>0</v>
      </c>
      <c r="BD124" s="29">
        <f t="shared" si="239"/>
        <v>0</v>
      </c>
      <c r="BE124" s="29">
        <f t="shared" si="240"/>
        <v>0</v>
      </c>
      <c r="BF124" s="29">
        <f t="shared" ref="BF124:BF149" si="241">J124-BA124</f>
        <v>0</v>
      </c>
      <c r="BG124" s="80" t="e">
        <f t="shared" ref="BG124:BG149" si="242">J124/BA124*100</f>
        <v>#DIV/0!</v>
      </c>
      <c r="BH124" s="29">
        <f t="shared" ref="BH124:BH149" si="243">J124-BB124</f>
        <v>-300000</v>
      </c>
      <c r="BI124" s="81">
        <f t="shared" ref="BI124:BI149" si="244">J124/BB124*100</f>
        <v>0</v>
      </c>
    </row>
    <row r="125" spans="1:61" ht="60" hidden="1" x14ac:dyDescent="0.25">
      <c r="A125" s="106" t="s">
        <v>12</v>
      </c>
      <c r="B125" s="106"/>
      <c r="C125" s="106"/>
      <c r="D125" s="106"/>
      <c r="E125" s="124">
        <v>851</v>
      </c>
      <c r="F125" s="3" t="s">
        <v>16</v>
      </c>
      <c r="G125" s="4" t="s">
        <v>87</v>
      </c>
      <c r="H125" s="5" t="s">
        <v>391</v>
      </c>
      <c r="I125" s="3" t="s">
        <v>27</v>
      </c>
      <c r="J125" s="29"/>
      <c r="K125" s="29"/>
      <c r="L125" s="29"/>
      <c r="M125" s="29"/>
      <c r="N125" s="29"/>
      <c r="O125" s="29"/>
      <c r="P125" s="29"/>
      <c r="Q125" s="29"/>
      <c r="R125" s="29">
        <f>J125+N125</f>
        <v>0</v>
      </c>
      <c r="S125" s="29">
        <f>K125+O125</f>
        <v>0</v>
      </c>
      <c r="T125" s="29">
        <f>L125+P125</f>
        <v>0</v>
      </c>
      <c r="U125" s="29">
        <f t="shared" si="173"/>
        <v>0</v>
      </c>
      <c r="V125" s="29"/>
      <c r="W125" s="29"/>
      <c r="X125" s="29"/>
      <c r="Y125" s="29"/>
      <c r="Z125" s="29">
        <f>R125+V125</f>
        <v>0</v>
      </c>
      <c r="AA125" s="29">
        <f>S125+W125</f>
        <v>0</v>
      </c>
      <c r="AB125" s="29">
        <f>T125+X125</f>
        <v>0</v>
      </c>
      <c r="AC125" s="29">
        <f t="shared" si="174"/>
        <v>0</v>
      </c>
      <c r="AD125" s="29"/>
      <c r="AE125" s="29"/>
      <c r="AF125" s="29"/>
      <c r="AG125" s="29"/>
      <c r="AH125" s="29">
        <f>Z125+AD125</f>
        <v>0</v>
      </c>
      <c r="AI125" s="29">
        <f>AA125+AE125</f>
        <v>0</v>
      </c>
      <c r="AJ125" s="29">
        <f>AB125+AF125</f>
        <v>0</v>
      </c>
      <c r="AK125" s="29">
        <f t="shared" si="175"/>
        <v>0</v>
      </c>
      <c r="AL125" s="9">
        <f t="shared" si="126"/>
        <v>0</v>
      </c>
      <c r="AM125" s="9">
        <f t="shared" si="127"/>
        <v>0</v>
      </c>
      <c r="AN125" s="29"/>
      <c r="AO125" s="29"/>
      <c r="AP125" s="29"/>
      <c r="AQ125" s="29"/>
      <c r="AR125" s="29"/>
      <c r="AS125" s="29">
        <f t="shared" si="111"/>
        <v>0</v>
      </c>
      <c r="AT125" s="29"/>
      <c r="AU125" s="29">
        <f t="shared" si="176"/>
        <v>0</v>
      </c>
      <c r="AV125" s="29"/>
      <c r="AW125" s="29"/>
      <c r="AX125" s="29">
        <f t="shared" si="112"/>
        <v>0</v>
      </c>
      <c r="AY125" s="29"/>
      <c r="AZ125" s="29">
        <f t="shared" si="177"/>
        <v>0</v>
      </c>
      <c r="BA125" s="29"/>
      <c r="BB125" s="29">
        <v>300000</v>
      </c>
      <c r="BC125" s="29"/>
      <c r="BD125" s="29"/>
      <c r="BE125" s="29"/>
      <c r="BF125" s="29">
        <f t="shared" si="241"/>
        <v>0</v>
      </c>
      <c r="BG125" s="80" t="e">
        <f t="shared" si="242"/>
        <v>#DIV/0!</v>
      </c>
      <c r="BH125" s="29">
        <f t="shared" si="243"/>
        <v>-300000</v>
      </c>
      <c r="BI125" s="81">
        <f t="shared" si="244"/>
        <v>0</v>
      </c>
    </row>
    <row r="126" spans="1:61" s="51" customFormat="1" ht="28.5" x14ac:dyDescent="0.25">
      <c r="A126" s="76" t="s">
        <v>90</v>
      </c>
      <c r="B126" s="52"/>
      <c r="C126" s="52"/>
      <c r="D126" s="54"/>
      <c r="E126" s="55">
        <v>851</v>
      </c>
      <c r="F126" s="40" t="s">
        <v>38</v>
      </c>
      <c r="G126" s="40"/>
      <c r="H126" s="40"/>
      <c r="I126" s="23"/>
      <c r="J126" s="38">
        <f t="shared" ref="J126:M126" si="245">J127+J134</f>
        <v>177201</v>
      </c>
      <c r="K126" s="38">
        <f t="shared" si="245"/>
        <v>0</v>
      </c>
      <c r="L126" s="38">
        <f t="shared" si="245"/>
        <v>177201</v>
      </c>
      <c r="M126" s="38">
        <f t="shared" si="245"/>
        <v>0</v>
      </c>
      <c r="N126" s="38">
        <f t="shared" ref="N126:T126" si="246">N127+N134</f>
        <v>3315000</v>
      </c>
      <c r="O126" s="38">
        <f t="shared" si="246"/>
        <v>0</v>
      </c>
      <c r="P126" s="38">
        <f t="shared" si="246"/>
        <v>3315000</v>
      </c>
      <c r="Q126" s="38">
        <f t="shared" si="246"/>
        <v>0</v>
      </c>
      <c r="R126" s="38">
        <f t="shared" si="246"/>
        <v>3492201</v>
      </c>
      <c r="S126" s="38">
        <f t="shared" si="246"/>
        <v>0</v>
      </c>
      <c r="T126" s="38">
        <f t="shared" si="246"/>
        <v>3492201</v>
      </c>
      <c r="U126" s="29">
        <f t="shared" si="173"/>
        <v>0</v>
      </c>
      <c r="V126" s="38">
        <f t="shared" ref="V126:AB126" si="247">V127+V134</f>
        <v>0</v>
      </c>
      <c r="W126" s="38">
        <f t="shared" si="247"/>
        <v>0</v>
      </c>
      <c r="X126" s="38">
        <f t="shared" si="247"/>
        <v>0</v>
      </c>
      <c r="Y126" s="38">
        <f t="shared" si="247"/>
        <v>0</v>
      </c>
      <c r="Z126" s="38">
        <f t="shared" si="247"/>
        <v>3492201</v>
      </c>
      <c r="AA126" s="38">
        <f t="shared" si="247"/>
        <v>0</v>
      </c>
      <c r="AB126" s="38">
        <f t="shared" si="247"/>
        <v>3492201</v>
      </c>
      <c r="AC126" s="29">
        <f t="shared" si="174"/>
        <v>0</v>
      </c>
      <c r="AD126" s="38">
        <f t="shared" ref="AD126:AJ126" si="248">AD127+AD134</f>
        <v>0</v>
      </c>
      <c r="AE126" s="38">
        <f t="shared" si="248"/>
        <v>0</v>
      </c>
      <c r="AF126" s="38">
        <f t="shared" si="248"/>
        <v>0</v>
      </c>
      <c r="AG126" s="38">
        <f t="shared" si="248"/>
        <v>0</v>
      </c>
      <c r="AH126" s="38">
        <f t="shared" si="248"/>
        <v>3492201</v>
      </c>
      <c r="AI126" s="38">
        <f t="shared" si="248"/>
        <v>0</v>
      </c>
      <c r="AJ126" s="38">
        <f t="shared" si="248"/>
        <v>3492201</v>
      </c>
      <c r="AK126" s="29">
        <f t="shared" si="175"/>
        <v>0</v>
      </c>
      <c r="AL126" s="9">
        <f t="shared" si="126"/>
        <v>0</v>
      </c>
      <c r="AM126" s="9">
        <f t="shared" si="127"/>
        <v>0</v>
      </c>
      <c r="AN126" s="38"/>
      <c r="AO126" s="38"/>
      <c r="AP126" s="38"/>
      <c r="AQ126" s="38">
        <f t="shared" ref="AQ126:BE126" si="249">AQ127+AQ134</f>
        <v>268679</v>
      </c>
      <c r="AR126" s="38">
        <f t="shared" si="249"/>
        <v>1738082</v>
      </c>
      <c r="AS126" s="38">
        <f>AS127+AS134+AS150</f>
        <v>2006761</v>
      </c>
      <c r="AT126" s="115">
        <f t="shared" ref="AT126:AZ126" si="250">AT127+AT134+AT150</f>
        <v>5050505</v>
      </c>
      <c r="AU126" s="38">
        <f t="shared" si="250"/>
        <v>7057266</v>
      </c>
      <c r="AV126" s="38">
        <f t="shared" si="250"/>
        <v>673896</v>
      </c>
      <c r="AW126" s="38">
        <f t="shared" si="250"/>
        <v>9437205</v>
      </c>
      <c r="AX126" s="38">
        <f t="shared" si="250"/>
        <v>10111101</v>
      </c>
      <c r="AY126" s="116">
        <f t="shared" si="250"/>
        <v>37191920</v>
      </c>
      <c r="AZ126" s="38">
        <f t="shared" si="250"/>
        <v>47303021</v>
      </c>
      <c r="BA126" s="38">
        <f t="shared" ref="BA126" si="251">BA127+BA134</f>
        <v>646734</v>
      </c>
      <c r="BB126" s="38">
        <f t="shared" si="249"/>
        <v>9044788.1500000004</v>
      </c>
      <c r="BC126" s="38">
        <f t="shared" si="249"/>
        <v>0</v>
      </c>
      <c r="BD126" s="38">
        <f t="shared" si="249"/>
        <v>890377.47</v>
      </c>
      <c r="BE126" s="38">
        <f t="shared" si="249"/>
        <v>91000</v>
      </c>
      <c r="BF126" s="29">
        <f t="shared" si="241"/>
        <v>-469533</v>
      </c>
      <c r="BG126" s="80">
        <f t="shared" si="242"/>
        <v>27.399363571421947</v>
      </c>
      <c r="BH126" s="29">
        <f t="shared" si="243"/>
        <v>-8867587.1500000004</v>
      </c>
      <c r="BI126" s="81">
        <f t="shared" si="244"/>
        <v>1.9591503644007406</v>
      </c>
    </row>
    <row r="127" spans="1:61" s="31" customFormat="1" hidden="1" x14ac:dyDescent="0.25">
      <c r="A127" s="6" t="s">
        <v>91</v>
      </c>
      <c r="B127" s="104"/>
      <c r="C127" s="104"/>
      <c r="D127" s="39"/>
      <c r="E127" s="124">
        <v>851</v>
      </c>
      <c r="F127" s="33" t="s">
        <v>38</v>
      </c>
      <c r="G127" s="33" t="s">
        <v>14</v>
      </c>
      <c r="H127" s="33"/>
      <c r="I127" s="27"/>
      <c r="J127" s="30">
        <f t="shared" ref="J127:M127" si="252">J128+J131</f>
        <v>176601</v>
      </c>
      <c r="K127" s="30">
        <f t="shared" si="252"/>
        <v>0</v>
      </c>
      <c r="L127" s="30">
        <f t="shared" si="252"/>
        <v>176601</v>
      </c>
      <c r="M127" s="30">
        <f t="shared" si="252"/>
        <v>0</v>
      </c>
      <c r="N127" s="30">
        <f t="shared" ref="N127:T127" si="253">N128+N131</f>
        <v>0</v>
      </c>
      <c r="O127" s="30">
        <f t="shared" si="253"/>
        <v>0</v>
      </c>
      <c r="P127" s="30">
        <f t="shared" si="253"/>
        <v>0</v>
      </c>
      <c r="Q127" s="30">
        <f t="shared" si="253"/>
        <v>0</v>
      </c>
      <c r="R127" s="30">
        <f t="shared" si="253"/>
        <v>176601</v>
      </c>
      <c r="S127" s="30">
        <f t="shared" si="253"/>
        <v>0</v>
      </c>
      <c r="T127" s="30">
        <f t="shared" si="253"/>
        <v>176601</v>
      </c>
      <c r="U127" s="29">
        <f t="shared" si="173"/>
        <v>0</v>
      </c>
      <c r="V127" s="30">
        <f t="shared" ref="V127:AB127" si="254">V128+V131</f>
        <v>0</v>
      </c>
      <c r="W127" s="30">
        <f t="shared" si="254"/>
        <v>0</v>
      </c>
      <c r="X127" s="30">
        <f t="shared" si="254"/>
        <v>0</v>
      </c>
      <c r="Y127" s="30">
        <f t="shared" si="254"/>
        <v>0</v>
      </c>
      <c r="Z127" s="30">
        <f t="shared" si="254"/>
        <v>176601</v>
      </c>
      <c r="AA127" s="30">
        <f t="shared" si="254"/>
        <v>0</v>
      </c>
      <c r="AB127" s="30">
        <f t="shared" si="254"/>
        <v>176601</v>
      </c>
      <c r="AC127" s="29">
        <f t="shared" si="174"/>
        <v>0</v>
      </c>
      <c r="AD127" s="30">
        <f t="shared" ref="AD127:AJ127" si="255">AD128+AD131</f>
        <v>0</v>
      </c>
      <c r="AE127" s="30">
        <f t="shared" si="255"/>
        <v>0</v>
      </c>
      <c r="AF127" s="30">
        <f t="shared" si="255"/>
        <v>0</v>
      </c>
      <c r="AG127" s="30">
        <f t="shared" si="255"/>
        <v>0</v>
      </c>
      <c r="AH127" s="30">
        <f t="shared" si="255"/>
        <v>176601</v>
      </c>
      <c r="AI127" s="30">
        <f t="shared" si="255"/>
        <v>0</v>
      </c>
      <c r="AJ127" s="30">
        <f t="shared" si="255"/>
        <v>176601</v>
      </c>
      <c r="AK127" s="29">
        <f t="shared" si="175"/>
        <v>0</v>
      </c>
      <c r="AL127" s="9">
        <f t="shared" si="126"/>
        <v>0</v>
      </c>
      <c r="AM127" s="9">
        <f t="shared" si="127"/>
        <v>0</v>
      </c>
      <c r="AN127" s="30"/>
      <c r="AO127" s="30"/>
      <c r="AP127" s="30"/>
      <c r="AQ127" s="30">
        <f t="shared" ref="AQ127:BE127" si="256">AQ128+AQ131</f>
        <v>176601</v>
      </c>
      <c r="AR127" s="30"/>
      <c r="AS127" s="29">
        <f t="shared" si="111"/>
        <v>176601</v>
      </c>
      <c r="AT127" s="30"/>
      <c r="AU127" s="29">
        <f t="shared" ref="AU127:AU133" si="257">AS127+AT127</f>
        <v>176601</v>
      </c>
      <c r="AV127" s="30">
        <f t="shared" si="256"/>
        <v>176601</v>
      </c>
      <c r="AW127" s="30"/>
      <c r="AX127" s="29">
        <f t="shared" si="112"/>
        <v>176601</v>
      </c>
      <c r="AY127" s="30"/>
      <c r="AZ127" s="29">
        <f t="shared" ref="AZ127:AZ133" si="258">AX127+AY127</f>
        <v>176601</v>
      </c>
      <c r="BA127" s="30">
        <f t="shared" ref="BA127" si="259">BA128+BA131</f>
        <v>224008</v>
      </c>
      <c r="BB127" s="30">
        <f t="shared" si="256"/>
        <v>257687.06</v>
      </c>
      <c r="BC127" s="30">
        <f t="shared" si="256"/>
        <v>0</v>
      </c>
      <c r="BD127" s="30">
        <f t="shared" si="256"/>
        <v>257687.06</v>
      </c>
      <c r="BE127" s="30">
        <f t="shared" si="256"/>
        <v>91000</v>
      </c>
      <c r="BF127" s="29">
        <f t="shared" si="241"/>
        <v>-47407</v>
      </c>
      <c r="BG127" s="80">
        <f t="shared" si="242"/>
        <v>78.83691653869505</v>
      </c>
      <c r="BH127" s="29">
        <f t="shared" si="243"/>
        <v>-81086.06</v>
      </c>
      <c r="BI127" s="81">
        <f t="shared" si="244"/>
        <v>68.53312696415567</v>
      </c>
    </row>
    <row r="128" spans="1:61" s="31" customFormat="1" ht="90" hidden="1" x14ac:dyDescent="0.25">
      <c r="A128" s="126" t="s">
        <v>92</v>
      </c>
      <c r="B128" s="106"/>
      <c r="C128" s="106"/>
      <c r="D128" s="37"/>
      <c r="E128" s="124">
        <v>851</v>
      </c>
      <c r="F128" s="4" t="s">
        <v>38</v>
      </c>
      <c r="G128" s="4" t="s">
        <v>14</v>
      </c>
      <c r="H128" s="4" t="s">
        <v>93</v>
      </c>
      <c r="I128" s="3"/>
      <c r="J128" s="29">
        <f t="shared" ref="J128:BB132" si="260">J129</f>
        <v>91000</v>
      </c>
      <c r="K128" s="29">
        <f t="shared" si="260"/>
        <v>0</v>
      </c>
      <c r="L128" s="29">
        <f t="shared" si="260"/>
        <v>91000</v>
      </c>
      <c r="M128" s="29">
        <f t="shared" si="260"/>
        <v>0</v>
      </c>
      <c r="N128" s="29">
        <f t="shared" si="260"/>
        <v>0</v>
      </c>
      <c r="O128" s="29">
        <f t="shared" si="260"/>
        <v>0</v>
      </c>
      <c r="P128" s="29">
        <f t="shared" si="260"/>
        <v>0</v>
      </c>
      <c r="Q128" s="29">
        <f t="shared" si="260"/>
        <v>0</v>
      </c>
      <c r="R128" s="29">
        <f t="shared" si="260"/>
        <v>91000</v>
      </c>
      <c r="S128" s="29">
        <f t="shared" si="260"/>
        <v>0</v>
      </c>
      <c r="T128" s="29">
        <f t="shared" si="260"/>
        <v>91000</v>
      </c>
      <c r="U128" s="29">
        <f t="shared" si="173"/>
        <v>0</v>
      </c>
      <c r="V128" s="29">
        <f t="shared" si="260"/>
        <v>0</v>
      </c>
      <c r="W128" s="29">
        <f t="shared" si="260"/>
        <v>0</v>
      </c>
      <c r="X128" s="29">
        <f t="shared" si="260"/>
        <v>0</v>
      </c>
      <c r="Y128" s="29">
        <f t="shared" si="260"/>
        <v>0</v>
      </c>
      <c r="Z128" s="29">
        <f t="shared" si="260"/>
        <v>91000</v>
      </c>
      <c r="AA128" s="29">
        <f t="shared" si="260"/>
        <v>0</v>
      </c>
      <c r="AB128" s="29">
        <f t="shared" si="260"/>
        <v>91000</v>
      </c>
      <c r="AC128" s="29">
        <f t="shared" si="174"/>
        <v>0</v>
      </c>
      <c r="AD128" s="29">
        <f t="shared" si="260"/>
        <v>0</v>
      </c>
      <c r="AE128" s="29">
        <f t="shared" si="260"/>
        <v>0</v>
      </c>
      <c r="AF128" s="29">
        <f t="shared" si="260"/>
        <v>0</v>
      </c>
      <c r="AG128" s="29">
        <f t="shared" si="260"/>
        <v>0</v>
      </c>
      <c r="AH128" s="29">
        <f t="shared" si="260"/>
        <v>91000</v>
      </c>
      <c r="AI128" s="29">
        <f t="shared" si="260"/>
        <v>0</v>
      </c>
      <c r="AJ128" s="29">
        <f t="shared" si="260"/>
        <v>91000</v>
      </c>
      <c r="AK128" s="29">
        <f t="shared" si="175"/>
        <v>0</v>
      </c>
      <c r="AL128" s="9">
        <f t="shared" si="126"/>
        <v>0</v>
      </c>
      <c r="AM128" s="9">
        <f t="shared" si="127"/>
        <v>0</v>
      </c>
      <c r="AN128" s="29"/>
      <c r="AO128" s="29"/>
      <c r="AP128" s="29"/>
      <c r="AQ128" s="29">
        <f t="shared" si="260"/>
        <v>91000</v>
      </c>
      <c r="AR128" s="29"/>
      <c r="AS128" s="29">
        <f t="shared" si="111"/>
        <v>91000</v>
      </c>
      <c r="AT128" s="29"/>
      <c r="AU128" s="29">
        <f t="shared" si="257"/>
        <v>91000</v>
      </c>
      <c r="AV128" s="29">
        <f t="shared" si="260"/>
        <v>91000</v>
      </c>
      <c r="AW128" s="29"/>
      <c r="AX128" s="29">
        <f t="shared" si="112"/>
        <v>91000</v>
      </c>
      <c r="AY128" s="29"/>
      <c r="AZ128" s="29">
        <f t="shared" si="258"/>
        <v>91000</v>
      </c>
      <c r="BA128" s="29">
        <f t="shared" si="260"/>
        <v>91000</v>
      </c>
      <c r="BB128" s="29">
        <f t="shared" si="260"/>
        <v>124679.06</v>
      </c>
      <c r="BC128" s="29">
        <f t="shared" ref="BA128:BE132" si="261">BC129</f>
        <v>0</v>
      </c>
      <c r="BD128" s="29">
        <f t="shared" si="261"/>
        <v>124679.06</v>
      </c>
      <c r="BE128" s="29">
        <f t="shared" si="261"/>
        <v>91000</v>
      </c>
      <c r="BF128" s="29">
        <f t="shared" si="241"/>
        <v>0</v>
      </c>
      <c r="BG128" s="80">
        <f t="shared" si="242"/>
        <v>100</v>
      </c>
      <c r="BH128" s="29">
        <f t="shared" si="243"/>
        <v>-33679.06</v>
      </c>
      <c r="BI128" s="81">
        <f t="shared" si="244"/>
        <v>72.987396600519773</v>
      </c>
    </row>
    <row r="129" spans="1:61" s="31" customFormat="1" ht="60" hidden="1" x14ac:dyDescent="0.25">
      <c r="A129" s="106" t="s">
        <v>25</v>
      </c>
      <c r="B129" s="106"/>
      <c r="C129" s="106"/>
      <c r="D129" s="106"/>
      <c r="E129" s="124">
        <v>851</v>
      </c>
      <c r="F129" s="4" t="s">
        <v>38</v>
      </c>
      <c r="G129" s="4" t="s">
        <v>14</v>
      </c>
      <c r="H129" s="4" t="s">
        <v>93</v>
      </c>
      <c r="I129" s="3" t="s">
        <v>26</v>
      </c>
      <c r="J129" s="29">
        <f t="shared" si="260"/>
        <v>91000</v>
      </c>
      <c r="K129" s="29">
        <f t="shared" si="260"/>
        <v>0</v>
      </c>
      <c r="L129" s="29">
        <f t="shared" si="260"/>
        <v>91000</v>
      </c>
      <c r="M129" s="29">
        <f t="shared" si="260"/>
        <v>0</v>
      </c>
      <c r="N129" s="29">
        <f t="shared" si="260"/>
        <v>0</v>
      </c>
      <c r="O129" s="29">
        <f t="shared" si="260"/>
        <v>0</v>
      </c>
      <c r="P129" s="29">
        <f t="shared" si="260"/>
        <v>0</v>
      </c>
      <c r="Q129" s="29">
        <f t="shared" si="260"/>
        <v>0</v>
      </c>
      <c r="R129" s="29">
        <f t="shared" si="260"/>
        <v>91000</v>
      </c>
      <c r="S129" s="29">
        <f t="shared" si="260"/>
        <v>0</v>
      </c>
      <c r="T129" s="29">
        <f t="shared" si="260"/>
        <v>91000</v>
      </c>
      <c r="U129" s="29">
        <f t="shared" si="173"/>
        <v>0</v>
      </c>
      <c r="V129" s="29">
        <f t="shared" si="260"/>
        <v>0</v>
      </c>
      <c r="W129" s="29">
        <f t="shared" si="260"/>
        <v>0</v>
      </c>
      <c r="X129" s="29">
        <f t="shared" si="260"/>
        <v>0</v>
      </c>
      <c r="Y129" s="29">
        <f t="shared" si="260"/>
        <v>0</v>
      </c>
      <c r="Z129" s="29">
        <f t="shared" si="260"/>
        <v>91000</v>
      </c>
      <c r="AA129" s="29">
        <f t="shared" si="260"/>
        <v>0</v>
      </c>
      <c r="AB129" s="29">
        <f t="shared" si="260"/>
        <v>91000</v>
      </c>
      <c r="AC129" s="29">
        <f t="shared" si="174"/>
        <v>0</v>
      </c>
      <c r="AD129" s="29">
        <f t="shared" si="260"/>
        <v>0</v>
      </c>
      <c r="AE129" s="29">
        <f t="shared" si="260"/>
        <v>0</v>
      </c>
      <c r="AF129" s="29">
        <f t="shared" si="260"/>
        <v>0</v>
      </c>
      <c r="AG129" s="29">
        <f t="shared" si="260"/>
        <v>0</v>
      </c>
      <c r="AH129" s="29">
        <f t="shared" si="260"/>
        <v>91000</v>
      </c>
      <c r="AI129" s="29">
        <f t="shared" si="260"/>
        <v>0</v>
      </c>
      <c r="AJ129" s="29">
        <f t="shared" si="260"/>
        <v>91000</v>
      </c>
      <c r="AK129" s="29">
        <f t="shared" si="175"/>
        <v>0</v>
      </c>
      <c r="AL129" s="9">
        <f t="shared" si="126"/>
        <v>0</v>
      </c>
      <c r="AM129" s="9">
        <f t="shared" si="127"/>
        <v>0</v>
      </c>
      <c r="AN129" s="29"/>
      <c r="AO129" s="29"/>
      <c r="AP129" s="29"/>
      <c r="AQ129" s="29">
        <f t="shared" si="260"/>
        <v>91000</v>
      </c>
      <c r="AR129" s="29"/>
      <c r="AS129" s="29">
        <f t="shared" si="111"/>
        <v>91000</v>
      </c>
      <c r="AT129" s="29"/>
      <c r="AU129" s="29">
        <f t="shared" si="257"/>
        <v>91000</v>
      </c>
      <c r="AV129" s="29">
        <f t="shared" si="260"/>
        <v>91000</v>
      </c>
      <c r="AW129" s="29"/>
      <c r="AX129" s="29">
        <f t="shared" si="112"/>
        <v>91000</v>
      </c>
      <c r="AY129" s="29"/>
      <c r="AZ129" s="29">
        <f t="shared" si="258"/>
        <v>91000</v>
      </c>
      <c r="BA129" s="29">
        <f t="shared" si="261"/>
        <v>91000</v>
      </c>
      <c r="BB129" s="29">
        <f t="shared" si="261"/>
        <v>124679.06</v>
      </c>
      <c r="BC129" s="29">
        <f t="shared" si="261"/>
        <v>0</v>
      </c>
      <c r="BD129" s="29">
        <f t="shared" si="261"/>
        <v>124679.06</v>
      </c>
      <c r="BE129" s="29">
        <f t="shared" si="261"/>
        <v>91000</v>
      </c>
      <c r="BF129" s="29">
        <f t="shared" si="241"/>
        <v>0</v>
      </c>
      <c r="BG129" s="80">
        <f t="shared" si="242"/>
        <v>100</v>
      </c>
      <c r="BH129" s="29">
        <f t="shared" si="243"/>
        <v>-33679.06</v>
      </c>
      <c r="BI129" s="81">
        <f t="shared" si="244"/>
        <v>72.987396600519773</v>
      </c>
    </row>
    <row r="130" spans="1:61" s="31" customFormat="1" ht="60" hidden="1" x14ac:dyDescent="0.25">
      <c r="A130" s="106" t="s">
        <v>12</v>
      </c>
      <c r="B130" s="106"/>
      <c r="C130" s="106"/>
      <c r="D130" s="106"/>
      <c r="E130" s="124">
        <v>851</v>
      </c>
      <c r="F130" s="4" t="s">
        <v>38</v>
      </c>
      <c r="G130" s="4" t="s">
        <v>14</v>
      </c>
      <c r="H130" s="4" t="s">
        <v>93</v>
      </c>
      <c r="I130" s="3" t="s">
        <v>27</v>
      </c>
      <c r="J130" s="29">
        <v>91000</v>
      </c>
      <c r="K130" s="29"/>
      <c r="L130" s="29">
        <f>J130</f>
        <v>91000</v>
      </c>
      <c r="M130" s="29"/>
      <c r="N130" s="29"/>
      <c r="O130" s="29"/>
      <c r="P130" s="29">
        <f>N130</f>
        <v>0</v>
      </c>
      <c r="Q130" s="29"/>
      <c r="R130" s="29">
        <f>J130+N130</f>
        <v>91000</v>
      </c>
      <c r="S130" s="29">
        <f>K130+O130</f>
        <v>0</v>
      </c>
      <c r="T130" s="29">
        <f>L130+P130</f>
        <v>91000</v>
      </c>
      <c r="U130" s="29">
        <f t="shared" ref="U130:U149" si="262">M130+Q130</f>
        <v>0</v>
      </c>
      <c r="V130" s="29"/>
      <c r="W130" s="29"/>
      <c r="X130" s="29">
        <f>V130</f>
        <v>0</v>
      </c>
      <c r="Y130" s="29"/>
      <c r="Z130" s="29">
        <f>R130+V130</f>
        <v>91000</v>
      </c>
      <c r="AA130" s="29">
        <f>S130+W130</f>
        <v>0</v>
      </c>
      <c r="AB130" s="29">
        <f>T130+X130</f>
        <v>91000</v>
      </c>
      <c r="AC130" s="29">
        <f t="shared" si="174"/>
        <v>0</v>
      </c>
      <c r="AD130" s="29"/>
      <c r="AE130" s="29"/>
      <c r="AF130" s="29">
        <f>AD130</f>
        <v>0</v>
      </c>
      <c r="AG130" s="29"/>
      <c r="AH130" s="29">
        <f>Z130+AD130</f>
        <v>91000</v>
      </c>
      <c r="AI130" s="29">
        <f>AA130+AE130</f>
        <v>0</v>
      </c>
      <c r="AJ130" s="29">
        <f>AB130+AF130</f>
        <v>91000</v>
      </c>
      <c r="AK130" s="29">
        <f t="shared" si="175"/>
        <v>0</v>
      </c>
      <c r="AL130" s="9">
        <f t="shared" si="126"/>
        <v>0</v>
      </c>
      <c r="AM130" s="9">
        <f t="shared" si="127"/>
        <v>0</v>
      </c>
      <c r="AN130" s="29"/>
      <c r="AO130" s="29"/>
      <c r="AP130" s="29"/>
      <c r="AQ130" s="29">
        <v>91000</v>
      </c>
      <c r="AR130" s="29"/>
      <c r="AS130" s="29">
        <f t="shared" si="111"/>
        <v>91000</v>
      </c>
      <c r="AT130" s="29"/>
      <c r="AU130" s="29">
        <f t="shared" si="257"/>
        <v>91000</v>
      </c>
      <c r="AV130" s="29">
        <v>91000</v>
      </c>
      <c r="AW130" s="29"/>
      <c r="AX130" s="29">
        <f t="shared" si="112"/>
        <v>91000</v>
      </c>
      <c r="AY130" s="29"/>
      <c r="AZ130" s="29">
        <f t="shared" si="258"/>
        <v>91000</v>
      </c>
      <c r="BA130" s="29">
        <v>91000</v>
      </c>
      <c r="BB130" s="29">
        <v>124679.06</v>
      </c>
      <c r="BC130" s="29"/>
      <c r="BD130" s="29">
        <f>BB130</f>
        <v>124679.06</v>
      </c>
      <c r="BE130" s="29">
        <f>K130+AV130</f>
        <v>91000</v>
      </c>
      <c r="BF130" s="29">
        <f t="shared" si="241"/>
        <v>0</v>
      </c>
      <c r="BG130" s="80">
        <f t="shared" si="242"/>
        <v>100</v>
      </c>
      <c r="BH130" s="29">
        <f t="shared" si="243"/>
        <v>-33679.06</v>
      </c>
      <c r="BI130" s="81">
        <f t="shared" si="244"/>
        <v>72.987396600519773</v>
      </c>
    </row>
    <row r="131" spans="1:61" s="31" customFormat="1" ht="210" hidden="1" x14ac:dyDescent="0.25">
      <c r="A131" s="126" t="s">
        <v>94</v>
      </c>
      <c r="B131" s="106"/>
      <c r="C131" s="106"/>
      <c r="D131" s="106"/>
      <c r="E131" s="124">
        <v>851</v>
      </c>
      <c r="F131" s="4" t="s">
        <v>38</v>
      </c>
      <c r="G131" s="4" t="s">
        <v>14</v>
      </c>
      <c r="H131" s="4" t="s">
        <v>95</v>
      </c>
      <c r="I131" s="3"/>
      <c r="J131" s="29">
        <f t="shared" si="260"/>
        <v>85601</v>
      </c>
      <c r="K131" s="29">
        <f t="shared" si="260"/>
        <v>0</v>
      </c>
      <c r="L131" s="29">
        <f t="shared" si="260"/>
        <v>85601</v>
      </c>
      <c r="M131" s="29">
        <f t="shared" si="260"/>
        <v>0</v>
      </c>
      <c r="N131" s="29">
        <f t="shared" si="260"/>
        <v>0</v>
      </c>
      <c r="O131" s="29">
        <f t="shared" si="260"/>
        <v>0</v>
      </c>
      <c r="P131" s="29">
        <f t="shared" si="260"/>
        <v>0</v>
      </c>
      <c r="Q131" s="29">
        <f t="shared" si="260"/>
        <v>0</v>
      </c>
      <c r="R131" s="29">
        <f t="shared" si="260"/>
        <v>85601</v>
      </c>
      <c r="S131" s="29">
        <f t="shared" si="260"/>
        <v>0</v>
      </c>
      <c r="T131" s="29">
        <f t="shared" si="260"/>
        <v>85601</v>
      </c>
      <c r="U131" s="29">
        <f t="shared" si="262"/>
        <v>0</v>
      </c>
      <c r="V131" s="29">
        <f t="shared" si="260"/>
        <v>0</v>
      </c>
      <c r="W131" s="29">
        <f t="shared" si="260"/>
        <v>0</v>
      </c>
      <c r="X131" s="29">
        <f t="shared" si="260"/>
        <v>0</v>
      </c>
      <c r="Y131" s="29">
        <f t="shared" si="260"/>
        <v>0</v>
      </c>
      <c r="Z131" s="29">
        <f t="shared" si="260"/>
        <v>85601</v>
      </c>
      <c r="AA131" s="29">
        <f t="shared" si="260"/>
        <v>0</v>
      </c>
      <c r="AB131" s="29">
        <f t="shared" si="260"/>
        <v>85601</v>
      </c>
      <c r="AC131" s="29">
        <f t="shared" si="174"/>
        <v>0</v>
      </c>
      <c r="AD131" s="29">
        <f t="shared" si="260"/>
        <v>0</v>
      </c>
      <c r="AE131" s="29">
        <f t="shared" si="260"/>
        <v>0</v>
      </c>
      <c r="AF131" s="29">
        <f t="shared" si="260"/>
        <v>0</v>
      </c>
      <c r="AG131" s="29">
        <f t="shared" si="260"/>
        <v>0</v>
      </c>
      <c r="AH131" s="29">
        <f t="shared" si="260"/>
        <v>85601</v>
      </c>
      <c r="AI131" s="29">
        <f t="shared" si="260"/>
        <v>0</v>
      </c>
      <c r="AJ131" s="29">
        <f t="shared" si="260"/>
        <v>85601</v>
      </c>
      <c r="AK131" s="29">
        <f t="shared" si="175"/>
        <v>0</v>
      </c>
      <c r="AL131" s="9">
        <f t="shared" si="126"/>
        <v>0</v>
      </c>
      <c r="AM131" s="9">
        <f t="shared" si="127"/>
        <v>0</v>
      </c>
      <c r="AN131" s="29"/>
      <c r="AO131" s="29"/>
      <c r="AP131" s="29"/>
      <c r="AQ131" s="29">
        <f t="shared" si="260"/>
        <v>85601</v>
      </c>
      <c r="AR131" s="29"/>
      <c r="AS131" s="29">
        <f t="shared" si="111"/>
        <v>85601</v>
      </c>
      <c r="AT131" s="29"/>
      <c r="AU131" s="29">
        <f t="shared" si="257"/>
        <v>85601</v>
      </c>
      <c r="AV131" s="29">
        <f t="shared" si="260"/>
        <v>85601</v>
      </c>
      <c r="AW131" s="29"/>
      <c r="AX131" s="29">
        <f t="shared" si="112"/>
        <v>85601</v>
      </c>
      <c r="AY131" s="29"/>
      <c r="AZ131" s="29">
        <f t="shared" si="258"/>
        <v>85601</v>
      </c>
      <c r="BA131" s="29">
        <f t="shared" si="261"/>
        <v>133008</v>
      </c>
      <c r="BB131" s="29">
        <f t="shared" si="261"/>
        <v>133008</v>
      </c>
      <c r="BC131" s="29">
        <f t="shared" si="261"/>
        <v>0</v>
      </c>
      <c r="BD131" s="29">
        <f t="shared" si="261"/>
        <v>133008</v>
      </c>
      <c r="BE131" s="29">
        <f t="shared" si="261"/>
        <v>0</v>
      </c>
      <c r="BF131" s="29">
        <f t="shared" si="241"/>
        <v>-47407</v>
      </c>
      <c r="BG131" s="80">
        <f t="shared" si="242"/>
        <v>64.357782990496816</v>
      </c>
      <c r="BH131" s="29">
        <f t="shared" si="243"/>
        <v>-47407</v>
      </c>
      <c r="BI131" s="81">
        <f t="shared" si="244"/>
        <v>64.357782990496816</v>
      </c>
    </row>
    <row r="132" spans="1:61" s="31" customFormat="1" hidden="1" x14ac:dyDescent="0.25">
      <c r="A132" s="126" t="s">
        <v>45</v>
      </c>
      <c r="B132" s="106"/>
      <c r="C132" s="106"/>
      <c r="D132" s="106"/>
      <c r="E132" s="124">
        <v>851</v>
      </c>
      <c r="F132" s="4" t="s">
        <v>38</v>
      </c>
      <c r="G132" s="4" t="s">
        <v>14</v>
      </c>
      <c r="H132" s="4" t="s">
        <v>95</v>
      </c>
      <c r="I132" s="3" t="s">
        <v>46</v>
      </c>
      <c r="J132" s="29">
        <f t="shared" si="260"/>
        <v>85601</v>
      </c>
      <c r="K132" s="29">
        <f t="shared" si="260"/>
        <v>0</v>
      </c>
      <c r="L132" s="29">
        <f t="shared" si="260"/>
        <v>85601</v>
      </c>
      <c r="M132" s="29">
        <f t="shared" si="260"/>
        <v>0</v>
      </c>
      <c r="N132" s="29">
        <f t="shared" si="260"/>
        <v>0</v>
      </c>
      <c r="O132" s="29">
        <f t="shared" si="260"/>
        <v>0</v>
      </c>
      <c r="P132" s="29">
        <f t="shared" si="260"/>
        <v>0</v>
      </c>
      <c r="Q132" s="29">
        <f t="shared" si="260"/>
        <v>0</v>
      </c>
      <c r="R132" s="29">
        <f t="shared" si="260"/>
        <v>85601</v>
      </c>
      <c r="S132" s="29">
        <f t="shared" si="260"/>
        <v>0</v>
      </c>
      <c r="T132" s="29">
        <f t="shared" si="260"/>
        <v>85601</v>
      </c>
      <c r="U132" s="29">
        <f t="shared" si="262"/>
        <v>0</v>
      </c>
      <c r="V132" s="29">
        <f t="shared" si="260"/>
        <v>0</v>
      </c>
      <c r="W132" s="29">
        <f t="shared" si="260"/>
        <v>0</v>
      </c>
      <c r="X132" s="29">
        <f t="shared" si="260"/>
        <v>0</v>
      </c>
      <c r="Y132" s="29">
        <f t="shared" si="260"/>
        <v>0</v>
      </c>
      <c r="Z132" s="29">
        <f t="shared" si="260"/>
        <v>85601</v>
      </c>
      <c r="AA132" s="29">
        <f t="shared" si="260"/>
        <v>0</v>
      </c>
      <c r="AB132" s="29">
        <f t="shared" si="260"/>
        <v>85601</v>
      </c>
      <c r="AC132" s="29">
        <f t="shared" si="174"/>
        <v>0</v>
      </c>
      <c r="AD132" s="29">
        <f t="shared" si="260"/>
        <v>0</v>
      </c>
      <c r="AE132" s="29">
        <f t="shared" si="260"/>
        <v>0</v>
      </c>
      <c r="AF132" s="29">
        <f t="shared" si="260"/>
        <v>0</v>
      </c>
      <c r="AG132" s="29">
        <f t="shared" si="260"/>
        <v>0</v>
      </c>
      <c r="AH132" s="29">
        <f t="shared" si="260"/>
        <v>85601</v>
      </c>
      <c r="AI132" s="29">
        <f t="shared" si="260"/>
        <v>0</v>
      </c>
      <c r="AJ132" s="29">
        <f t="shared" si="260"/>
        <v>85601</v>
      </c>
      <c r="AK132" s="29">
        <f t="shared" si="175"/>
        <v>0</v>
      </c>
      <c r="AL132" s="9">
        <f t="shared" si="126"/>
        <v>0</v>
      </c>
      <c r="AM132" s="9">
        <f t="shared" si="127"/>
        <v>0</v>
      </c>
      <c r="AN132" s="29"/>
      <c r="AO132" s="29"/>
      <c r="AP132" s="29"/>
      <c r="AQ132" s="29">
        <f t="shared" si="260"/>
        <v>85601</v>
      </c>
      <c r="AR132" s="29"/>
      <c r="AS132" s="29">
        <f t="shared" si="111"/>
        <v>85601</v>
      </c>
      <c r="AT132" s="29"/>
      <c r="AU132" s="29">
        <f t="shared" si="257"/>
        <v>85601</v>
      </c>
      <c r="AV132" s="29">
        <f t="shared" si="260"/>
        <v>85601</v>
      </c>
      <c r="AW132" s="29"/>
      <c r="AX132" s="29">
        <f t="shared" si="112"/>
        <v>85601</v>
      </c>
      <c r="AY132" s="29"/>
      <c r="AZ132" s="29">
        <f t="shared" si="258"/>
        <v>85601</v>
      </c>
      <c r="BA132" s="29">
        <f t="shared" si="261"/>
        <v>133008</v>
      </c>
      <c r="BB132" s="29">
        <f t="shared" si="261"/>
        <v>133008</v>
      </c>
      <c r="BC132" s="29">
        <f t="shared" si="261"/>
        <v>0</v>
      </c>
      <c r="BD132" s="29">
        <f t="shared" si="261"/>
        <v>133008</v>
      </c>
      <c r="BE132" s="29">
        <f t="shared" si="261"/>
        <v>0</v>
      </c>
      <c r="BF132" s="29">
        <f t="shared" si="241"/>
        <v>-47407</v>
      </c>
      <c r="BG132" s="80">
        <f t="shared" si="242"/>
        <v>64.357782990496816</v>
      </c>
      <c r="BH132" s="29">
        <f t="shared" si="243"/>
        <v>-47407</v>
      </c>
      <c r="BI132" s="81">
        <f t="shared" si="244"/>
        <v>64.357782990496816</v>
      </c>
    </row>
    <row r="133" spans="1:61" s="31" customFormat="1" ht="30" hidden="1" x14ac:dyDescent="0.25">
      <c r="A133" s="106" t="s">
        <v>84</v>
      </c>
      <c r="B133" s="106"/>
      <c r="C133" s="106"/>
      <c r="D133" s="106"/>
      <c r="E133" s="124">
        <v>851</v>
      </c>
      <c r="F133" s="4" t="s">
        <v>38</v>
      </c>
      <c r="G133" s="4" t="s">
        <v>14</v>
      </c>
      <c r="H133" s="4" t="s">
        <v>95</v>
      </c>
      <c r="I133" s="3" t="s">
        <v>85</v>
      </c>
      <c r="J133" s="29">
        <v>85601</v>
      </c>
      <c r="K133" s="29"/>
      <c r="L133" s="29">
        <f>J133</f>
        <v>85601</v>
      </c>
      <c r="M133" s="29"/>
      <c r="N133" s="29"/>
      <c r="O133" s="29"/>
      <c r="P133" s="29">
        <f>N133</f>
        <v>0</v>
      </c>
      <c r="Q133" s="29"/>
      <c r="R133" s="29">
        <f>J133+N133</f>
        <v>85601</v>
      </c>
      <c r="S133" s="29">
        <f>K133+O133</f>
        <v>0</v>
      </c>
      <c r="T133" s="29">
        <f>L133+P133</f>
        <v>85601</v>
      </c>
      <c r="U133" s="29">
        <f t="shared" si="262"/>
        <v>0</v>
      </c>
      <c r="V133" s="29"/>
      <c r="W133" s="29"/>
      <c r="X133" s="29">
        <f>V133</f>
        <v>0</v>
      </c>
      <c r="Y133" s="29"/>
      <c r="Z133" s="29">
        <f>R133+V133</f>
        <v>85601</v>
      </c>
      <c r="AA133" s="29">
        <f>S133+W133</f>
        <v>0</v>
      </c>
      <c r="AB133" s="29">
        <f>T133+X133</f>
        <v>85601</v>
      </c>
      <c r="AC133" s="29">
        <f t="shared" si="174"/>
        <v>0</v>
      </c>
      <c r="AD133" s="29"/>
      <c r="AE133" s="29"/>
      <c r="AF133" s="29">
        <f>AD133</f>
        <v>0</v>
      </c>
      <c r="AG133" s="29"/>
      <c r="AH133" s="29">
        <f>Z133+AD133</f>
        <v>85601</v>
      </c>
      <c r="AI133" s="29">
        <f>AA133+AE133</f>
        <v>0</v>
      </c>
      <c r="AJ133" s="29">
        <f>AB133+AF133</f>
        <v>85601</v>
      </c>
      <c r="AK133" s="29">
        <f t="shared" si="175"/>
        <v>0</v>
      </c>
      <c r="AL133" s="9">
        <f t="shared" si="126"/>
        <v>0</v>
      </c>
      <c r="AM133" s="9">
        <f t="shared" si="127"/>
        <v>0</v>
      </c>
      <c r="AN133" s="29"/>
      <c r="AO133" s="29"/>
      <c r="AP133" s="29"/>
      <c r="AQ133" s="29">
        <v>85601</v>
      </c>
      <c r="AR133" s="29"/>
      <c r="AS133" s="29">
        <f t="shared" si="111"/>
        <v>85601</v>
      </c>
      <c r="AT133" s="29"/>
      <c r="AU133" s="29">
        <f t="shared" si="257"/>
        <v>85601</v>
      </c>
      <c r="AV133" s="29">
        <v>85601</v>
      </c>
      <c r="AW133" s="29"/>
      <c r="AX133" s="29">
        <f t="shared" si="112"/>
        <v>85601</v>
      </c>
      <c r="AY133" s="29"/>
      <c r="AZ133" s="29">
        <f t="shared" si="258"/>
        <v>85601</v>
      </c>
      <c r="BA133" s="29">
        <v>133008</v>
      </c>
      <c r="BB133" s="29">
        <v>133008</v>
      </c>
      <c r="BC133" s="29"/>
      <c r="BD133" s="29">
        <f>BB133</f>
        <v>133008</v>
      </c>
      <c r="BE133" s="29"/>
      <c r="BF133" s="29">
        <f t="shared" si="241"/>
        <v>-47407</v>
      </c>
      <c r="BG133" s="80">
        <f t="shared" si="242"/>
        <v>64.357782990496816</v>
      </c>
      <c r="BH133" s="29">
        <f t="shared" si="243"/>
        <v>-47407</v>
      </c>
      <c r="BI133" s="81">
        <f t="shared" si="244"/>
        <v>64.357782990496816</v>
      </c>
    </row>
    <row r="134" spans="1:61" s="31" customFormat="1" hidden="1" x14ac:dyDescent="0.25">
      <c r="A134" s="6" t="s">
        <v>96</v>
      </c>
      <c r="B134" s="104"/>
      <c r="C134" s="104"/>
      <c r="D134" s="39"/>
      <c r="E134" s="124">
        <v>851</v>
      </c>
      <c r="F134" s="33" t="s">
        <v>38</v>
      </c>
      <c r="G134" s="33" t="s">
        <v>59</v>
      </c>
      <c r="H134" s="33"/>
      <c r="I134" s="27"/>
      <c r="J134" s="30">
        <f t="shared" ref="J134:T134" si="263">J135+J138+J141+J144+J147</f>
        <v>600</v>
      </c>
      <c r="K134" s="30">
        <f t="shared" si="263"/>
        <v>0</v>
      </c>
      <c r="L134" s="30">
        <f t="shared" si="263"/>
        <v>600</v>
      </c>
      <c r="M134" s="30">
        <f t="shared" si="263"/>
        <v>0</v>
      </c>
      <c r="N134" s="30">
        <f t="shared" si="263"/>
        <v>3315000</v>
      </c>
      <c r="O134" s="30">
        <f t="shared" si="263"/>
        <v>0</v>
      </c>
      <c r="P134" s="30">
        <f t="shared" si="263"/>
        <v>3315000</v>
      </c>
      <c r="Q134" s="30">
        <f t="shared" si="263"/>
        <v>0</v>
      </c>
      <c r="R134" s="30">
        <f t="shared" si="263"/>
        <v>3315600</v>
      </c>
      <c r="S134" s="30">
        <f t="shared" si="263"/>
        <v>0</v>
      </c>
      <c r="T134" s="30">
        <f t="shared" si="263"/>
        <v>3315600</v>
      </c>
      <c r="U134" s="29">
        <f t="shared" si="262"/>
        <v>0</v>
      </c>
      <c r="V134" s="30">
        <f t="shared" ref="V134:AB134" si="264">V135+V138+V141+V144+V147</f>
        <v>0</v>
      </c>
      <c r="W134" s="30">
        <f t="shared" si="264"/>
        <v>0</v>
      </c>
      <c r="X134" s="30">
        <f t="shared" si="264"/>
        <v>0</v>
      </c>
      <c r="Y134" s="30">
        <f t="shared" si="264"/>
        <v>0</v>
      </c>
      <c r="Z134" s="30">
        <f t="shared" si="264"/>
        <v>3315600</v>
      </c>
      <c r="AA134" s="30">
        <f t="shared" si="264"/>
        <v>0</v>
      </c>
      <c r="AB134" s="30">
        <f t="shared" si="264"/>
        <v>3315600</v>
      </c>
      <c r="AC134" s="29">
        <f t="shared" si="174"/>
        <v>0</v>
      </c>
      <c r="AD134" s="30">
        <f t="shared" ref="AD134:AJ134" si="265">AD135+AD138+AD141+AD144+AD147</f>
        <v>0</v>
      </c>
      <c r="AE134" s="30">
        <f t="shared" si="265"/>
        <v>0</v>
      </c>
      <c r="AF134" s="30">
        <f t="shared" si="265"/>
        <v>0</v>
      </c>
      <c r="AG134" s="30">
        <f t="shared" si="265"/>
        <v>0</v>
      </c>
      <c r="AH134" s="30">
        <f t="shared" si="265"/>
        <v>3315600</v>
      </c>
      <c r="AI134" s="30">
        <f t="shared" si="265"/>
        <v>0</v>
      </c>
      <c r="AJ134" s="30">
        <f t="shared" si="265"/>
        <v>3315600</v>
      </c>
      <c r="AK134" s="29">
        <f t="shared" si="175"/>
        <v>0</v>
      </c>
      <c r="AL134" s="9">
        <f t="shared" si="126"/>
        <v>0</v>
      </c>
      <c r="AM134" s="9">
        <f t="shared" si="127"/>
        <v>0</v>
      </c>
      <c r="AN134" s="30"/>
      <c r="AO134" s="30"/>
      <c r="AP134" s="30"/>
      <c r="AQ134" s="30">
        <f>AQ135+AQ138+AQ141+AQ144+AQ147</f>
        <v>92078</v>
      </c>
      <c r="AR134" s="30">
        <f t="shared" ref="AR134:AX134" si="266">AR135+AR138+AR141+AR144+AR147</f>
        <v>1738082</v>
      </c>
      <c r="AS134" s="30">
        <f t="shared" si="266"/>
        <v>1830160</v>
      </c>
      <c r="AT134" s="30">
        <f t="shared" ref="AT134:AU134" si="267">AT135+AT138+AT141+AT144+AT147</f>
        <v>0</v>
      </c>
      <c r="AU134" s="30">
        <f t="shared" si="267"/>
        <v>1830160</v>
      </c>
      <c r="AV134" s="30">
        <f t="shared" si="266"/>
        <v>497295</v>
      </c>
      <c r="AW134" s="30">
        <f t="shared" si="266"/>
        <v>9437205</v>
      </c>
      <c r="AX134" s="30">
        <f t="shared" si="266"/>
        <v>9934500</v>
      </c>
      <c r="AY134" s="30">
        <f t="shared" ref="AY134:AZ134" si="268">AY135+AY138+AY141+AY144+AY147</f>
        <v>0</v>
      </c>
      <c r="AZ134" s="30">
        <f t="shared" si="268"/>
        <v>9934500</v>
      </c>
      <c r="BA134" s="30">
        <f>BA135+BA138+BA141+BA144+BA147</f>
        <v>422726</v>
      </c>
      <c r="BB134" s="30">
        <f>BB135+BB138+BB141+BB144+BB147</f>
        <v>8787101.0899999999</v>
      </c>
      <c r="BC134" s="30">
        <f>BC135+BC138+BC141+BC144+BC147</f>
        <v>0</v>
      </c>
      <c r="BD134" s="30">
        <f>BD135+BD138+BD141+BD144+BD147</f>
        <v>632690.40999999992</v>
      </c>
      <c r="BE134" s="30">
        <f>BE135+BE138+BE141+BE144+BE147</f>
        <v>0</v>
      </c>
      <c r="BF134" s="29">
        <f t="shared" si="241"/>
        <v>-422126</v>
      </c>
      <c r="BG134" s="80">
        <f t="shared" si="242"/>
        <v>0.14193591120489396</v>
      </c>
      <c r="BH134" s="29">
        <f t="shared" si="243"/>
        <v>-8786501.0899999999</v>
      </c>
      <c r="BI134" s="81">
        <f t="shared" si="244"/>
        <v>6.8281904789148163E-3</v>
      </c>
    </row>
    <row r="135" spans="1:61" ht="60" hidden="1" x14ac:dyDescent="0.25">
      <c r="A135" s="126" t="s">
        <v>101</v>
      </c>
      <c r="B135" s="106"/>
      <c r="C135" s="106"/>
      <c r="D135" s="37"/>
      <c r="E135" s="124">
        <v>851</v>
      </c>
      <c r="F135" s="4" t="s">
        <v>38</v>
      </c>
      <c r="G135" s="4" t="s">
        <v>59</v>
      </c>
      <c r="H135" s="4" t="s">
        <v>102</v>
      </c>
      <c r="I135" s="3"/>
      <c r="J135" s="29">
        <f t="shared" ref="J135:BB139" si="269">J136</f>
        <v>0</v>
      </c>
      <c r="K135" s="29">
        <f t="shared" si="269"/>
        <v>0</v>
      </c>
      <c r="L135" s="29">
        <f t="shared" si="269"/>
        <v>0</v>
      </c>
      <c r="M135" s="29">
        <f t="shared" si="269"/>
        <v>0</v>
      </c>
      <c r="N135" s="29">
        <f t="shared" si="269"/>
        <v>3215000</v>
      </c>
      <c r="O135" s="29">
        <f t="shared" si="269"/>
        <v>0</v>
      </c>
      <c r="P135" s="29">
        <f t="shared" si="269"/>
        <v>3215000</v>
      </c>
      <c r="Q135" s="29">
        <f t="shared" si="269"/>
        <v>0</v>
      </c>
      <c r="R135" s="29">
        <f t="shared" si="269"/>
        <v>3215000</v>
      </c>
      <c r="S135" s="29">
        <f t="shared" si="269"/>
        <v>0</v>
      </c>
      <c r="T135" s="29">
        <f t="shared" si="269"/>
        <v>3215000</v>
      </c>
      <c r="U135" s="29">
        <f t="shared" si="262"/>
        <v>0</v>
      </c>
      <c r="V135" s="29">
        <f t="shared" si="269"/>
        <v>0</v>
      </c>
      <c r="W135" s="29">
        <f t="shared" si="269"/>
        <v>0</v>
      </c>
      <c r="X135" s="29">
        <f t="shared" si="269"/>
        <v>0</v>
      </c>
      <c r="Y135" s="29">
        <f t="shared" si="269"/>
        <v>0</v>
      </c>
      <c r="Z135" s="29">
        <f t="shared" si="269"/>
        <v>3215000</v>
      </c>
      <c r="AA135" s="29">
        <f t="shared" si="269"/>
        <v>0</v>
      </c>
      <c r="AB135" s="29">
        <f t="shared" si="269"/>
        <v>3215000</v>
      </c>
      <c r="AC135" s="29">
        <f t="shared" si="174"/>
        <v>0</v>
      </c>
      <c r="AD135" s="29">
        <f t="shared" si="269"/>
        <v>0</v>
      </c>
      <c r="AE135" s="29">
        <f t="shared" si="269"/>
        <v>0</v>
      </c>
      <c r="AF135" s="29">
        <f t="shared" si="269"/>
        <v>0</v>
      </c>
      <c r="AG135" s="29">
        <f t="shared" si="269"/>
        <v>0</v>
      </c>
      <c r="AH135" s="29">
        <f t="shared" si="269"/>
        <v>3215000</v>
      </c>
      <c r="AI135" s="29">
        <f t="shared" si="269"/>
        <v>0</v>
      </c>
      <c r="AJ135" s="29">
        <f t="shared" si="269"/>
        <v>3215000</v>
      </c>
      <c r="AK135" s="29">
        <f t="shared" si="175"/>
        <v>0</v>
      </c>
      <c r="AL135" s="9">
        <f t="shared" si="126"/>
        <v>0</v>
      </c>
      <c r="AM135" s="9">
        <f t="shared" si="127"/>
        <v>0</v>
      </c>
      <c r="AN135" s="29"/>
      <c r="AO135" s="29"/>
      <c r="AP135" s="29"/>
      <c r="AQ135" s="29">
        <f t="shared" si="269"/>
        <v>0</v>
      </c>
      <c r="AR135" s="29"/>
      <c r="AS135" s="29">
        <f t="shared" si="111"/>
        <v>0</v>
      </c>
      <c r="AT135" s="29"/>
      <c r="AU135" s="29">
        <f t="shared" ref="AU135:AU146" si="270">AS135+AT135</f>
        <v>0</v>
      </c>
      <c r="AV135" s="29">
        <f t="shared" si="269"/>
        <v>0</v>
      </c>
      <c r="AW135" s="29"/>
      <c r="AX135" s="29">
        <f t="shared" si="112"/>
        <v>0</v>
      </c>
      <c r="AY135" s="29"/>
      <c r="AZ135" s="29">
        <f t="shared" ref="AZ135:AZ143" si="271">AX135+AY135</f>
        <v>0</v>
      </c>
      <c r="BA135" s="29">
        <f t="shared" si="269"/>
        <v>0</v>
      </c>
      <c r="BB135" s="29">
        <f t="shared" si="269"/>
        <v>386025.41</v>
      </c>
      <c r="BC135" s="29">
        <f t="shared" ref="BA135:BE139" si="272">BC136</f>
        <v>0</v>
      </c>
      <c r="BD135" s="29">
        <f t="shared" si="272"/>
        <v>386025.41</v>
      </c>
      <c r="BE135" s="29">
        <f t="shared" si="272"/>
        <v>0</v>
      </c>
      <c r="BF135" s="29">
        <f t="shared" si="241"/>
        <v>0</v>
      </c>
      <c r="BG135" s="80" t="e">
        <f t="shared" si="242"/>
        <v>#DIV/0!</v>
      </c>
      <c r="BH135" s="29">
        <f t="shared" si="243"/>
        <v>-386025.41</v>
      </c>
      <c r="BI135" s="81">
        <f t="shared" si="244"/>
        <v>0</v>
      </c>
    </row>
    <row r="136" spans="1:61" ht="45" hidden="1" x14ac:dyDescent="0.25">
      <c r="A136" s="106" t="s">
        <v>97</v>
      </c>
      <c r="B136" s="106"/>
      <c r="C136" s="106"/>
      <c r="D136" s="37"/>
      <c r="E136" s="124">
        <v>851</v>
      </c>
      <c r="F136" s="4" t="s">
        <v>38</v>
      </c>
      <c r="G136" s="4" t="s">
        <v>59</v>
      </c>
      <c r="H136" s="4" t="s">
        <v>102</v>
      </c>
      <c r="I136" s="3" t="s">
        <v>98</v>
      </c>
      <c r="J136" s="29">
        <f t="shared" si="269"/>
        <v>0</v>
      </c>
      <c r="K136" s="29">
        <f t="shared" si="269"/>
        <v>0</v>
      </c>
      <c r="L136" s="29">
        <f t="shared" si="269"/>
        <v>0</v>
      </c>
      <c r="M136" s="29">
        <f t="shared" si="269"/>
        <v>0</v>
      </c>
      <c r="N136" s="29">
        <f t="shared" si="269"/>
        <v>3215000</v>
      </c>
      <c r="O136" s="29">
        <f t="shared" si="269"/>
        <v>0</v>
      </c>
      <c r="P136" s="29">
        <f t="shared" si="269"/>
        <v>3215000</v>
      </c>
      <c r="Q136" s="29">
        <f t="shared" si="269"/>
        <v>0</v>
      </c>
      <c r="R136" s="29">
        <f t="shared" si="269"/>
        <v>3215000</v>
      </c>
      <c r="S136" s="29">
        <f t="shared" si="269"/>
        <v>0</v>
      </c>
      <c r="T136" s="29">
        <f t="shared" si="269"/>
        <v>3215000</v>
      </c>
      <c r="U136" s="29">
        <f t="shared" si="262"/>
        <v>0</v>
      </c>
      <c r="V136" s="29">
        <f t="shared" si="269"/>
        <v>0</v>
      </c>
      <c r="W136" s="29">
        <f t="shared" si="269"/>
        <v>0</v>
      </c>
      <c r="X136" s="29">
        <f t="shared" si="269"/>
        <v>0</v>
      </c>
      <c r="Y136" s="29">
        <f t="shared" si="269"/>
        <v>0</v>
      </c>
      <c r="Z136" s="29">
        <f t="shared" si="269"/>
        <v>3215000</v>
      </c>
      <c r="AA136" s="29">
        <f t="shared" si="269"/>
        <v>0</v>
      </c>
      <c r="AB136" s="29">
        <f t="shared" si="269"/>
        <v>3215000</v>
      </c>
      <c r="AC136" s="29">
        <f t="shared" si="174"/>
        <v>0</v>
      </c>
      <c r="AD136" s="29">
        <f t="shared" si="269"/>
        <v>0</v>
      </c>
      <c r="AE136" s="29">
        <f t="shared" si="269"/>
        <v>0</v>
      </c>
      <c r="AF136" s="29">
        <f t="shared" si="269"/>
        <v>0</v>
      </c>
      <c r="AG136" s="29">
        <f t="shared" si="269"/>
        <v>0</v>
      </c>
      <c r="AH136" s="29">
        <f t="shared" si="269"/>
        <v>3215000</v>
      </c>
      <c r="AI136" s="29">
        <f t="shared" si="269"/>
        <v>0</v>
      </c>
      <c r="AJ136" s="29">
        <f t="shared" si="269"/>
        <v>3215000</v>
      </c>
      <c r="AK136" s="29">
        <f t="shared" si="175"/>
        <v>0</v>
      </c>
      <c r="AL136" s="9">
        <f t="shared" si="126"/>
        <v>0</v>
      </c>
      <c r="AM136" s="9">
        <f t="shared" si="127"/>
        <v>0</v>
      </c>
      <c r="AN136" s="29"/>
      <c r="AO136" s="29"/>
      <c r="AP136" s="29"/>
      <c r="AQ136" s="29">
        <f t="shared" si="269"/>
        <v>0</v>
      </c>
      <c r="AR136" s="29"/>
      <c r="AS136" s="29">
        <f t="shared" si="111"/>
        <v>0</v>
      </c>
      <c r="AT136" s="29"/>
      <c r="AU136" s="29">
        <f t="shared" si="270"/>
        <v>0</v>
      </c>
      <c r="AV136" s="29">
        <f t="shared" si="269"/>
        <v>0</v>
      </c>
      <c r="AW136" s="29"/>
      <c r="AX136" s="29">
        <f t="shared" si="112"/>
        <v>0</v>
      </c>
      <c r="AY136" s="29"/>
      <c r="AZ136" s="29">
        <f t="shared" si="271"/>
        <v>0</v>
      </c>
      <c r="BA136" s="29">
        <f t="shared" si="272"/>
        <v>0</v>
      </c>
      <c r="BB136" s="29">
        <f t="shared" si="272"/>
        <v>386025.41</v>
      </c>
      <c r="BC136" s="29">
        <f t="shared" si="272"/>
        <v>0</v>
      </c>
      <c r="BD136" s="29">
        <f t="shared" si="272"/>
        <v>386025.41</v>
      </c>
      <c r="BE136" s="29">
        <f t="shared" si="272"/>
        <v>0</v>
      </c>
      <c r="BF136" s="29">
        <f t="shared" si="241"/>
        <v>0</v>
      </c>
      <c r="BG136" s="80" t="e">
        <f t="shared" si="242"/>
        <v>#DIV/0!</v>
      </c>
      <c r="BH136" s="29">
        <f t="shared" si="243"/>
        <v>-386025.41</v>
      </c>
      <c r="BI136" s="81">
        <f t="shared" si="244"/>
        <v>0</v>
      </c>
    </row>
    <row r="137" spans="1:61" hidden="1" x14ac:dyDescent="0.25">
      <c r="A137" s="106" t="s">
        <v>99</v>
      </c>
      <c r="B137" s="106"/>
      <c r="C137" s="106"/>
      <c r="D137" s="37"/>
      <c r="E137" s="124">
        <v>851</v>
      </c>
      <c r="F137" s="4" t="s">
        <v>38</v>
      </c>
      <c r="G137" s="4" t="s">
        <v>59</v>
      </c>
      <c r="H137" s="4" t="s">
        <v>102</v>
      </c>
      <c r="I137" s="3" t="s">
        <v>100</v>
      </c>
      <c r="J137" s="29"/>
      <c r="K137" s="29"/>
      <c r="L137" s="29">
        <f>J137</f>
        <v>0</v>
      </c>
      <c r="M137" s="29"/>
      <c r="N137" s="29">
        <f>800000+320000+1250000+560000+65000+70000+150000</f>
        <v>3215000</v>
      </c>
      <c r="O137" s="29"/>
      <c r="P137" s="29">
        <f>N137</f>
        <v>3215000</v>
      </c>
      <c r="Q137" s="29"/>
      <c r="R137" s="29">
        <f>J137+N137</f>
        <v>3215000</v>
      </c>
      <c r="S137" s="29">
        <f>K137+O137</f>
        <v>0</v>
      </c>
      <c r="T137" s="29">
        <f>L137+P137</f>
        <v>3215000</v>
      </c>
      <c r="U137" s="29">
        <f t="shared" si="262"/>
        <v>0</v>
      </c>
      <c r="V137" s="29"/>
      <c r="W137" s="29"/>
      <c r="X137" s="29">
        <f>V137</f>
        <v>0</v>
      </c>
      <c r="Y137" s="29"/>
      <c r="Z137" s="29">
        <f>R137+V137</f>
        <v>3215000</v>
      </c>
      <c r="AA137" s="29">
        <f>S137+W137</f>
        <v>0</v>
      </c>
      <c r="AB137" s="29">
        <f>T137+X137</f>
        <v>3215000</v>
      </c>
      <c r="AC137" s="29">
        <f t="shared" si="174"/>
        <v>0</v>
      </c>
      <c r="AD137" s="29"/>
      <c r="AE137" s="29"/>
      <c r="AF137" s="29">
        <f>AD137</f>
        <v>0</v>
      </c>
      <c r="AG137" s="29"/>
      <c r="AH137" s="29">
        <f>Z137+AD137</f>
        <v>3215000</v>
      </c>
      <c r="AI137" s="29">
        <f>AA137+AE137</f>
        <v>0</v>
      </c>
      <c r="AJ137" s="29">
        <f>AB137+AF137</f>
        <v>3215000</v>
      </c>
      <c r="AK137" s="29">
        <f t="shared" si="175"/>
        <v>0</v>
      </c>
      <c r="AL137" s="9">
        <f t="shared" si="126"/>
        <v>0</v>
      </c>
      <c r="AM137" s="9">
        <f t="shared" si="127"/>
        <v>0</v>
      </c>
      <c r="AN137" s="29"/>
      <c r="AO137" s="29"/>
      <c r="AP137" s="29"/>
      <c r="AQ137" s="29"/>
      <c r="AR137" s="29"/>
      <c r="AS137" s="29">
        <f t="shared" si="111"/>
        <v>0</v>
      </c>
      <c r="AT137" s="29"/>
      <c r="AU137" s="29">
        <f t="shared" si="270"/>
        <v>0</v>
      </c>
      <c r="AV137" s="29"/>
      <c r="AW137" s="29"/>
      <c r="AX137" s="29">
        <f t="shared" si="112"/>
        <v>0</v>
      </c>
      <c r="AY137" s="29"/>
      <c r="AZ137" s="29">
        <f t="shared" si="271"/>
        <v>0</v>
      </c>
      <c r="BA137" s="29"/>
      <c r="BB137" s="29">
        <v>386025.41</v>
      </c>
      <c r="BC137" s="29"/>
      <c r="BD137" s="29">
        <f>BB137</f>
        <v>386025.41</v>
      </c>
      <c r="BE137" s="29"/>
      <c r="BF137" s="29">
        <f t="shared" si="241"/>
        <v>0</v>
      </c>
      <c r="BG137" s="80" t="e">
        <f t="shared" si="242"/>
        <v>#DIV/0!</v>
      </c>
      <c r="BH137" s="29">
        <f t="shared" si="243"/>
        <v>-386025.41</v>
      </c>
      <c r="BI137" s="81">
        <f t="shared" si="244"/>
        <v>0</v>
      </c>
    </row>
    <row r="138" spans="1:61" ht="30" hidden="1" x14ac:dyDescent="0.25">
      <c r="A138" s="106" t="s">
        <v>397</v>
      </c>
      <c r="B138" s="106"/>
      <c r="C138" s="106"/>
      <c r="D138" s="37"/>
      <c r="E138" s="124">
        <v>851</v>
      </c>
      <c r="F138" s="4" t="s">
        <v>38</v>
      </c>
      <c r="G138" s="4" t="s">
        <v>59</v>
      </c>
      <c r="H138" s="4" t="s">
        <v>398</v>
      </c>
      <c r="I138" s="3"/>
      <c r="J138" s="29">
        <f t="shared" si="269"/>
        <v>0</v>
      </c>
      <c r="K138" s="29">
        <f t="shared" si="269"/>
        <v>0</v>
      </c>
      <c r="L138" s="29">
        <f t="shared" si="269"/>
        <v>0</v>
      </c>
      <c r="M138" s="29">
        <f t="shared" si="269"/>
        <v>0</v>
      </c>
      <c r="N138" s="29">
        <f t="shared" si="269"/>
        <v>100000</v>
      </c>
      <c r="O138" s="29">
        <f t="shared" si="269"/>
        <v>0</v>
      </c>
      <c r="P138" s="29">
        <f t="shared" si="269"/>
        <v>100000</v>
      </c>
      <c r="Q138" s="29">
        <f t="shared" si="269"/>
        <v>0</v>
      </c>
      <c r="R138" s="29">
        <f t="shared" si="269"/>
        <v>100000</v>
      </c>
      <c r="S138" s="29">
        <f t="shared" si="269"/>
        <v>0</v>
      </c>
      <c r="T138" s="29">
        <f t="shared" si="269"/>
        <v>100000</v>
      </c>
      <c r="U138" s="29">
        <f t="shared" si="262"/>
        <v>0</v>
      </c>
      <c r="V138" s="29">
        <f t="shared" si="269"/>
        <v>0</v>
      </c>
      <c r="W138" s="29">
        <f t="shared" si="269"/>
        <v>0</v>
      </c>
      <c r="X138" s="29">
        <f t="shared" si="269"/>
        <v>0</v>
      </c>
      <c r="Y138" s="29">
        <f t="shared" si="269"/>
        <v>0</v>
      </c>
      <c r="Z138" s="29">
        <f t="shared" si="269"/>
        <v>100000</v>
      </c>
      <c r="AA138" s="29">
        <f t="shared" si="269"/>
        <v>0</v>
      </c>
      <c r="AB138" s="29">
        <f t="shared" si="269"/>
        <v>100000</v>
      </c>
      <c r="AC138" s="29">
        <f t="shared" si="174"/>
        <v>0</v>
      </c>
      <c r="AD138" s="29">
        <f t="shared" si="269"/>
        <v>0</v>
      </c>
      <c r="AE138" s="29">
        <f t="shared" si="269"/>
        <v>0</v>
      </c>
      <c r="AF138" s="29">
        <f t="shared" si="269"/>
        <v>0</v>
      </c>
      <c r="AG138" s="29">
        <f t="shared" si="269"/>
        <v>0</v>
      </c>
      <c r="AH138" s="29">
        <f t="shared" si="269"/>
        <v>100000</v>
      </c>
      <c r="AI138" s="29">
        <f t="shared" si="269"/>
        <v>0</v>
      </c>
      <c r="AJ138" s="29">
        <f t="shared" si="269"/>
        <v>100000</v>
      </c>
      <c r="AK138" s="29">
        <f t="shared" si="175"/>
        <v>0</v>
      </c>
      <c r="AL138" s="9">
        <f t="shared" ref="AL138:AL201" si="273">AH138-AI138-AJ138-AK138</f>
        <v>0</v>
      </c>
      <c r="AM138" s="9">
        <f t="shared" ref="AM138:AM201" si="274">AD138-AE138-AF138-AG138</f>
        <v>0</v>
      </c>
      <c r="AN138" s="29"/>
      <c r="AO138" s="29"/>
      <c r="AP138" s="29"/>
      <c r="AQ138" s="29">
        <f t="shared" si="269"/>
        <v>0</v>
      </c>
      <c r="AR138" s="29"/>
      <c r="AS138" s="29">
        <f t="shared" si="111"/>
        <v>0</v>
      </c>
      <c r="AT138" s="29"/>
      <c r="AU138" s="29">
        <f t="shared" si="270"/>
        <v>0</v>
      </c>
      <c r="AV138" s="29">
        <f t="shared" si="269"/>
        <v>0</v>
      </c>
      <c r="AW138" s="29"/>
      <c r="AX138" s="29">
        <f t="shared" si="112"/>
        <v>0</v>
      </c>
      <c r="AY138" s="29"/>
      <c r="AZ138" s="29">
        <f t="shared" si="271"/>
        <v>0</v>
      </c>
      <c r="BA138" s="29">
        <f t="shared" si="272"/>
        <v>0</v>
      </c>
      <c r="BB138" s="29">
        <f t="shared" si="272"/>
        <v>246140</v>
      </c>
      <c r="BC138" s="29">
        <f t="shared" si="272"/>
        <v>0</v>
      </c>
      <c r="BD138" s="29">
        <f t="shared" si="272"/>
        <v>246140</v>
      </c>
      <c r="BE138" s="29">
        <f t="shared" si="272"/>
        <v>0</v>
      </c>
      <c r="BF138" s="29">
        <f t="shared" si="241"/>
        <v>0</v>
      </c>
      <c r="BG138" s="80" t="e">
        <f t="shared" si="242"/>
        <v>#DIV/0!</v>
      </c>
      <c r="BH138" s="29">
        <f t="shared" si="243"/>
        <v>-246140</v>
      </c>
      <c r="BI138" s="81">
        <f t="shared" si="244"/>
        <v>0</v>
      </c>
    </row>
    <row r="139" spans="1:61" ht="60" hidden="1" x14ac:dyDescent="0.25">
      <c r="A139" s="106" t="s">
        <v>25</v>
      </c>
      <c r="B139" s="106"/>
      <c r="C139" s="106"/>
      <c r="D139" s="37"/>
      <c r="E139" s="124">
        <v>851</v>
      </c>
      <c r="F139" s="4" t="s">
        <v>38</v>
      </c>
      <c r="G139" s="4" t="s">
        <v>59</v>
      </c>
      <c r="H139" s="4" t="s">
        <v>398</v>
      </c>
      <c r="I139" s="3" t="s">
        <v>26</v>
      </c>
      <c r="J139" s="29">
        <f t="shared" si="269"/>
        <v>0</v>
      </c>
      <c r="K139" s="29">
        <f t="shared" si="269"/>
        <v>0</v>
      </c>
      <c r="L139" s="29">
        <f t="shared" si="269"/>
        <v>0</v>
      </c>
      <c r="M139" s="29">
        <f t="shared" si="269"/>
        <v>0</v>
      </c>
      <c r="N139" s="29">
        <f t="shared" si="269"/>
        <v>100000</v>
      </c>
      <c r="O139" s="29">
        <f t="shared" si="269"/>
        <v>0</v>
      </c>
      <c r="P139" s="29">
        <f t="shared" si="269"/>
        <v>100000</v>
      </c>
      <c r="Q139" s="29">
        <f t="shared" si="269"/>
        <v>0</v>
      </c>
      <c r="R139" s="29">
        <f t="shared" si="269"/>
        <v>100000</v>
      </c>
      <c r="S139" s="29">
        <f t="shared" si="269"/>
        <v>0</v>
      </c>
      <c r="T139" s="29">
        <f t="shared" si="269"/>
        <v>100000</v>
      </c>
      <c r="U139" s="29">
        <f t="shared" si="262"/>
        <v>0</v>
      </c>
      <c r="V139" s="29">
        <f t="shared" si="269"/>
        <v>0</v>
      </c>
      <c r="W139" s="29">
        <f t="shared" si="269"/>
        <v>0</v>
      </c>
      <c r="X139" s="29">
        <f t="shared" si="269"/>
        <v>0</v>
      </c>
      <c r="Y139" s="29">
        <f t="shared" si="269"/>
        <v>0</v>
      </c>
      <c r="Z139" s="29">
        <f t="shared" si="269"/>
        <v>100000</v>
      </c>
      <c r="AA139" s="29">
        <f t="shared" si="269"/>
        <v>0</v>
      </c>
      <c r="AB139" s="29">
        <f t="shared" si="269"/>
        <v>100000</v>
      </c>
      <c r="AC139" s="29">
        <f t="shared" si="174"/>
        <v>0</v>
      </c>
      <c r="AD139" s="29">
        <f t="shared" si="269"/>
        <v>0</v>
      </c>
      <c r="AE139" s="29">
        <f t="shared" si="269"/>
        <v>0</v>
      </c>
      <c r="AF139" s="29">
        <f t="shared" si="269"/>
        <v>0</v>
      </c>
      <c r="AG139" s="29">
        <f t="shared" si="269"/>
        <v>0</v>
      </c>
      <c r="AH139" s="29">
        <f t="shared" si="269"/>
        <v>100000</v>
      </c>
      <c r="AI139" s="29">
        <f t="shared" si="269"/>
        <v>0</v>
      </c>
      <c r="AJ139" s="29">
        <f t="shared" si="269"/>
        <v>100000</v>
      </c>
      <c r="AK139" s="29">
        <f t="shared" si="175"/>
        <v>0</v>
      </c>
      <c r="AL139" s="9">
        <f t="shared" si="273"/>
        <v>0</v>
      </c>
      <c r="AM139" s="9">
        <f t="shared" si="274"/>
        <v>0</v>
      </c>
      <c r="AN139" s="29"/>
      <c r="AO139" s="29"/>
      <c r="AP139" s="29"/>
      <c r="AQ139" s="29">
        <f t="shared" si="269"/>
        <v>0</v>
      </c>
      <c r="AR139" s="29"/>
      <c r="AS139" s="29">
        <f t="shared" si="111"/>
        <v>0</v>
      </c>
      <c r="AT139" s="29"/>
      <c r="AU139" s="29">
        <f t="shared" si="270"/>
        <v>0</v>
      </c>
      <c r="AV139" s="29">
        <f t="shared" si="269"/>
        <v>0</v>
      </c>
      <c r="AW139" s="29"/>
      <c r="AX139" s="29">
        <f t="shared" si="112"/>
        <v>0</v>
      </c>
      <c r="AY139" s="29"/>
      <c r="AZ139" s="29">
        <f t="shared" si="271"/>
        <v>0</v>
      </c>
      <c r="BA139" s="29">
        <f t="shared" si="272"/>
        <v>0</v>
      </c>
      <c r="BB139" s="29">
        <f t="shared" si="272"/>
        <v>246140</v>
      </c>
      <c r="BC139" s="29">
        <f t="shared" si="272"/>
        <v>0</v>
      </c>
      <c r="BD139" s="29">
        <f t="shared" si="272"/>
        <v>246140</v>
      </c>
      <c r="BE139" s="29">
        <f t="shared" si="272"/>
        <v>0</v>
      </c>
      <c r="BF139" s="29">
        <f t="shared" si="241"/>
        <v>0</v>
      </c>
      <c r="BG139" s="80" t="e">
        <f t="shared" si="242"/>
        <v>#DIV/0!</v>
      </c>
      <c r="BH139" s="29">
        <f t="shared" si="243"/>
        <v>-246140</v>
      </c>
      <c r="BI139" s="81">
        <f t="shared" si="244"/>
        <v>0</v>
      </c>
    </row>
    <row r="140" spans="1:61" ht="60" hidden="1" x14ac:dyDescent="0.25">
      <c r="A140" s="106" t="s">
        <v>12</v>
      </c>
      <c r="B140" s="106"/>
      <c r="C140" s="106"/>
      <c r="D140" s="37"/>
      <c r="E140" s="124">
        <v>851</v>
      </c>
      <c r="F140" s="4" t="s">
        <v>38</v>
      </c>
      <c r="G140" s="4" t="s">
        <v>59</v>
      </c>
      <c r="H140" s="4" t="s">
        <v>398</v>
      </c>
      <c r="I140" s="3" t="s">
        <v>27</v>
      </c>
      <c r="J140" s="29"/>
      <c r="K140" s="29"/>
      <c r="L140" s="29">
        <f>J140</f>
        <v>0</v>
      </c>
      <c r="M140" s="29"/>
      <c r="N140" s="29">
        <f>75000+25000</f>
        <v>100000</v>
      </c>
      <c r="O140" s="29"/>
      <c r="P140" s="29">
        <f>N140</f>
        <v>100000</v>
      </c>
      <c r="Q140" s="29"/>
      <c r="R140" s="29">
        <f>J140+N140</f>
        <v>100000</v>
      </c>
      <c r="S140" s="29">
        <f>K140+O140</f>
        <v>0</v>
      </c>
      <c r="T140" s="29">
        <f>L140+P140</f>
        <v>100000</v>
      </c>
      <c r="U140" s="29">
        <f t="shared" si="262"/>
        <v>0</v>
      </c>
      <c r="V140" s="29"/>
      <c r="W140" s="29"/>
      <c r="X140" s="29">
        <f>V140</f>
        <v>0</v>
      </c>
      <c r="Y140" s="29"/>
      <c r="Z140" s="29">
        <f>R140+V140</f>
        <v>100000</v>
      </c>
      <c r="AA140" s="29">
        <f>S140+W140</f>
        <v>0</v>
      </c>
      <c r="AB140" s="29">
        <f>T140+X140</f>
        <v>100000</v>
      </c>
      <c r="AC140" s="29">
        <f t="shared" si="174"/>
        <v>0</v>
      </c>
      <c r="AD140" s="29"/>
      <c r="AE140" s="29"/>
      <c r="AF140" s="29">
        <f>AD140</f>
        <v>0</v>
      </c>
      <c r="AG140" s="29"/>
      <c r="AH140" s="29">
        <f>Z140+AD140</f>
        <v>100000</v>
      </c>
      <c r="AI140" s="29">
        <f>AA140+AE140</f>
        <v>0</v>
      </c>
      <c r="AJ140" s="29">
        <f>AB140+AF140</f>
        <v>100000</v>
      </c>
      <c r="AK140" s="29">
        <f t="shared" si="175"/>
        <v>0</v>
      </c>
      <c r="AL140" s="9">
        <f t="shared" si="273"/>
        <v>0</v>
      </c>
      <c r="AM140" s="9">
        <f t="shared" si="274"/>
        <v>0</v>
      </c>
      <c r="AN140" s="29"/>
      <c r="AO140" s="29"/>
      <c r="AP140" s="29"/>
      <c r="AQ140" s="29"/>
      <c r="AR140" s="29"/>
      <c r="AS140" s="29">
        <f t="shared" ref="AS140:AS207" si="275">AQ140+AR140</f>
        <v>0</v>
      </c>
      <c r="AT140" s="29"/>
      <c r="AU140" s="29">
        <f t="shared" si="270"/>
        <v>0</v>
      </c>
      <c r="AV140" s="29"/>
      <c r="AW140" s="29"/>
      <c r="AX140" s="29">
        <f t="shared" ref="AX140:AX207" si="276">AV140+AW140</f>
        <v>0</v>
      </c>
      <c r="AY140" s="29"/>
      <c r="AZ140" s="29">
        <f t="shared" si="271"/>
        <v>0</v>
      </c>
      <c r="BA140" s="29"/>
      <c r="BB140" s="29">
        <v>246140</v>
      </c>
      <c r="BC140" s="29"/>
      <c r="BD140" s="29">
        <f>BB140</f>
        <v>246140</v>
      </c>
      <c r="BE140" s="29"/>
      <c r="BF140" s="29">
        <f t="shared" si="241"/>
        <v>0</v>
      </c>
      <c r="BG140" s="80" t="e">
        <f t="shared" si="242"/>
        <v>#DIV/0!</v>
      </c>
      <c r="BH140" s="29">
        <f t="shared" si="243"/>
        <v>-246140</v>
      </c>
      <c r="BI140" s="81">
        <f t="shared" si="244"/>
        <v>0</v>
      </c>
    </row>
    <row r="141" spans="1:61" s="31" customFormat="1" ht="150" hidden="1" x14ac:dyDescent="0.25">
      <c r="A141" s="126" t="s">
        <v>103</v>
      </c>
      <c r="B141" s="106"/>
      <c r="C141" s="106"/>
      <c r="D141" s="106"/>
      <c r="E141" s="124">
        <v>851</v>
      </c>
      <c r="F141" s="4" t="s">
        <v>38</v>
      </c>
      <c r="G141" s="4" t="s">
        <v>59</v>
      </c>
      <c r="H141" s="4" t="s">
        <v>312</v>
      </c>
      <c r="I141" s="3"/>
      <c r="J141" s="29">
        <f t="shared" ref="J141:BB142" si="277">J142</f>
        <v>600</v>
      </c>
      <c r="K141" s="29">
        <f t="shared" si="277"/>
        <v>0</v>
      </c>
      <c r="L141" s="29">
        <f t="shared" si="277"/>
        <v>600</v>
      </c>
      <c r="M141" s="29">
        <f t="shared" si="277"/>
        <v>0</v>
      </c>
      <c r="N141" s="29">
        <f t="shared" si="277"/>
        <v>0</v>
      </c>
      <c r="O141" s="29">
        <f t="shared" si="277"/>
        <v>0</v>
      </c>
      <c r="P141" s="29">
        <f t="shared" si="277"/>
        <v>0</v>
      </c>
      <c r="Q141" s="29">
        <f t="shared" si="277"/>
        <v>0</v>
      </c>
      <c r="R141" s="29">
        <f t="shared" si="277"/>
        <v>600</v>
      </c>
      <c r="S141" s="29">
        <f t="shared" si="277"/>
        <v>0</v>
      </c>
      <c r="T141" s="29">
        <f t="shared" si="277"/>
        <v>600</v>
      </c>
      <c r="U141" s="29">
        <f t="shared" si="262"/>
        <v>0</v>
      </c>
      <c r="V141" s="29">
        <f t="shared" si="277"/>
        <v>0</v>
      </c>
      <c r="W141" s="29">
        <f t="shared" si="277"/>
        <v>0</v>
      </c>
      <c r="X141" s="29">
        <f t="shared" si="277"/>
        <v>0</v>
      </c>
      <c r="Y141" s="29">
        <f t="shared" si="277"/>
        <v>0</v>
      </c>
      <c r="Z141" s="29">
        <f t="shared" si="277"/>
        <v>600</v>
      </c>
      <c r="AA141" s="29">
        <f t="shared" si="277"/>
        <v>0</v>
      </c>
      <c r="AB141" s="29">
        <f t="shared" si="277"/>
        <v>600</v>
      </c>
      <c r="AC141" s="29">
        <f t="shared" si="174"/>
        <v>0</v>
      </c>
      <c r="AD141" s="29">
        <f t="shared" si="277"/>
        <v>0</v>
      </c>
      <c r="AE141" s="29">
        <f t="shared" si="277"/>
        <v>0</v>
      </c>
      <c r="AF141" s="29">
        <f t="shared" si="277"/>
        <v>0</v>
      </c>
      <c r="AG141" s="29">
        <f t="shared" si="277"/>
        <v>0</v>
      </c>
      <c r="AH141" s="29">
        <f t="shared" si="277"/>
        <v>600</v>
      </c>
      <c r="AI141" s="29">
        <f t="shared" si="277"/>
        <v>0</v>
      </c>
      <c r="AJ141" s="29">
        <f t="shared" si="277"/>
        <v>600</v>
      </c>
      <c r="AK141" s="29">
        <f t="shared" si="175"/>
        <v>0</v>
      </c>
      <c r="AL141" s="9">
        <f t="shared" si="273"/>
        <v>0</v>
      </c>
      <c r="AM141" s="9">
        <f t="shared" si="274"/>
        <v>0</v>
      </c>
      <c r="AN141" s="29"/>
      <c r="AO141" s="29"/>
      <c r="AP141" s="29"/>
      <c r="AQ141" s="29">
        <f t="shared" si="277"/>
        <v>600</v>
      </c>
      <c r="AR141" s="29"/>
      <c r="AS141" s="29">
        <f t="shared" si="275"/>
        <v>600</v>
      </c>
      <c r="AT141" s="29"/>
      <c r="AU141" s="29">
        <f t="shared" si="270"/>
        <v>600</v>
      </c>
      <c r="AV141" s="29">
        <f t="shared" si="277"/>
        <v>600</v>
      </c>
      <c r="AW141" s="29"/>
      <c r="AX141" s="29">
        <f t="shared" si="276"/>
        <v>600</v>
      </c>
      <c r="AY141" s="29"/>
      <c r="AZ141" s="29">
        <f t="shared" si="271"/>
        <v>600</v>
      </c>
      <c r="BA141" s="29">
        <f t="shared" si="277"/>
        <v>300</v>
      </c>
      <c r="BB141" s="29">
        <f t="shared" si="277"/>
        <v>525</v>
      </c>
      <c r="BC141" s="29">
        <f t="shared" ref="BA141:BE142" si="278">BC142</f>
        <v>0</v>
      </c>
      <c r="BD141" s="29">
        <f t="shared" si="278"/>
        <v>525</v>
      </c>
      <c r="BE141" s="29">
        <f t="shared" si="278"/>
        <v>0</v>
      </c>
      <c r="BF141" s="29">
        <f t="shared" si="241"/>
        <v>300</v>
      </c>
      <c r="BG141" s="80">
        <f t="shared" si="242"/>
        <v>200</v>
      </c>
      <c r="BH141" s="29">
        <f t="shared" si="243"/>
        <v>75</v>
      </c>
      <c r="BI141" s="81">
        <f t="shared" si="244"/>
        <v>114.28571428571428</v>
      </c>
    </row>
    <row r="142" spans="1:61" s="31" customFormat="1" hidden="1" x14ac:dyDescent="0.25">
      <c r="A142" s="126" t="s">
        <v>45</v>
      </c>
      <c r="B142" s="106"/>
      <c r="C142" s="106"/>
      <c r="D142" s="106"/>
      <c r="E142" s="124">
        <v>851</v>
      </c>
      <c r="F142" s="4" t="s">
        <v>38</v>
      </c>
      <c r="G142" s="4" t="s">
        <v>59</v>
      </c>
      <c r="H142" s="4" t="s">
        <v>312</v>
      </c>
      <c r="I142" s="3" t="s">
        <v>46</v>
      </c>
      <c r="J142" s="29">
        <f t="shared" si="277"/>
        <v>600</v>
      </c>
      <c r="K142" s="29">
        <f t="shared" si="277"/>
        <v>0</v>
      </c>
      <c r="L142" s="29">
        <f t="shared" si="277"/>
        <v>600</v>
      </c>
      <c r="M142" s="29">
        <f t="shared" si="277"/>
        <v>0</v>
      </c>
      <c r="N142" s="29">
        <f t="shared" si="277"/>
        <v>0</v>
      </c>
      <c r="O142" s="29">
        <f t="shared" si="277"/>
        <v>0</v>
      </c>
      <c r="P142" s="29">
        <f t="shared" si="277"/>
        <v>0</v>
      </c>
      <c r="Q142" s="29">
        <f t="shared" si="277"/>
        <v>0</v>
      </c>
      <c r="R142" s="29">
        <f t="shared" si="277"/>
        <v>600</v>
      </c>
      <c r="S142" s="29">
        <f t="shared" si="277"/>
        <v>0</v>
      </c>
      <c r="T142" s="29">
        <f t="shared" si="277"/>
        <v>600</v>
      </c>
      <c r="U142" s="29">
        <f t="shared" si="262"/>
        <v>0</v>
      </c>
      <c r="V142" s="29">
        <f t="shared" si="277"/>
        <v>0</v>
      </c>
      <c r="W142" s="29">
        <f t="shared" si="277"/>
        <v>0</v>
      </c>
      <c r="X142" s="29">
        <f t="shared" si="277"/>
        <v>0</v>
      </c>
      <c r="Y142" s="29">
        <f t="shared" si="277"/>
        <v>0</v>
      </c>
      <c r="Z142" s="29">
        <f t="shared" si="277"/>
        <v>600</v>
      </c>
      <c r="AA142" s="29">
        <f t="shared" si="277"/>
        <v>0</v>
      </c>
      <c r="AB142" s="29">
        <f t="shared" si="277"/>
        <v>600</v>
      </c>
      <c r="AC142" s="29">
        <f t="shared" si="174"/>
        <v>0</v>
      </c>
      <c r="AD142" s="29">
        <f t="shared" si="277"/>
        <v>0</v>
      </c>
      <c r="AE142" s="29">
        <f t="shared" si="277"/>
        <v>0</v>
      </c>
      <c r="AF142" s="29">
        <f t="shared" si="277"/>
        <v>0</v>
      </c>
      <c r="AG142" s="29">
        <f t="shared" si="277"/>
        <v>0</v>
      </c>
      <c r="AH142" s="29">
        <f t="shared" si="277"/>
        <v>600</v>
      </c>
      <c r="AI142" s="29">
        <f t="shared" si="277"/>
        <v>0</v>
      </c>
      <c r="AJ142" s="29">
        <f t="shared" si="277"/>
        <v>600</v>
      </c>
      <c r="AK142" s="29">
        <f t="shared" si="175"/>
        <v>0</v>
      </c>
      <c r="AL142" s="9">
        <f t="shared" si="273"/>
        <v>0</v>
      </c>
      <c r="AM142" s="9">
        <f t="shared" si="274"/>
        <v>0</v>
      </c>
      <c r="AN142" s="29"/>
      <c r="AO142" s="29"/>
      <c r="AP142" s="29"/>
      <c r="AQ142" s="29">
        <f t="shared" si="277"/>
        <v>600</v>
      </c>
      <c r="AR142" s="29"/>
      <c r="AS142" s="29">
        <f t="shared" si="275"/>
        <v>600</v>
      </c>
      <c r="AT142" s="29"/>
      <c r="AU142" s="29">
        <f t="shared" si="270"/>
        <v>600</v>
      </c>
      <c r="AV142" s="29">
        <f t="shared" si="277"/>
        <v>600</v>
      </c>
      <c r="AW142" s="29"/>
      <c r="AX142" s="29">
        <f t="shared" si="276"/>
        <v>600</v>
      </c>
      <c r="AY142" s="29"/>
      <c r="AZ142" s="29">
        <f t="shared" si="271"/>
        <v>600</v>
      </c>
      <c r="BA142" s="29">
        <f t="shared" si="278"/>
        <v>300</v>
      </c>
      <c r="BB142" s="29">
        <f t="shared" si="278"/>
        <v>525</v>
      </c>
      <c r="BC142" s="29">
        <f t="shared" si="278"/>
        <v>0</v>
      </c>
      <c r="BD142" s="29">
        <f t="shared" si="278"/>
        <v>525</v>
      </c>
      <c r="BE142" s="29">
        <f t="shared" si="278"/>
        <v>0</v>
      </c>
      <c r="BF142" s="29">
        <f t="shared" si="241"/>
        <v>300</v>
      </c>
      <c r="BG142" s="80">
        <f t="shared" si="242"/>
        <v>200</v>
      </c>
      <c r="BH142" s="29">
        <f t="shared" si="243"/>
        <v>75</v>
      </c>
      <c r="BI142" s="81">
        <f t="shared" si="244"/>
        <v>114.28571428571428</v>
      </c>
    </row>
    <row r="143" spans="1:61" s="31" customFormat="1" ht="30" hidden="1" x14ac:dyDescent="0.25">
      <c r="A143" s="106" t="s">
        <v>84</v>
      </c>
      <c r="B143" s="106"/>
      <c r="C143" s="106"/>
      <c r="D143" s="106"/>
      <c r="E143" s="124">
        <v>851</v>
      </c>
      <c r="F143" s="4" t="s">
        <v>38</v>
      </c>
      <c r="G143" s="4" t="s">
        <v>59</v>
      </c>
      <c r="H143" s="4" t="s">
        <v>312</v>
      </c>
      <c r="I143" s="3" t="s">
        <v>85</v>
      </c>
      <c r="J143" s="29">
        <v>600</v>
      </c>
      <c r="K143" s="29"/>
      <c r="L143" s="29">
        <f>J143</f>
        <v>600</v>
      </c>
      <c r="M143" s="29"/>
      <c r="N143" s="29"/>
      <c r="O143" s="29"/>
      <c r="P143" s="29">
        <f>N143</f>
        <v>0</v>
      </c>
      <c r="Q143" s="29"/>
      <c r="R143" s="29">
        <f>J143+N143</f>
        <v>600</v>
      </c>
      <c r="S143" s="29">
        <f>K143+O143</f>
        <v>0</v>
      </c>
      <c r="T143" s="29">
        <f>L143+P143</f>
        <v>600</v>
      </c>
      <c r="U143" s="29">
        <f t="shared" si="262"/>
        <v>0</v>
      </c>
      <c r="V143" s="29"/>
      <c r="W143" s="29"/>
      <c r="X143" s="29">
        <f>V143</f>
        <v>0</v>
      </c>
      <c r="Y143" s="29"/>
      <c r="Z143" s="29">
        <f>R143+V143</f>
        <v>600</v>
      </c>
      <c r="AA143" s="29">
        <f>S143+W143</f>
        <v>0</v>
      </c>
      <c r="AB143" s="29">
        <f>T143+X143</f>
        <v>600</v>
      </c>
      <c r="AC143" s="29">
        <f t="shared" si="174"/>
        <v>0</v>
      </c>
      <c r="AD143" s="29"/>
      <c r="AE143" s="29"/>
      <c r="AF143" s="29">
        <f>AD143</f>
        <v>0</v>
      </c>
      <c r="AG143" s="29"/>
      <c r="AH143" s="29">
        <f>Z143+AD143</f>
        <v>600</v>
      </c>
      <c r="AI143" s="29">
        <f>AA143+AE143</f>
        <v>0</v>
      </c>
      <c r="AJ143" s="29">
        <f>AB143+AF143</f>
        <v>600</v>
      </c>
      <c r="AK143" s="29">
        <f t="shared" si="175"/>
        <v>0</v>
      </c>
      <c r="AL143" s="9">
        <f t="shared" si="273"/>
        <v>0</v>
      </c>
      <c r="AM143" s="9">
        <f t="shared" si="274"/>
        <v>0</v>
      </c>
      <c r="AN143" s="29"/>
      <c r="AO143" s="29"/>
      <c r="AP143" s="29"/>
      <c r="AQ143" s="29">
        <v>600</v>
      </c>
      <c r="AR143" s="29"/>
      <c r="AS143" s="29">
        <f t="shared" si="275"/>
        <v>600</v>
      </c>
      <c r="AT143" s="29"/>
      <c r="AU143" s="29">
        <f t="shared" si="270"/>
        <v>600</v>
      </c>
      <c r="AV143" s="29">
        <v>600</v>
      </c>
      <c r="AW143" s="29"/>
      <c r="AX143" s="29">
        <f t="shared" si="276"/>
        <v>600</v>
      </c>
      <c r="AY143" s="29"/>
      <c r="AZ143" s="29">
        <f t="shared" si="271"/>
        <v>600</v>
      </c>
      <c r="BA143" s="29">
        <v>300</v>
      </c>
      <c r="BB143" s="29">
        <v>525</v>
      </c>
      <c r="BC143" s="29"/>
      <c r="BD143" s="29">
        <f>BB143</f>
        <v>525</v>
      </c>
      <c r="BE143" s="29"/>
      <c r="BF143" s="29">
        <f t="shared" si="241"/>
        <v>300</v>
      </c>
      <c r="BG143" s="80">
        <f t="shared" si="242"/>
        <v>200</v>
      </c>
      <c r="BH143" s="29">
        <f t="shared" si="243"/>
        <v>75</v>
      </c>
      <c r="BI143" s="81">
        <f t="shared" si="244"/>
        <v>114.28571428571428</v>
      </c>
    </row>
    <row r="144" spans="1:61" s="31" customFormat="1" ht="30" hidden="1" x14ac:dyDescent="0.25">
      <c r="A144" s="126" t="s">
        <v>371</v>
      </c>
      <c r="B144" s="106"/>
      <c r="C144" s="106"/>
      <c r="D144" s="106"/>
      <c r="E144" s="124">
        <v>851</v>
      </c>
      <c r="F144" s="4" t="s">
        <v>38</v>
      </c>
      <c r="G144" s="4" t="s">
        <v>59</v>
      </c>
      <c r="H144" s="4" t="s">
        <v>327</v>
      </c>
      <c r="I144" s="3"/>
      <c r="J144" s="29">
        <f t="shared" ref="J144:BB145" si="279">J145</f>
        <v>0</v>
      </c>
      <c r="K144" s="29">
        <f t="shared" si="279"/>
        <v>0</v>
      </c>
      <c r="L144" s="29">
        <f t="shared" si="279"/>
        <v>0</v>
      </c>
      <c r="M144" s="29">
        <f t="shared" si="279"/>
        <v>0</v>
      </c>
      <c r="N144" s="29">
        <f t="shared" si="279"/>
        <v>0</v>
      </c>
      <c r="O144" s="29">
        <f t="shared" si="279"/>
        <v>0</v>
      </c>
      <c r="P144" s="29">
        <f t="shared" si="279"/>
        <v>0</v>
      </c>
      <c r="Q144" s="29">
        <f t="shared" si="279"/>
        <v>0</v>
      </c>
      <c r="R144" s="29">
        <f t="shared" si="279"/>
        <v>0</v>
      </c>
      <c r="S144" s="29">
        <f t="shared" si="279"/>
        <v>0</v>
      </c>
      <c r="T144" s="29">
        <f t="shared" si="279"/>
        <v>0</v>
      </c>
      <c r="U144" s="29">
        <f t="shared" si="262"/>
        <v>0</v>
      </c>
      <c r="V144" s="29">
        <f t="shared" si="279"/>
        <v>0</v>
      </c>
      <c r="W144" s="29">
        <f t="shared" si="279"/>
        <v>0</v>
      </c>
      <c r="X144" s="29">
        <f t="shared" si="279"/>
        <v>0</v>
      </c>
      <c r="Y144" s="29">
        <f t="shared" si="279"/>
        <v>0</v>
      </c>
      <c r="Z144" s="29">
        <f t="shared" si="279"/>
        <v>0</v>
      </c>
      <c r="AA144" s="29">
        <f t="shared" si="279"/>
        <v>0</v>
      </c>
      <c r="AB144" s="29">
        <f t="shared" si="279"/>
        <v>0</v>
      </c>
      <c r="AC144" s="29">
        <f t="shared" si="174"/>
        <v>0</v>
      </c>
      <c r="AD144" s="29">
        <f t="shared" si="279"/>
        <v>0</v>
      </c>
      <c r="AE144" s="29">
        <f t="shared" si="279"/>
        <v>0</v>
      </c>
      <c r="AF144" s="29">
        <f t="shared" si="279"/>
        <v>0</v>
      </c>
      <c r="AG144" s="29">
        <f t="shared" si="279"/>
        <v>0</v>
      </c>
      <c r="AH144" s="29">
        <f t="shared" si="279"/>
        <v>0</v>
      </c>
      <c r="AI144" s="29">
        <f t="shared" si="279"/>
        <v>0</v>
      </c>
      <c r="AJ144" s="29">
        <f t="shared" si="279"/>
        <v>0</v>
      </c>
      <c r="AK144" s="29">
        <f t="shared" si="175"/>
        <v>0</v>
      </c>
      <c r="AL144" s="9">
        <f t="shared" si="273"/>
        <v>0</v>
      </c>
      <c r="AM144" s="9">
        <f t="shared" si="274"/>
        <v>0</v>
      </c>
      <c r="AN144" s="29"/>
      <c r="AO144" s="29"/>
      <c r="AP144" s="29"/>
      <c r="AQ144" s="29">
        <f t="shared" si="279"/>
        <v>0</v>
      </c>
      <c r="AR144" s="29"/>
      <c r="AS144" s="29">
        <f t="shared" si="275"/>
        <v>0</v>
      </c>
      <c r="AT144" s="29"/>
      <c r="AU144" s="29">
        <f t="shared" si="270"/>
        <v>0</v>
      </c>
      <c r="AV144" s="29">
        <f t="shared" si="279"/>
        <v>496695</v>
      </c>
      <c r="AW144" s="29">
        <f t="shared" si="279"/>
        <v>9437205</v>
      </c>
      <c r="AX144" s="29">
        <f t="shared" si="279"/>
        <v>9933900</v>
      </c>
      <c r="AY144" s="29">
        <f t="shared" si="279"/>
        <v>0</v>
      </c>
      <c r="AZ144" s="29">
        <f t="shared" si="279"/>
        <v>9933900</v>
      </c>
      <c r="BA144" s="29">
        <f t="shared" si="279"/>
        <v>422426</v>
      </c>
      <c r="BB144" s="29">
        <f t="shared" si="279"/>
        <v>8154410.6799999997</v>
      </c>
      <c r="BC144" s="29">
        <f t="shared" ref="BA144:BE145" si="280">BC145</f>
        <v>0</v>
      </c>
      <c r="BD144" s="29">
        <f t="shared" si="280"/>
        <v>0</v>
      </c>
      <c r="BE144" s="29">
        <f t="shared" si="280"/>
        <v>0</v>
      </c>
      <c r="BF144" s="29">
        <f t="shared" si="241"/>
        <v>-422426</v>
      </c>
      <c r="BG144" s="80">
        <f t="shared" si="242"/>
        <v>0</v>
      </c>
      <c r="BH144" s="29">
        <f t="shared" si="243"/>
        <v>-8154410.6799999997</v>
      </c>
      <c r="BI144" s="81">
        <f t="shared" si="244"/>
        <v>0</v>
      </c>
    </row>
    <row r="145" spans="1:61" s="31" customFormat="1" ht="45" hidden="1" x14ac:dyDescent="0.25">
      <c r="A145" s="106" t="s">
        <v>97</v>
      </c>
      <c r="B145" s="106"/>
      <c r="C145" s="106"/>
      <c r="D145" s="106"/>
      <c r="E145" s="124">
        <v>851</v>
      </c>
      <c r="F145" s="4" t="s">
        <v>38</v>
      </c>
      <c r="G145" s="4" t="s">
        <v>59</v>
      </c>
      <c r="H145" s="4" t="s">
        <v>327</v>
      </c>
      <c r="I145" s="3" t="s">
        <v>98</v>
      </c>
      <c r="J145" s="29">
        <f t="shared" si="279"/>
        <v>0</v>
      </c>
      <c r="K145" s="29">
        <f t="shared" si="279"/>
        <v>0</v>
      </c>
      <c r="L145" s="29">
        <f t="shared" si="279"/>
        <v>0</v>
      </c>
      <c r="M145" s="29">
        <f t="shared" si="279"/>
        <v>0</v>
      </c>
      <c r="N145" s="29">
        <f t="shared" si="279"/>
        <v>0</v>
      </c>
      <c r="O145" s="29">
        <f t="shared" si="279"/>
        <v>0</v>
      </c>
      <c r="P145" s="29">
        <f t="shared" si="279"/>
        <v>0</v>
      </c>
      <c r="Q145" s="29">
        <f t="shared" si="279"/>
        <v>0</v>
      </c>
      <c r="R145" s="29">
        <f t="shared" si="279"/>
        <v>0</v>
      </c>
      <c r="S145" s="29">
        <f t="shared" si="279"/>
        <v>0</v>
      </c>
      <c r="T145" s="29">
        <f t="shared" si="279"/>
        <v>0</v>
      </c>
      <c r="U145" s="29">
        <f t="shared" si="262"/>
        <v>0</v>
      </c>
      <c r="V145" s="29">
        <f t="shared" si="279"/>
        <v>0</v>
      </c>
      <c r="W145" s="29">
        <f t="shared" si="279"/>
        <v>0</v>
      </c>
      <c r="X145" s="29">
        <f t="shared" si="279"/>
        <v>0</v>
      </c>
      <c r="Y145" s="29">
        <f t="shared" si="279"/>
        <v>0</v>
      </c>
      <c r="Z145" s="29">
        <f t="shared" si="279"/>
        <v>0</v>
      </c>
      <c r="AA145" s="29">
        <f t="shared" si="279"/>
        <v>0</v>
      </c>
      <c r="AB145" s="29">
        <f t="shared" si="279"/>
        <v>0</v>
      </c>
      <c r="AC145" s="29">
        <f t="shared" si="174"/>
        <v>0</v>
      </c>
      <c r="AD145" s="29">
        <f t="shared" si="279"/>
        <v>0</v>
      </c>
      <c r="AE145" s="29">
        <f t="shared" si="279"/>
        <v>0</v>
      </c>
      <c r="AF145" s="29">
        <f t="shared" si="279"/>
        <v>0</v>
      </c>
      <c r="AG145" s="29">
        <f t="shared" si="279"/>
        <v>0</v>
      </c>
      <c r="AH145" s="29">
        <f t="shared" si="279"/>
        <v>0</v>
      </c>
      <c r="AI145" s="29">
        <f t="shared" si="279"/>
        <v>0</v>
      </c>
      <c r="AJ145" s="29">
        <f t="shared" si="279"/>
        <v>0</v>
      </c>
      <c r="AK145" s="29">
        <f t="shared" si="175"/>
        <v>0</v>
      </c>
      <c r="AL145" s="9">
        <f t="shared" si="273"/>
        <v>0</v>
      </c>
      <c r="AM145" s="9">
        <f t="shared" si="274"/>
        <v>0</v>
      </c>
      <c r="AN145" s="29"/>
      <c r="AO145" s="29"/>
      <c r="AP145" s="29"/>
      <c r="AQ145" s="29">
        <f t="shared" si="279"/>
        <v>0</v>
      </c>
      <c r="AR145" s="29"/>
      <c r="AS145" s="29">
        <f t="shared" si="275"/>
        <v>0</v>
      </c>
      <c r="AT145" s="29"/>
      <c r="AU145" s="29">
        <f t="shared" si="270"/>
        <v>0</v>
      </c>
      <c r="AV145" s="29">
        <f t="shared" si="279"/>
        <v>496695</v>
      </c>
      <c r="AW145" s="29">
        <f t="shared" si="279"/>
        <v>9437205</v>
      </c>
      <c r="AX145" s="29">
        <f t="shared" si="279"/>
        <v>9933900</v>
      </c>
      <c r="AY145" s="29">
        <f t="shared" si="279"/>
        <v>0</v>
      </c>
      <c r="AZ145" s="29">
        <f t="shared" si="279"/>
        <v>9933900</v>
      </c>
      <c r="BA145" s="29">
        <f t="shared" si="280"/>
        <v>422426</v>
      </c>
      <c r="BB145" s="29">
        <f t="shared" si="280"/>
        <v>8154410.6799999997</v>
      </c>
      <c r="BC145" s="29">
        <f t="shared" si="280"/>
        <v>0</v>
      </c>
      <c r="BD145" s="29">
        <f t="shared" si="280"/>
        <v>0</v>
      </c>
      <c r="BE145" s="29">
        <f t="shared" si="280"/>
        <v>0</v>
      </c>
      <c r="BF145" s="29">
        <f t="shared" si="241"/>
        <v>-422426</v>
      </c>
      <c r="BG145" s="80">
        <f t="shared" si="242"/>
        <v>0</v>
      </c>
      <c r="BH145" s="29">
        <f t="shared" si="243"/>
        <v>-8154410.6799999997</v>
      </c>
      <c r="BI145" s="81">
        <f t="shared" si="244"/>
        <v>0</v>
      </c>
    </row>
    <row r="146" spans="1:61" s="31" customFormat="1" hidden="1" x14ac:dyDescent="0.25">
      <c r="A146" s="106" t="s">
        <v>99</v>
      </c>
      <c r="B146" s="106"/>
      <c r="C146" s="106"/>
      <c r="D146" s="106"/>
      <c r="E146" s="124">
        <v>851</v>
      </c>
      <c r="F146" s="4" t="s">
        <v>38</v>
      </c>
      <c r="G146" s="4" t="s">
        <v>59</v>
      </c>
      <c r="H146" s="4" t="s">
        <v>327</v>
      </c>
      <c r="I146" s="3" t="s">
        <v>100</v>
      </c>
      <c r="J146" s="29"/>
      <c r="K146" s="29"/>
      <c r="L146" s="29"/>
      <c r="M146" s="29"/>
      <c r="N146" s="29"/>
      <c r="O146" s="29"/>
      <c r="P146" s="29"/>
      <c r="Q146" s="29"/>
      <c r="R146" s="29">
        <f>J146+N146</f>
        <v>0</v>
      </c>
      <c r="S146" s="29">
        <f>K146+O146</f>
        <v>0</v>
      </c>
      <c r="T146" s="29">
        <f>L146+P146</f>
        <v>0</v>
      </c>
      <c r="U146" s="29">
        <f t="shared" si="262"/>
        <v>0</v>
      </c>
      <c r="V146" s="29"/>
      <c r="W146" s="29"/>
      <c r="X146" s="29"/>
      <c r="Y146" s="29"/>
      <c r="Z146" s="29">
        <f>R146+V146</f>
        <v>0</v>
      </c>
      <c r="AA146" s="29">
        <f>S146+W146</f>
        <v>0</v>
      </c>
      <c r="AB146" s="29">
        <f>T146+X146</f>
        <v>0</v>
      </c>
      <c r="AC146" s="29">
        <f t="shared" si="174"/>
        <v>0</v>
      </c>
      <c r="AD146" s="29"/>
      <c r="AE146" s="29"/>
      <c r="AF146" s="29"/>
      <c r="AG146" s="29"/>
      <c r="AH146" s="29">
        <f>Z146+AD146</f>
        <v>0</v>
      </c>
      <c r="AI146" s="29">
        <f>AA146+AE146</f>
        <v>0</v>
      </c>
      <c r="AJ146" s="29">
        <f>AB146+AF146</f>
        <v>0</v>
      </c>
      <c r="AK146" s="29">
        <f t="shared" si="175"/>
        <v>0</v>
      </c>
      <c r="AL146" s="9">
        <f t="shared" si="273"/>
        <v>0</v>
      </c>
      <c r="AM146" s="9">
        <f t="shared" si="274"/>
        <v>0</v>
      </c>
      <c r="AN146" s="29"/>
      <c r="AO146" s="29"/>
      <c r="AP146" s="29"/>
      <c r="AQ146" s="29"/>
      <c r="AR146" s="29"/>
      <c r="AS146" s="29">
        <f t="shared" si="275"/>
        <v>0</v>
      </c>
      <c r="AT146" s="29"/>
      <c r="AU146" s="29">
        <f t="shared" si="270"/>
        <v>0</v>
      </c>
      <c r="AV146" s="29">
        <v>496695</v>
      </c>
      <c r="AW146" s="29">
        <f>1615000+7822205</f>
        <v>9437205</v>
      </c>
      <c r="AX146" s="29">
        <f>AV146+AW146</f>
        <v>9933900</v>
      </c>
      <c r="AY146" s="29"/>
      <c r="AZ146" s="29">
        <f>AX146+AY146</f>
        <v>9933900</v>
      </c>
      <c r="BA146" s="29">
        <v>422426</v>
      </c>
      <c r="BB146" s="29">
        <v>8154410.6799999997</v>
      </c>
      <c r="BC146" s="29"/>
      <c r="BD146" s="29"/>
      <c r="BE146" s="29"/>
      <c r="BF146" s="29">
        <f t="shared" si="241"/>
        <v>-422426</v>
      </c>
      <c r="BG146" s="80">
        <f t="shared" si="242"/>
        <v>0</v>
      </c>
      <c r="BH146" s="29">
        <f t="shared" si="243"/>
        <v>-8154410.6799999997</v>
      </c>
      <c r="BI146" s="81">
        <f t="shared" si="244"/>
        <v>0</v>
      </c>
    </row>
    <row r="147" spans="1:61" ht="75" hidden="1" x14ac:dyDescent="0.25">
      <c r="A147" s="126" t="s">
        <v>376</v>
      </c>
      <c r="B147" s="106"/>
      <c r="C147" s="106"/>
      <c r="D147" s="37"/>
      <c r="E147" s="124">
        <v>851</v>
      </c>
      <c r="F147" s="4" t="s">
        <v>38</v>
      </c>
      <c r="G147" s="4" t="s">
        <v>59</v>
      </c>
      <c r="H147" s="4" t="s">
        <v>104</v>
      </c>
      <c r="I147" s="3"/>
      <c r="J147" s="29">
        <f t="shared" ref="J147:BB148" si="281">J148</f>
        <v>0</v>
      </c>
      <c r="K147" s="29">
        <f t="shared" si="281"/>
        <v>0</v>
      </c>
      <c r="L147" s="29">
        <f t="shared" si="281"/>
        <v>0</v>
      </c>
      <c r="M147" s="29">
        <f t="shared" si="281"/>
        <v>0</v>
      </c>
      <c r="N147" s="29">
        <f t="shared" si="281"/>
        <v>0</v>
      </c>
      <c r="O147" s="29">
        <f t="shared" si="281"/>
        <v>0</v>
      </c>
      <c r="P147" s="29">
        <f t="shared" si="281"/>
        <v>0</v>
      </c>
      <c r="Q147" s="29">
        <f t="shared" si="281"/>
        <v>0</v>
      </c>
      <c r="R147" s="29">
        <f t="shared" si="281"/>
        <v>0</v>
      </c>
      <c r="S147" s="29">
        <f t="shared" si="281"/>
        <v>0</v>
      </c>
      <c r="T147" s="29">
        <f t="shared" si="281"/>
        <v>0</v>
      </c>
      <c r="U147" s="29">
        <f t="shared" si="262"/>
        <v>0</v>
      </c>
      <c r="V147" s="29">
        <f t="shared" si="281"/>
        <v>0</v>
      </c>
      <c r="W147" s="29">
        <f t="shared" si="281"/>
        <v>0</v>
      </c>
      <c r="X147" s="29">
        <f t="shared" si="281"/>
        <v>0</v>
      </c>
      <c r="Y147" s="29">
        <f t="shared" si="281"/>
        <v>0</v>
      </c>
      <c r="Z147" s="29">
        <f t="shared" si="281"/>
        <v>0</v>
      </c>
      <c r="AA147" s="29">
        <f t="shared" si="281"/>
        <v>0</v>
      </c>
      <c r="AB147" s="29">
        <f t="shared" si="281"/>
        <v>0</v>
      </c>
      <c r="AC147" s="29">
        <f t="shared" si="174"/>
        <v>0</v>
      </c>
      <c r="AD147" s="29">
        <f t="shared" si="281"/>
        <v>0</v>
      </c>
      <c r="AE147" s="29">
        <f t="shared" si="281"/>
        <v>0</v>
      </c>
      <c r="AF147" s="29">
        <f t="shared" si="281"/>
        <v>0</v>
      </c>
      <c r="AG147" s="29">
        <f t="shared" si="281"/>
        <v>0</v>
      </c>
      <c r="AH147" s="29">
        <f t="shared" si="281"/>
        <v>0</v>
      </c>
      <c r="AI147" s="29">
        <f t="shared" si="281"/>
        <v>0</v>
      </c>
      <c r="AJ147" s="29">
        <f t="shared" si="281"/>
        <v>0</v>
      </c>
      <c r="AK147" s="29">
        <f t="shared" si="175"/>
        <v>0</v>
      </c>
      <c r="AL147" s="9">
        <f t="shared" si="273"/>
        <v>0</v>
      </c>
      <c r="AM147" s="9">
        <f t="shared" si="274"/>
        <v>0</v>
      </c>
      <c r="AN147" s="29"/>
      <c r="AO147" s="29"/>
      <c r="AP147" s="29"/>
      <c r="AQ147" s="29">
        <f t="shared" si="281"/>
        <v>91478</v>
      </c>
      <c r="AR147" s="29">
        <f t="shared" si="281"/>
        <v>1738082</v>
      </c>
      <c r="AS147" s="29">
        <f t="shared" si="281"/>
        <v>1829560</v>
      </c>
      <c r="AT147" s="29">
        <f t="shared" si="281"/>
        <v>0</v>
      </c>
      <c r="AU147" s="29">
        <f t="shared" si="281"/>
        <v>1829560</v>
      </c>
      <c r="AV147" s="29">
        <f t="shared" si="281"/>
        <v>0</v>
      </c>
      <c r="AW147" s="29"/>
      <c r="AX147" s="29">
        <f t="shared" si="276"/>
        <v>0</v>
      </c>
      <c r="AY147" s="29"/>
      <c r="AZ147" s="29">
        <f t="shared" ref="AZ147:AZ208" si="282">AX147+AY147</f>
        <v>0</v>
      </c>
      <c r="BA147" s="29">
        <f t="shared" si="281"/>
        <v>0</v>
      </c>
      <c r="BB147" s="29">
        <f t="shared" si="281"/>
        <v>0</v>
      </c>
      <c r="BC147" s="29">
        <f t="shared" ref="BA147:BE148" si="283">BC148</f>
        <v>0</v>
      </c>
      <c r="BD147" s="29">
        <f t="shared" si="283"/>
        <v>0</v>
      </c>
      <c r="BE147" s="29">
        <f t="shared" si="283"/>
        <v>0</v>
      </c>
      <c r="BF147" s="29">
        <f t="shared" si="241"/>
        <v>0</v>
      </c>
      <c r="BG147" s="80" t="e">
        <f t="shared" si="242"/>
        <v>#DIV/0!</v>
      </c>
      <c r="BH147" s="29">
        <f t="shared" si="243"/>
        <v>0</v>
      </c>
      <c r="BI147" s="81" t="e">
        <f t="shared" si="244"/>
        <v>#DIV/0!</v>
      </c>
    </row>
    <row r="148" spans="1:61" ht="45" hidden="1" x14ac:dyDescent="0.25">
      <c r="A148" s="106" t="s">
        <v>97</v>
      </c>
      <c r="B148" s="106"/>
      <c r="C148" s="106"/>
      <c r="D148" s="37"/>
      <c r="E148" s="124">
        <v>851</v>
      </c>
      <c r="F148" s="4" t="s">
        <v>38</v>
      </c>
      <c r="G148" s="4" t="s">
        <v>59</v>
      </c>
      <c r="H148" s="4" t="s">
        <v>104</v>
      </c>
      <c r="I148" s="3" t="s">
        <v>98</v>
      </c>
      <c r="J148" s="29">
        <f t="shared" si="281"/>
        <v>0</v>
      </c>
      <c r="K148" s="29">
        <f t="shared" si="281"/>
        <v>0</v>
      </c>
      <c r="L148" s="29">
        <f t="shared" si="281"/>
        <v>0</v>
      </c>
      <c r="M148" s="29">
        <f t="shared" si="281"/>
        <v>0</v>
      </c>
      <c r="N148" s="29">
        <f t="shared" si="281"/>
        <v>0</v>
      </c>
      <c r="O148" s="29">
        <f t="shared" si="281"/>
        <v>0</v>
      </c>
      <c r="P148" s="29">
        <f t="shared" si="281"/>
        <v>0</v>
      </c>
      <c r="Q148" s="29">
        <f t="shared" si="281"/>
        <v>0</v>
      </c>
      <c r="R148" s="29">
        <f t="shared" si="281"/>
        <v>0</v>
      </c>
      <c r="S148" s="29">
        <f t="shared" si="281"/>
        <v>0</v>
      </c>
      <c r="T148" s="29">
        <f t="shared" si="281"/>
        <v>0</v>
      </c>
      <c r="U148" s="29">
        <f t="shared" si="262"/>
        <v>0</v>
      </c>
      <c r="V148" s="29">
        <f t="shared" si="281"/>
        <v>0</v>
      </c>
      <c r="W148" s="29">
        <f t="shared" si="281"/>
        <v>0</v>
      </c>
      <c r="X148" s="29">
        <f t="shared" si="281"/>
        <v>0</v>
      </c>
      <c r="Y148" s="29">
        <f t="shared" si="281"/>
        <v>0</v>
      </c>
      <c r="Z148" s="29">
        <f t="shared" si="281"/>
        <v>0</v>
      </c>
      <c r="AA148" s="29">
        <f t="shared" si="281"/>
        <v>0</v>
      </c>
      <c r="AB148" s="29">
        <f t="shared" si="281"/>
        <v>0</v>
      </c>
      <c r="AC148" s="29">
        <f t="shared" si="174"/>
        <v>0</v>
      </c>
      <c r="AD148" s="29">
        <f t="shared" si="281"/>
        <v>0</v>
      </c>
      <c r="AE148" s="29">
        <f t="shared" si="281"/>
        <v>0</v>
      </c>
      <c r="AF148" s="29">
        <f t="shared" si="281"/>
        <v>0</v>
      </c>
      <c r="AG148" s="29">
        <f t="shared" si="281"/>
        <v>0</v>
      </c>
      <c r="AH148" s="29">
        <f t="shared" si="281"/>
        <v>0</v>
      </c>
      <c r="AI148" s="29">
        <f t="shared" si="281"/>
        <v>0</v>
      </c>
      <c r="AJ148" s="29">
        <f t="shared" si="281"/>
        <v>0</v>
      </c>
      <c r="AK148" s="29">
        <f t="shared" si="175"/>
        <v>0</v>
      </c>
      <c r="AL148" s="9">
        <f t="shared" si="273"/>
        <v>0</v>
      </c>
      <c r="AM148" s="9">
        <f t="shared" si="274"/>
        <v>0</v>
      </c>
      <c r="AN148" s="29"/>
      <c r="AO148" s="29"/>
      <c r="AP148" s="29"/>
      <c r="AQ148" s="29">
        <f t="shared" si="281"/>
        <v>91478</v>
      </c>
      <c r="AR148" s="29">
        <f t="shared" si="281"/>
        <v>1738082</v>
      </c>
      <c r="AS148" s="29">
        <f t="shared" si="281"/>
        <v>1829560</v>
      </c>
      <c r="AT148" s="29">
        <f t="shared" si="281"/>
        <v>0</v>
      </c>
      <c r="AU148" s="29">
        <f t="shared" si="281"/>
        <v>1829560</v>
      </c>
      <c r="AV148" s="29">
        <f t="shared" si="281"/>
        <v>0</v>
      </c>
      <c r="AW148" s="29"/>
      <c r="AX148" s="29">
        <f t="shared" si="276"/>
        <v>0</v>
      </c>
      <c r="AY148" s="29"/>
      <c r="AZ148" s="29">
        <f t="shared" si="282"/>
        <v>0</v>
      </c>
      <c r="BA148" s="29">
        <f t="shared" si="283"/>
        <v>0</v>
      </c>
      <c r="BB148" s="29">
        <f t="shared" si="283"/>
        <v>0</v>
      </c>
      <c r="BC148" s="29">
        <f t="shared" si="283"/>
        <v>0</v>
      </c>
      <c r="BD148" s="29">
        <f t="shared" si="283"/>
        <v>0</v>
      </c>
      <c r="BE148" s="29">
        <f t="shared" si="283"/>
        <v>0</v>
      </c>
      <c r="BF148" s="29">
        <f t="shared" si="241"/>
        <v>0</v>
      </c>
      <c r="BG148" s="80" t="e">
        <f t="shared" si="242"/>
        <v>#DIV/0!</v>
      </c>
      <c r="BH148" s="29">
        <f t="shared" si="243"/>
        <v>0</v>
      </c>
      <c r="BI148" s="81" t="e">
        <f t="shared" si="244"/>
        <v>#DIV/0!</v>
      </c>
    </row>
    <row r="149" spans="1:61" hidden="1" x14ac:dyDescent="0.25">
      <c r="A149" s="106" t="s">
        <v>99</v>
      </c>
      <c r="B149" s="106"/>
      <c r="C149" s="106"/>
      <c r="D149" s="37"/>
      <c r="E149" s="124">
        <v>851</v>
      </c>
      <c r="F149" s="4" t="s">
        <v>38</v>
      </c>
      <c r="G149" s="4" t="s">
        <v>59</v>
      </c>
      <c r="H149" s="4" t="s">
        <v>104</v>
      </c>
      <c r="I149" s="3" t="s">
        <v>100</v>
      </c>
      <c r="J149" s="29">
        <v>0</v>
      </c>
      <c r="K149" s="29"/>
      <c r="L149" s="29"/>
      <c r="M149" s="29"/>
      <c r="N149" s="29"/>
      <c r="O149" s="29"/>
      <c r="P149" s="29"/>
      <c r="Q149" s="29"/>
      <c r="R149" s="29">
        <f>J149+N149</f>
        <v>0</v>
      </c>
      <c r="S149" s="29">
        <f>K149+O149</f>
        <v>0</v>
      </c>
      <c r="T149" s="29">
        <f>L149+P149</f>
        <v>0</v>
      </c>
      <c r="U149" s="29">
        <f t="shared" si="262"/>
        <v>0</v>
      </c>
      <c r="V149" s="29"/>
      <c r="W149" s="29"/>
      <c r="X149" s="29"/>
      <c r="Y149" s="29"/>
      <c r="Z149" s="29">
        <f>R149+V149</f>
        <v>0</v>
      </c>
      <c r="AA149" s="29">
        <f>S149+W149</f>
        <v>0</v>
      </c>
      <c r="AB149" s="29">
        <f>T149+X149</f>
        <v>0</v>
      </c>
      <c r="AC149" s="29">
        <f t="shared" si="174"/>
        <v>0</v>
      </c>
      <c r="AD149" s="29"/>
      <c r="AE149" s="29"/>
      <c r="AF149" s="29"/>
      <c r="AG149" s="29"/>
      <c r="AH149" s="29">
        <f>Z149+AD149</f>
        <v>0</v>
      </c>
      <c r="AI149" s="29">
        <f>AA149+AE149</f>
        <v>0</v>
      </c>
      <c r="AJ149" s="29">
        <f>AB149+AF149</f>
        <v>0</v>
      </c>
      <c r="AK149" s="29">
        <f t="shared" si="175"/>
        <v>0</v>
      </c>
      <c r="AL149" s="9">
        <f t="shared" si="273"/>
        <v>0</v>
      </c>
      <c r="AM149" s="9">
        <f t="shared" si="274"/>
        <v>0</v>
      </c>
      <c r="AN149" s="29"/>
      <c r="AO149" s="29"/>
      <c r="AP149" s="29"/>
      <c r="AQ149" s="29">
        <v>91478</v>
      </c>
      <c r="AR149" s="29">
        <v>1738082</v>
      </c>
      <c r="AS149" s="29">
        <f t="shared" si="275"/>
        <v>1829560</v>
      </c>
      <c r="AT149" s="29"/>
      <c r="AU149" s="29">
        <f t="shared" ref="AU149:AU208" si="284">AS149+AT149</f>
        <v>1829560</v>
      </c>
      <c r="AV149" s="29">
        <v>0</v>
      </c>
      <c r="AW149" s="29"/>
      <c r="AX149" s="29">
        <f t="shared" si="276"/>
        <v>0</v>
      </c>
      <c r="AY149" s="29"/>
      <c r="AZ149" s="29">
        <f t="shared" si="282"/>
        <v>0</v>
      </c>
      <c r="BA149" s="29">
        <v>0</v>
      </c>
      <c r="BB149" s="29">
        <v>0</v>
      </c>
      <c r="BC149" s="29"/>
      <c r="BD149" s="29"/>
      <c r="BE149" s="29"/>
      <c r="BF149" s="29">
        <f t="shared" si="241"/>
        <v>0</v>
      </c>
      <c r="BG149" s="80" t="e">
        <f t="shared" si="242"/>
        <v>#DIV/0!</v>
      </c>
      <c r="BH149" s="29">
        <f t="shared" si="243"/>
        <v>0</v>
      </c>
      <c r="BI149" s="81" t="e">
        <f t="shared" si="244"/>
        <v>#DIV/0!</v>
      </c>
    </row>
    <row r="150" spans="1:61" s="31" customFormat="1" ht="42.75" x14ac:dyDescent="0.25">
      <c r="A150" s="104" t="s">
        <v>493</v>
      </c>
      <c r="B150" s="104"/>
      <c r="C150" s="104"/>
      <c r="D150" s="39"/>
      <c r="E150" s="13">
        <v>851</v>
      </c>
      <c r="F150" s="33" t="s">
        <v>38</v>
      </c>
      <c r="G150" s="33" t="s">
        <v>38</v>
      </c>
      <c r="H150" s="33"/>
      <c r="I150" s="27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9">
        <f t="shared" si="273"/>
        <v>0</v>
      </c>
      <c r="AM150" s="9">
        <f t="shared" si="274"/>
        <v>0</v>
      </c>
      <c r="AN150" s="30"/>
      <c r="AO150" s="30"/>
      <c r="AP150" s="30"/>
      <c r="AQ150" s="30"/>
      <c r="AR150" s="30"/>
      <c r="AS150" s="30">
        <f>AS151</f>
        <v>0</v>
      </c>
      <c r="AT150" s="114">
        <f t="shared" ref="AT150:AZ152" si="285">AT151</f>
        <v>5050505</v>
      </c>
      <c r="AU150" s="30">
        <f t="shared" si="285"/>
        <v>5050505</v>
      </c>
      <c r="AV150" s="30">
        <f t="shared" si="285"/>
        <v>0</v>
      </c>
      <c r="AW150" s="30">
        <f t="shared" si="285"/>
        <v>0</v>
      </c>
      <c r="AX150" s="30">
        <f t="shared" si="285"/>
        <v>0</v>
      </c>
      <c r="AY150" s="114">
        <f t="shared" si="285"/>
        <v>37191920</v>
      </c>
      <c r="AZ150" s="30">
        <f t="shared" si="285"/>
        <v>37191920</v>
      </c>
      <c r="BA150" s="30"/>
      <c r="BB150" s="30"/>
      <c r="BC150" s="30"/>
      <c r="BD150" s="30"/>
      <c r="BE150" s="30"/>
      <c r="BF150" s="30"/>
      <c r="BG150" s="107"/>
      <c r="BH150" s="30"/>
      <c r="BI150" s="108"/>
    </row>
    <row r="151" spans="1:61" ht="45" x14ac:dyDescent="0.25">
      <c r="A151" s="106" t="s">
        <v>495</v>
      </c>
      <c r="B151" s="106"/>
      <c r="C151" s="106"/>
      <c r="D151" s="37"/>
      <c r="E151" s="124">
        <v>851</v>
      </c>
      <c r="F151" s="4" t="s">
        <v>38</v>
      </c>
      <c r="G151" s="4" t="s">
        <v>38</v>
      </c>
      <c r="H151" s="4" t="s">
        <v>494</v>
      </c>
      <c r="I151" s="3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9">
        <f t="shared" si="273"/>
        <v>0</v>
      </c>
      <c r="AM151" s="9">
        <f t="shared" si="274"/>
        <v>0</v>
      </c>
      <c r="AN151" s="29"/>
      <c r="AO151" s="29"/>
      <c r="AP151" s="29"/>
      <c r="AQ151" s="29"/>
      <c r="AR151" s="29"/>
      <c r="AS151" s="29">
        <f>AS152</f>
        <v>0</v>
      </c>
      <c r="AT151" s="74">
        <f t="shared" si="285"/>
        <v>5050505</v>
      </c>
      <c r="AU151" s="29">
        <f t="shared" si="285"/>
        <v>5050505</v>
      </c>
      <c r="AV151" s="29">
        <f t="shared" si="285"/>
        <v>0</v>
      </c>
      <c r="AW151" s="29">
        <f t="shared" si="285"/>
        <v>0</v>
      </c>
      <c r="AX151" s="29">
        <f t="shared" si="285"/>
        <v>0</v>
      </c>
      <c r="AY151" s="74">
        <f t="shared" si="285"/>
        <v>37191920</v>
      </c>
      <c r="AZ151" s="29">
        <f t="shared" si="285"/>
        <v>37191920</v>
      </c>
      <c r="BA151" s="29"/>
      <c r="BB151" s="29"/>
      <c r="BC151" s="29"/>
      <c r="BD151" s="29"/>
      <c r="BE151" s="29"/>
      <c r="BF151" s="29"/>
      <c r="BG151" s="80"/>
      <c r="BH151" s="29"/>
      <c r="BI151" s="81"/>
    </row>
    <row r="152" spans="1:61" ht="45" x14ac:dyDescent="0.25">
      <c r="A152" s="106" t="s">
        <v>97</v>
      </c>
      <c r="B152" s="106"/>
      <c r="C152" s="106"/>
      <c r="D152" s="37"/>
      <c r="E152" s="124">
        <v>851</v>
      </c>
      <c r="F152" s="4" t="s">
        <v>38</v>
      </c>
      <c r="G152" s="4" t="s">
        <v>38</v>
      </c>
      <c r="H152" s="4" t="s">
        <v>494</v>
      </c>
      <c r="I152" s="3" t="s">
        <v>98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9">
        <f t="shared" si="273"/>
        <v>0</v>
      </c>
      <c r="AM152" s="9">
        <f t="shared" si="274"/>
        <v>0</v>
      </c>
      <c r="AN152" s="29"/>
      <c r="AO152" s="29"/>
      <c r="AP152" s="29"/>
      <c r="AQ152" s="29"/>
      <c r="AR152" s="29"/>
      <c r="AS152" s="29">
        <f>AS153</f>
        <v>0</v>
      </c>
      <c r="AT152" s="74">
        <f t="shared" si="285"/>
        <v>5050505</v>
      </c>
      <c r="AU152" s="29">
        <f t="shared" si="285"/>
        <v>5050505</v>
      </c>
      <c r="AV152" s="29">
        <f t="shared" si="285"/>
        <v>0</v>
      </c>
      <c r="AW152" s="29">
        <f t="shared" si="285"/>
        <v>0</v>
      </c>
      <c r="AX152" s="29">
        <f t="shared" si="285"/>
        <v>0</v>
      </c>
      <c r="AY152" s="74">
        <f t="shared" si="285"/>
        <v>37191920</v>
      </c>
      <c r="AZ152" s="29">
        <f t="shared" si="285"/>
        <v>37191920</v>
      </c>
      <c r="BA152" s="29"/>
      <c r="BB152" s="29"/>
      <c r="BC152" s="29"/>
      <c r="BD152" s="29"/>
      <c r="BE152" s="29"/>
      <c r="BF152" s="29"/>
      <c r="BG152" s="80"/>
      <c r="BH152" s="29"/>
      <c r="BI152" s="81"/>
    </row>
    <row r="153" spans="1:61" ht="19.5" customHeight="1" x14ac:dyDescent="0.25">
      <c r="A153" s="106" t="s">
        <v>99</v>
      </c>
      <c r="B153" s="106"/>
      <c r="C153" s="106"/>
      <c r="D153" s="37"/>
      <c r="E153" s="124">
        <v>851</v>
      </c>
      <c r="F153" s="4" t="s">
        <v>38</v>
      </c>
      <c r="G153" s="4" t="s">
        <v>38</v>
      </c>
      <c r="H153" s="4" t="s">
        <v>494</v>
      </c>
      <c r="I153" s="3" t="s">
        <v>100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9">
        <f t="shared" si="273"/>
        <v>0</v>
      </c>
      <c r="AM153" s="9">
        <f t="shared" si="274"/>
        <v>0</v>
      </c>
      <c r="AN153" s="29"/>
      <c r="AO153" s="29"/>
      <c r="AP153" s="29"/>
      <c r="AQ153" s="29"/>
      <c r="AR153" s="29"/>
      <c r="AS153" s="29"/>
      <c r="AT153" s="74">
        <f>5000000+50505</f>
        <v>5050505</v>
      </c>
      <c r="AU153" s="29">
        <f>AS153+AT153</f>
        <v>5050505</v>
      </c>
      <c r="AV153" s="29"/>
      <c r="AW153" s="29"/>
      <c r="AX153" s="29"/>
      <c r="AY153" s="74">
        <f>36820000+371920</f>
        <v>37191920</v>
      </c>
      <c r="AZ153" s="29">
        <f>AX153+AY153</f>
        <v>37191920</v>
      </c>
      <c r="BA153" s="29"/>
      <c r="BB153" s="29"/>
      <c r="BC153" s="29"/>
      <c r="BD153" s="29"/>
      <c r="BE153" s="29"/>
      <c r="BF153" s="29"/>
      <c r="BG153" s="80"/>
      <c r="BH153" s="29"/>
      <c r="BI153" s="81"/>
    </row>
    <row r="154" spans="1:61" x14ac:dyDescent="0.25">
      <c r="A154" s="76" t="s">
        <v>108</v>
      </c>
      <c r="B154" s="52"/>
      <c r="C154" s="52"/>
      <c r="D154" s="52"/>
      <c r="E154" s="124">
        <v>851</v>
      </c>
      <c r="F154" s="23" t="s">
        <v>80</v>
      </c>
      <c r="G154" s="23"/>
      <c r="H154" s="23"/>
      <c r="I154" s="23"/>
      <c r="J154" s="38">
        <f t="shared" ref="J154:U154" si="286">J155+J192</f>
        <v>18908720</v>
      </c>
      <c r="K154" s="38">
        <f t="shared" si="286"/>
        <v>108120</v>
      </c>
      <c r="L154" s="38">
        <f t="shared" si="286"/>
        <v>15000600</v>
      </c>
      <c r="M154" s="38">
        <f t="shared" si="286"/>
        <v>3800000</v>
      </c>
      <c r="N154" s="38">
        <f t="shared" si="286"/>
        <v>3024882</v>
      </c>
      <c r="O154" s="38">
        <f t="shared" si="286"/>
        <v>1514280</v>
      </c>
      <c r="P154" s="38">
        <f t="shared" si="286"/>
        <v>1510602</v>
      </c>
      <c r="Q154" s="38">
        <f t="shared" si="286"/>
        <v>0</v>
      </c>
      <c r="R154" s="38">
        <f t="shared" si="286"/>
        <v>21933602</v>
      </c>
      <c r="S154" s="38">
        <f t="shared" si="286"/>
        <v>1622400</v>
      </c>
      <c r="T154" s="38">
        <f t="shared" si="286"/>
        <v>16511202</v>
      </c>
      <c r="U154" s="38">
        <f t="shared" si="286"/>
        <v>3800000</v>
      </c>
      <c r="V154" s="38">
        <f t="shared" ref="V154:AC154" si="287">V155+V192</f>
        <v>0</v>
      </c>
      <c r="W154" s="38">
        <f t="shared" si="287"/>
        <v>0</v>
      </c>
      <c r="X154" s="38">
        <f t="shared" si="287"/>
        <v>0</v>
      </c>
      <c r="Y154" s="38">
        <f t="shared" si="287"/>
        <v>0</v>
      </c>
      <c r="Z154" s="38">
        <f t="shared" si="287"/>
        <v>21933602</v>
      </c>
      <c r="AA154" s="38">
        <f t="shared" si="287"/>
        <v>1622400</v>
      </c>
      <c r="AB154" s="38">
        <f t="shared" si="287"/>
        <v>16511202</v>
      </c>
      <c r="AC154" s="38">
        <f t="shared" si="287"/>
        <v>3800000</v>
      </c>
      <c r="AD154" s="38">
        <f t="shared" ref="AD154:AK154" si="288">AD155+AD192</f>
        <v>118279</v>
      </c>
      <c r="AE154" s="38">
        <f t="shared" si="288"/>
        <v>118279</v>
      </c>
      <c r="AF154" s="38">
        <f t="shared" si="288"/>
        <v>0</v>
      </c>
      <c r="AG154" s="38">
        <f t="shared" si="288"/>
        <v>0</v>
      </c>
      <c r="AH154" s="38">
        <f t="shared" si="288"/>
        <v>22051881</v>
      </c>
      <c r="AI154" s="38">
        <f t="shared" si="288"/>
        <v>1740679</v>
      </c>
      <c r="AJ154" s="38">
        <f t="shared" si="288"/>
        <v>16511202</v>
      </c>
      <c r="AK154" s="38">
        <f t="shared" si="288"/>
        <v>3800000</v>
      </c>
      <c r="AL154" s="9">
        <f t="shared" si="273"/>
        <v>0</v>
      </c>
      <c r="AM154" s="9">
        <f t="shared" si="274"/>
        <v>0</v>
      </c>
      <c r="AN154" s="38"/>
      <c r="AO154" s="38"/>
      <c r="AP154" s="38"/>
      <c r="AQ154" s="38">
        <f>AQ155+AQ192</f>
        <v>18103420</v>
      </c>
      <c r="AR154" s="38"/>
      <c r="AS154" s="29">
        <f t="shared" si="275"/>
        <v>18103420</v>
      </c>
      <c r="AT154" s="38"/>
      <c r="AU154" s="29">
        <f t="shared" si="284"/>
        <v>18103420</v>
      </c>
      <c r="AV154" s="38">
        <f>AV155+AV192</f>
        <v>17796320</v>
      </c>
      <c r="AW154" s="38"/>
      <c r="AX154" s="29">
        <f t="shared" si="276"/>
        <v>17796320</v>
      </c>
      <c r="AY154" s="38"/>
      <c r="AZ154" s="29">
        <f t="shared" si="282"/>
        <v>17796320</v>
      </c>
      <c r="BA154" s="38">
        <f>BA155+BA192</f>
        <v>18554530</v>
      </c>
      <c r="BB154" s="38">
        <f>BB155+BB192</f>
        <v>23112761</v>
      </c>
      <c r="BC154" s="38">
        <f>BC155+BC192</f>
        <v>948580</v>
      </c>
      <c r="BD154" s="38">
        <f>BD155+BD192</f>
        <v>18029615</v>
      </c>
      <c r="BE154" s="38">
        <f>BE155+BE192</f>
        <v>3800000</v>
      </c>
      <c r="BF154" s="29">
        <f t="shared" ref="BF154:BF185" si="289">J154-BA154</f>
        <v>354190</v>
      </c>
      <c r="BG154" s="80">
        <f t="shared" ref="BG154:BG185" si="290">J154/BA154*100</f>
        <v>101.90891388787536</v>
      </c>
      <c r="BH154" s="29">
        <f t="shared" ref="BH154:BH185" si="291">J154-BB154</f>
        <v>-4204041</v>
      </c>
      <c r="BI154" s="81">
        <f t="shared" ref="BI154:BI185" si="292">J154/BB154*100</f>
        <v>81.810736501796569</v>
      </c>
    </row>
    <row r="155" spans="1:61" x14ac:dyDescent="0.25">
      <c r="A155" s="6" t="s">
        <v>109</v>
      </c>
      <c r="B155" s="104"/>
      <c r="C155" s="104"/>
      <c r="D155" s="104"/>
      <c r="E155" s="124">
        <v>851</v>
      </c>
      <c r="F155" s="27" t="s">
        <v>80</v>
      </c>
      <c r="G155" s="27" t="s">
        <v>14</v>
      </c>
      <c r="H155" s="27"/>
      <c r="I155" s="27"/>
      <c r="J155" s="30">
        <f t="shared" ref="J155:U155" si="293">J159+J164+J172+J175+J156+J167+J180+J183+J186+J189</f>
        <v>18903720</v>
      </c>
      <c r="K155" s="30">
        <f t="shared" si="293"/>
        <v>108120</v>
      </c>
      <c r="L155" s="30">
        <f t="shared" si="293"/>
        <v>14995600</v>
      </c>
      <c r="M155" s="30">
        <f t="shared" si="293"/>
        <v>3800000</v>
      </c>
      <c r="N155" s="30">
        <f t="shared" si="293"/>
        <v>3024882</v>
      </c>
      <c r="O155" s="30">
        <f t="shared" si="293"/>
        <v>1514280</v>
      </c>
      <c r="P155" s="30">
        <f t="shared" si="293"/>
        <v>1510602</v>
      </c>
      <c r="Q155" s="30">
        <f t="shared" si="293"/>
        <v>0</v>
      </c>
      <c r="R155" s="30">
        <f t="shared" si="293"/>
        <v>21928602</v>
      </c>
      <c r="S155" s="30">
        <f t="shared" si="293"/>
        <v>1622400</v>
      </c>
      <c r="T155" s="30">
        <f t="shared" si="293"/>
        <v>16506202</v>
      </c>
      <c r="U155" s="30">
        <f t="shared" si="293"/>
        <v>3800000</v>
      </c>
      <c r="V155" s="30">
        <f t="shared" ref="V155:AC155" si="294">V159+V164+V172+V175+V156+V167+V180+V183+V186+V189</f>
        <v>0</v>
      </c>
      <c r="W155" s="30">
        <f t="shared" si="294"/>
        <v>0</v>
      </c>
      <c r="X155" s="30">
        <f t="shared" si="294"/>
        <v>0</v>
      </c>
      <c r="Y155" s="30">
        <f t="shared" si="294"/>
        <v>0</v>
      </c>
      <c r="Z155" s="30">
        <f t="shared" si="294"/>
        <v>21928602</v>
      </c>
      <c r="AA155" s="30">
        <f t="shared" si="294"/>
        <v>1622400</v>
      </c>
      <c r="AB155" s="30">
        <f t="shared" si="294"/>
        <v>16506202</v>
      </c>
      <c r="AC155" s="30">
        <f t="shared" si="294"/>
        <v>3800000</v>
      </c>
      <c r="AD155" s="30">
        <f t="shared" ref="AD155:AK155" si="295">AD159+AD164+AD172+AD175+AD156+AD167+AD180+AD183+AD186+AD189</f>
        <v>118279</v>
      </c>
      <c r="AE155" s="30">
        <f t="shared" si="295"/>
        <v>118279</v>
      </c>
      <c r="AF155" s="30">
        <f t="shared" si="295"/>
        <v>0</v>
      </c>
      <c r="AG155" s="30">
        <f t="shared" si="295"/>
        <v>0</v>
      </c>
      <c r="AH155" s="30">
        <f t="shared" si="295"/>
        <v>22046881</v>
      </c>
      <c r="AI155" s="30">
        <f t="shared" si="295"/>
        <v>1740679</v>
      </c>
      <c r="AJ155" s="30">
        <f t="shared" si="295"/>
        <v>16506202</v>
      </c>
      <c r="AK155" s="30">
        <f t="shared" si="295"/>
        <v>3800000</v>
      </c>
      <c r="AL155" s="9">
        <f t="shared" si="273"/>
        <v>0</v>
      </c>
      <c r="AM155" s="9">
        <f t="shared" si="274"/>
        <v>0</v>
      </c>
      <c r="AN155" s="30"/>
      <c r="AO155" s="30"/>
      <c r="AP155" s="30"/>
      <c r="AQ155" s="30">
        <f>AQ159+AQ164+AQ172+AQ175+AQ156+AQ167+AQ180+AQ183+AQ186+AQ189</f>
        <v>18103420</v>
      </c>
      <c r="AR155" s="30"/>
      <c r="AS155" s="29">
        <f t="shared" si="275"/>
        <v>18103420</v>
      </c>
      <c r="AT155" s="30"/>
      <c r="AU155" s="29">
        <f t="shared" si="284"/>
        <v>18103420</v>
      </c>
      <c r="AV155" s="30">
        <f>AV159+AV164+AV172+AV175+AV156+AV167+AV180+AV183+AV186+AV189</f>
        <v>17796320</v>
      </c>
      <c r="AW155" s="30"/>
      <c r="AX155" s="29">
        <f t="shared" si="276"/>
        <v>17796320</v>
      </c>
      <c r="AY155" s="30"/>
      <c r="AZ155" s="29">
        <f t="shared" si="282"/>
        <v>17796320</v>
      </c>
      <c r="BA155" s="30">
        <f>BA159+BA164+BA172+BA175+BA156+BA167+BA180+BA183+BA186+BA189</f>
        <v>18549530</v>
      </c>
      <c r="BB155" s="30">
        <f>BB159+BB164+BB172+BB175+BB156+BB167+BB180+BB183+BB186+BB189</f>
        <v>23107761</v>
      </c>
      <c r="BC155" s="30">
        <f>BC159+BC164+BC172+BC175+BC156+BC167+BC180+BC183+BC186+BC189</f>
        <v>948580</v>
      </c>
      <c r="BD155" s="30">
        <f>BD159+BD164+BD172+BD175+BD156+BD167+BD180+BD183+BD186+BD189</f>
        <v>18024615</v>
      </c>
      <c r="BE155" s="30">
        <f>BE159+BE164+BE172+BE175+BE156+BE167+BE180+BE183+BE186+BE189</f>
        <v>3800000</v>
      </c>
      <c r="BF155" s="29">
        <f t="shared" si="289"/>
        <v>354190</v>
      </c>
      <c r="BG155" s="80">
        <f t="shared" si="290"/>
        <v>101.90942843295761</v>
      </c>
      <c r="BH155" s="29">
        <f t="shared" si="291"/>
        <v>-4204041</v>
      </c>
      <c r="BI155" s="81">
        <f t="shared" si="292"/>
        <v>81.806800754084307</v>
      </c>
    </row>
    <row r="156" spans="1:61" ht="135" hidden="1" x14ac:dyDescent="0.25">
      <c r="A156" s="126" t="s">
        <v>119</v>
      </c>
      <c r="B156" s="106"/>
      <c r="C156" s="106"/>
      <c r="D156" s="106"/>
      <c r="E156" s="124">
        <v>851</v>
      </c>
      <c r="F156" s="3" t="s">
        <v>80</v>
      </c>
      <c r="G156" s="3" t="s">
        <v>14</v>
      </c>
      <c r="H156" s="3" t="s">
        <v>120</v>
      </c>
      <c r="I156" s="3"/>
      <c r="J156" s="29">
        <f t="shared" ref="J156:BB157" si="296">J157</f>
        <v>108120</v>
      </c>
      <c r="K156" s="29">
        <f t="shared" si="296"/>
        <v>108120</v>
      </c>
      <c r="L156" s="29">
        <f t="shared" si="296"/>
        <v>0</v>
      </c>
      <c r="M156" s="29">
        <f t="shared" si="296"/>
        <v>0</v>
      </c>
      <c r="N156" s="29">
        <f t="shared" si="296"/>
        <v>14280</v>
      </c>
      <c r="O156" s="29">
        <f t="shared" si="296"/>
        <v>14280</v>
      </c>
      <c r="P156" s="29">
        <f t="shared" si="296"/>
        <v>0</v>
      </c>
      <c r="Q156" s="29">
        <f t="shared" si="296"/>
        <v>0</v>
      </c>
      <c r="R156" s="29">
        <f t="shared" si="296"/>
        <v>122400</v>
      </c>
      <c r="S156" s="29">
        <f t="shared" si="296"/>
        <v>122400</v>
      </c>
      <c r="T156" s="29">
        <f t="shared" si="296"/>
        <v>0</v>
      </c>
      <c r="U156" s="29">
        <f t="shared" si="296"/>
        <v>0</v>
      </c>
      <c r="V156" s="29">
        <f t="shared" si="296"/>
        <v>0</v>
      </c>
      <c r="W156" s="29">
        <f t="shared" si="296"/>
        <v>0</v>
      </c>
      <c r="X156" s="29">
        <f t="shared" si="296"/>
        <v>0</v>
      </c>
      <c r="Y156" s="29">
        <f t="shared" si="296"/>
        <v>0</v>
      </c>
      <c r="Z156" s="29">
        <f t="shared" si="296"/>
        <v>122400</v>
      </c>
      <c r="AA156" s="29">
        <f t="shared" si="296"/>
        <v>122400</v>
      </c>
      <c r="AB156" s="29">
        <f t="shared" si="296"/>
        <v>0</v>
      </c>
      <c r="AC156" s="29">
        <f t="shared" si="296"/>
        <v>0</v>
      </c>
      <c r="AD156" s="29">
        <f t="shared" si="296"/>
        <v>0</v>
      </c>
      <c r="AE156" s="29">
        <f t="shared" si="296"/>
        <v>0</v>
      </c>
      <c r="AF156" s="29">
        <f t="shared" si="296"/>
        <v>0</v>
      </c>
      <c r="AG156" s="29">
        <f t="shared" si="296"/>
        <v>0</v>
      </c>
      <c r="AH156" s="29">
        <f t="shared" si="296"/>
        <v>122400</v>
      </c>
      <c r="AI156" s="29">
        <f t="shared" si="296"/>
        <v>122400</v>
      </c>
      <c r="AJ156" s="29">
        <f t="shared" si="296"/>
        <v>0</v>
      </c>
      <c r="AK156" s="29">
        <f t="shared" si="296"/>
        <v>0</v>
      </c>
      <c r="AL156" s="9">
        <f t="shared" si="273"/>
        <v>0</v>
      </c>
      <c r="AM156" s="9">
        <f t="shared" si="274"/>
        <v>0</v>
      </c>
      <c r="AN156" s="29"/>
      <c r="AO156" s="29"/>
      <c r="AP156" s="29"/>
      <c r="AQ156" s="29">
        <f t="shared" si="296"/>
        <v>108120</v>
      </c>
      <c r="AR156" s="29"/>
      <c r="AS156" s="29">
        <f t="shared" si="275"/>
        <v>108120</v>
      </c>
      <c r="AT156" s="29"/>
      <c r="AU156" s="29">
        <f t="shared" si="284"/>
        <v>108120</v>
      </c>
      <c r="AV156" s="29">
        <f t="shared" si="296"/>
        <v>108120</v>
      </c>
      <c r="AW156" s="29"/>
      <c r="AX156" s="29">
        <f t="shared" si="276"/>
        <v>108120</v>
      </c>
      <c r="AY156" s="29"/>
      <c r="AZ156" s="29">
        <f t="shared" si="282"/>
        <v>108120</v>
      </c>
      <c r="BA156" s="29">
        <f t="shared" si="296"/>
        <v>98580</v>
      </c>
      <c r="BB156" s="29">
        <f t="shared" si="296"/>
        <v>98580</v>
      </c>
      <c r="BC156" s="29">
        <f t="shared" ref="BA156:BE157" si="297">BC157</f>
        <v>98580</v>
      </c>
      <c r="BD156" s="29">
        <f t="shared" si="297"/>
        <v>0</v>
      </c>
      <c r="BE156" s="29">
        <f t="shared" si="297"/>
        <v>0</v>
      </c>
      <c r="BF156" s="29">
        <f t="shared" si="289"/>
        <v>9540</v>
      </c>
      <c r="BG156" s="80">
        <f t="shared" si="290"/>
        <v>109.6774193548387</v>
      </c>
      <c r="BH156" s="29">
        <f t="shared" si="291"/>
        <v>9540</v>
      </c>
      <c r="BI156" s="81">
        <f t="shared" si="292"/>
        <v>109.6774193548387</v>
      </c>
    </row>
    <row r="157" spans="1:61" ht="60" hidden="1" x14ac:dyDescent="0.25">
      <c r="A157" s="106" t="s">
        <v>56</v>
      </c>
      <c r="B157" s="106"/>
      <c r="C157" s="106"/>
      <c r="D157" s="106"/>
      <c r="E157" s="124">
        <v>851</v>
      </c>
      <c r="F157" s="3" t="s">
        <v>80</v>
      </c>
      <c r="G157" s="3" t="s">
        <v>14</v>
      </c>
      <c r="H157" s="3" t="s">
        <v>120</v>
      </c>
      <c r="I157" s="3" t="s">
        <v>112</v>
      </c>
      <c r="J157" s="29">
        <f t="shared" si="296"/>
        <v>108120</v>
      </c>
      <c r="K157" s="29">
        <f t="shared" si="296"/>
        <v>108120</v>
      </c>
      <c r="L157" s="29">
        <f t="shared" si="296"/>
        <v>0</v>
      </c>
      <c r="M157" s="29">
        <f t="shared" si="296"/>
        <v>0</v>
      </c>
      <c r="N157" s="29">
        <f t="shared" si="296"/>
        <v>14280</v>
      </c>
      <c r="O157" s="29">
        <f t="shared" si="296"/>
        <v>14280</v>
      </c>
      <c r="P157" s="29">
        <f t="shared" si="296"/>
        <v>0</v>
      </c>
      <c r="Q157" s="29">
        <f t="shared" si="296"/>
        <v>0</v>
      </c>
      <c r="R157" s="29">
        <f t="shared" si="296"/>
        <v>122400</v>
      </c>
      <c r="S157" s="29">
        <f t="shared" si="296"/>
        <v>122400</v>
      </c>
      <c r="T157" s="29">
        <f t="shared" si="296"/>
        <v>0</v>
      </c>
      <c r="U157" s="29">
        <f t="shared" si="296"/>
        <v>0</v>
      </c>
      <c r="V157" s="29">
        <f t="shared" si="296"/>
        <v>0</v>
      </c>
      <c r="W157" s="29">
        <f t="shared" si="296"/>
        <v>0</v>
      </c>
      <c r="X157" s="29">
        <f t="shared" si="296"/>
        <v>0</v>
      </c>
      <c r="Y157" s="29">
        <f t="shared" si="296"/>
        <v>0</v>
      </c>
      <c r="Z157" s="29">
        <f t="shared" si="296"/>
        <v>122400</v>
      </c>
      <c r="AA157" s="29">
        <f t="shared" si="296"/>
        <v>122400</v>
      </c>
      <c r="AB157" s="29">
        <f t="shared" si="296"/>
        <v>0</v>
      </c>
      <c r="AC157" s="29">
        <f t="shared" si="296"/>
        <v>0</v>
      </c>
      <c r="AD157" s="29">
        <f t="shared" si="296"/>
        <v>0</v>
      </c>
      <c r="AE157" s="29">
        <f t="shared" si="296"/>
        <v>0</v>
      </c>
      <c r="AF157" s="29">
        <f t="shared" si="296"/>
        <v>0</v>
      </c>
      <c r="AG157" s="29">
        <f t="shared" si="296"/>
        <v>0</v>
      </c>
      <c r="AH157" s="29">
        <f t="shared" si="296"/>
        <v>122400</v>
      </c>
      <c r="AI157" s="29">
        <f t="shared" si="296"/>
        <v>122400</v>
      </c>
      <c r="AJ157" s="29">
        <f t="shared" si="296"/>
        <v>0</v>
      </c>
      <c r="AK157" s="29">
        <f t="shared" si="296"/>
        <v>0</v>
      </c>
      <c r="AL157" s="9">
        <f t="shared" si="273"/>
        <v>0</v>
      </c>
      <c r="AM157" s="9">
        <f t="shared" si="274"/>
        <v>0</v>
      </c>
      <c r="AN157" s="29"/>
      <c r="AO157" s="29"/>
      <c r="AP157" s="29"/>
      <c r="AQ157" s="29">
        <f t="shared" si="296"/>
        <v>108120</v>
      </c>
      <c r="AR157" s="29"/>
      <c r="AS157" s="29">
        <f t="shared" si="275"/>
        <v>108120</v>
      </c>
      <c r="AT157" s="29"/>
      <c r="AU157" s="29">
        <f t="shared" si="284"/>
        <v>108120</v>
      </c>
      <c r="AV157" s="29">
        <f t="shared" si="296"/>
        <v>108120</v>
      </c>
      <c r="AW157" s="29"/>
      <c r="AX157" s="29">
        <f t="shared" si="276"/>
        <v>108120</v>
      </c>
      <c r="AY157" s="29"/>
      <c r="AZ157" s="29">
        <f t="shared" si="282"/>
        <v>108120</v>
      </c>
      <c r="BA157" s="29">
        <f t="shared" si="297"/>
        <v>98580</v>
      </c>
      <c r="BB157" s="29">
        <f t="shared" si="297"/>
        <v>98580</v>
      </c>
      <c r="BC157" s="29">
        <f t="shared" si="297"/>
        <v>98580</v>
      </c>
      <c r="BD157" s="29">
        <f t="shared" si="297"/>
        <v>0</v>
      </c>
      <c r="BE157" s="29">
        <f t="shared" si="297"/>
        <v>0</v>
      </c>
      <c r="BF157" s="29">
        <f t="shared" si="289"/>
        <v>9540</v>
      </c>
      <c r="BG157" s="80">
        <f t="shared" si="290"/>
        <v>109.6774193548387</v>
      </c>
      <c r="BH157" s="29">
        <f t="shared" si="291"/>
        <v>9540</v>
      </c>
      <c r="BI157" s="81">
        <f t="shared" si="292"/>
        <v>109.6774193548387</v>
      </c>
    </row>
    <row r="158" spans="1:61" ht="30" hidden="1" x14ac:dyDescent="0.25">
      <c r="A158" s="106" t="s">
        <v>113</v>
      </c>
      <c r="B158" s="106"/>
      <c r="C158" s="106"/>
      <c r="D158" s="106"/>
      <c r="E158" s="124">
        <v>851</v>
      </c>
      <c r="F158" s="3" t="s">
        <v>80</v>
      </c>
      <c r="G158" s="3" t="s">
        <v>14</v>
      </c>
      <c r="H158" s="3" t="s">
        <v>120</v>
      </c>
      <c r="I158" s="3" t="s">
        <v>114</v>
      </c>
      <c r="J158" s="29">
        <v>108120</v>
      </c>
      <c r="K158" s="29">
        <f>J158</f>
        <v>108120</v>
      </c>
      <c r="L158" s="29"/>
      <c r="M158" s="29"/>
      <c r="N158" s="29">
        <v>14280</v>
      </c>
      <c r="O158" s="29">
        <f>N158</f>
        <v>14280</v>
      </c>
      <c r="P158" s="29"/>
      <c r="Q158" s="29"/>
      <c r="R158" s="29">
        <f>J158+N158</f>
        <v>122400</v>
      </c>
      <c r="S158" s="29">
        <f>K158+O158</f>
        <v>122400</v>
      </c>
      <c r="T158" s="29">
        <f>L158+P158</f>
        <v>0</v>
      </c>
      <c r="U158" s="29">
        <f>M158+Q158</f>
        <v>0</v>
      </c>
      <c r="V158" s="29"/>
      <c r="W158" s="29">
        <f>V158</f>
        <v>0</v>
      </c>
      <c r="X158" s="29"/>
      <c r="Y158" s="29"/>
      <c r="Z158" s="29">
        <f>R158+V158</f>
        <v>122400</v>
      </c>
      <c r="AA158" s="29">
        <f>S158+W158</f>
        <v>122400</v>
      </c>
      <c r="AB158" s="29">
        <f>T158+X158</f>
        <v>0</v>
      </c>
      <c r="AC158" s="29">
        <f>U158+Y158</f>
        <v>0</v>
      </c>
      <c r="AD158" s="29"/>
      <c r="AE158" s="29">
        <f>AD158</f>
        <v>0</v>
      </c>
      <c r="AF158" s="29"/>
      <c r="AG158" s="29"/>
      <c r="AH158" s="29">
        <f>Z158+AD158</f>
        <v>122400</v>
      </c>
      <c r="AI158" s="29">
        <f>AA158+AE158</f>
        <v>122400</v>
      </c>
      <c r="AJ158" s="29">
        <f>AB158+AF158</f>
        <v>0</v>
      </c>
      <c r="AK158" s="29">
        <f>AC158+AG158</f>
        <v>0</v>
      </c>
      <c r="AL158" s="9">
        <f t="shared" si="273"/>
        <v>0</v>
      </c>
      <c r="AM158" s="9">
        <f t="shared" si="274"/>
        <v>0</v>
      </c>
      <c r="AN158" s="29"/>
      <c r="AO158" s="29"/>
      <c r="AP158" s="29"/>
      <c r="AQ158" s="29">
        <v>108120</v>
      </c>
      <c r="AR158" s="29"/>
      <c r="AS158" s="29">
        <f t="shared" si="275"/>
        <v>108120</v>
      </c>
      <c r="AT158" s="29"/>
      <c r="AU158" s="29">
        <f t="shared" si="284"/>
        <v>108120</v>
      </c>
      <c r="AV158" s="29">
        <v>108120</v>
      </c>
      <c r="AW158" s="29"/>
      <c r="AX158" s="29">
        <f t="shared" si="276"/>
        <v>108120</v>
      </c>
      <c r="AY158" s="29"/>
      <c r="AZ158" s="29">
        <f t="shared" si="282"/>
        <v>108120</v>
      </c>
      <c r="BA158" s="29">
        <v>98580</v>
      </c>
      <c r="BB158" s="29">
        <v>98580</v>
      </c>
      <c r="BC158" s="29">
        <f>BB158</f>
        <v>98580</v>
      </c>
      <c r="BD158" s="29"/>
      <c r="BE158" s="29"/>
      <c r="BF158" s="29">
        <f t="shared" si="289"/>
        <v>9540</v>
      </c>
      <c r="BG158" s="80">
        <f t="shared" si="290"/>
        <v>109.6774193548387</v>
      </c>
      <c r="BH158" s="29">
        <f t="shared" si="291"/>
        <v>9540</v>
      </c>
      <c r="BI158" s="81">
        <f t="shared" si="292"/>
        <v>109.6774193548387</v>
      </c>
    </row>
    <row r="159" spans="1:61" hidden="1" x14ac:dyDescent="0.25">
      <c r="A159" s="126" t="s">
        <v>110</v>
      </c>
      <c r="B159" s="106"/>
      <c r="C159" s="106"/>
      <c r="D159" s="106"/>
      <c r="E159" s="124">
        <v>851</v>
      </c>
      <c r="F159" s="3" t="s">
        <v>80</v>
      </c>
      <c r="G159" s="3" t="s">
        <v>14</v>
      </c>
      <c r="H159" s="3" t="s">
        <v>111</v>
      </c>
      <c r="I159" s="3"/>
      <c r="J159" s="29">
        <f t="shared" ref="J159:M159" si="298">J160+J162</f>
        <v>7012100</v>
      </c>
      <c r="K159" s="29">
        <f t="shared" si="298"/>
        <v>0</v>
      </c>
      <c r="L159" s="29">
        <f t="shared" si="298"/>
        <v>7012100</v>
      </c>
      <c r="M159" s="29">
        <f t="shared" si="298"/>
        <v>0</v>
      </c>
      <c r="N159" s="29">
        <f t="shared" ref="N159:U159" si="299">N160+N162</f>
        <v>232008</v>
      </c>
      <c r="O159" s="29">
        <f t="shared" si="299"/>
        <v>0</v>
      </c>
      <c r="P159" s="29">
        <f t="shared" si="299"/>
        <v>232008</v>
      </c>
      <c r="Q159" s="29">
        <f t="shared" si="299"/>
        <v>0</v>
      </c>
      <c r="R159" s="29">
        <f t="shared" si="299"/>
        <v>7244108</v>
      </c>
      <c r="S159" s="29">
        <f t="shared" si="299"/>
        <v>0</v>
      </c>
      <c r="T159" s="29">
        <f t="shared" si="299"/>
        <v>7244108</v>
      </c>
      <c r="U159" s="29">
        <f t="shared" si="299"/>
        <v>0</v>
      </c>
      <c r="V159" s="29">
        <f t="shared" ref="V159:AC159" si="300">V160+V162</f>
        <v>0</v>
      </c>
      <c r="W159" s="29">
        <f t="shared" si="300"/>
        <v>0</v>
      </c>
      <c r="X159" s="29">
        <f t="shared" si="300"/>
        <v>0</v>
      </c>
      <c r="Y159" s="29">
        <f t="shared" si="300"/>
        <v>0</v>
      </c>
      <c r="Z159" s="29">
        <f t="shared" si="300"/>
        <v>7244108</v>
      </c>
      <c r="AA159" s="29">
        <f t="shared" si="300"/>
        <v>0</v>
      </c>
      <c r="AB159" s="29">
        <f t="shared" si="300"/>
        <v>7244108</v>
      </c>
      <c r="AC159" s="29">
        <f t="shared" si="300"/>
        <v>0</v>
      </c>
      <c r="AD159" s="29">
        <f t="shared" ref="AD159:AK159" si="301">AD160+AD162</f>
        <v>0</v>
      </c>
      <c r="AE159" s="29">
        <f t="shared" si="301"/>
        <v>0</v>
      </c>
      <c r="AF159" s="29">
        <f t="shared" si="301"/>
        <v>0</v>
      </c>
      <c r="AG159" s="29">
        <f t="shared" si="301"/>
        <v>0</v>
      </c>
      <c r="AH159" s="29">
        <f t="shared" si="301"/>
        <v>7244108</v>
      </c>
      <c r="AI159" s="29">
        <f t="shared" si="301"/>
        <v>0</v>
      </c>
      <c r="AJ159" s="29">
        <f t="shared" si="301"/>
        <v>7244108</v>
      </c>
      <c r="AK159" s="29">
        <f t="shared" si="301"/>
        <v>0</v>
      </c>
      <c r="AL159" s="9">
        <f t="shared" si="273"/>
        <v>0</v>
      </c>
      <c r="AM159" s="9">
        <f t="shared" si="274"/>
        <v>0</v>
      </c>
      <c r="AN159" s="29"/>
      <c r="AO159" s="29"/>
      <c r="AP159" s="29"/>
      <c r="AQ159" s="29">
        <f t="shared" ref="AQ159:BE159" si="302">AQ160+AQ162</f>
        <v>6801500</v>
      </c>
      <c r="AR159" s="29"/>
      <c r="AS159" s="29">
        <f t="shared" si="275"/>
        <v>6801500</v>
      </c>
      <c r="AT159" s="29"/>
      <c r="AU159" s="29">
        <f t="shared" si="284"/>
        <v>6801500</v>
      </c>
      <c r="AV159" s="29">
        <f t="shared" si="302"/>
        <v>6688100</v>
      </c>
      <c r="AW159" s="29"/>
      <c r="AX159" s="29">
        <f t="shared" si="276"/>
        <v>6688100</v>
      </c>
      <c r="AY159" s="29"/>
      <c r="AZ159" s="29">
        <f t="shared" si="282"/>
        <v>6688100</v>
      </c>
      <c r="BA159" s="29">
        <f t="shared" ref="BA159" si="303">BA160+BA162</f>
        <v>6889000</v>
      </c>
      <c r="BB159" s="29">
        <f t="shared" si="302"/>
        <v>6889000</v>
      </c>
      <c r="BC159" s="29">
        <f t="shared" si="302"/>
        <v>0</v>
      </c>
      <c r="BD159" s="29">
        <f t="shared" si="302"/>
        <v>6889000</v>
      </c>
      <c r="BE159" s="29">
        <f t="shared" si="302"/>
        <v>0</v>
      </c>
      <c r="BF159" s="29">
        <f t="shared" si="289"/>
        <v>123100</v>
      </c>
      <c r="BG159" s="80">
        <f t="shared" si="290"/>
        <v>101.78690666279576</v>
      </c>
      <c r="BH159" s="29">
        <f t="shared" si="291"/>
        <v>123100</v>
      </c>
      <c r="BI159" s="81">
        <f t="shared" si="292"/>
        <v>101.78690666279576</v>
      </c>
    </row>
    <row r="160" spans="1:61" ht="60" hidden="1" x14ac:dyDescent="0.25">
      <c r="A160" s="106" t="s">
        <v>25</v>
      </c>
      <c r="B160" s="106"/>
      <c r="C160" s="106"/>
      <c r="D160" s="106"/>
      <c r="E160" s="124">
        <v>851</v>
      </c>
      <c r="F160" s="3" t="s">
        <v>80</v>
      </c>
      <c r="G160" s="3" t="s">
        <v>14</v>
      </c>
      <c r="H160" s="3" t="s">
        <v>111</v>
      </c>
      <c r="I160" s="3" t="s">
        <v>26</v>
      </c>
      <c r="J160" s="29">
        <f t="shared" ref="J160:BE160" si="304">J161</f>
        <v>0</v>
      </c>
      <c r="K160" s="29">
        <f t="shared" si="304"/>
        <v>0</v>
      </c>
      <c r="L160" s="29">
        <f t="shared" si="304"/>
        <v>0</v>
      </c>
      <c r="M160" s="29">
        <f t="shared" si="304"/>
        <v>0</v>
      </c>
      <c r="N160" s="29">
        <f t="shared" si="304"/>
        <v>0</v>
      </c>
      <c r="O160" s="29">
        <f t="shared" si="304"/>
        <v>0</v>
      </c>
      <c r="P160" s="29">
        <f t="shared" si="304"/>
        <v>0</v>
      </c>
      <c r="Q160" s="29">
        <f t="shared" si="304"/>
        <v>0</v>
      </c>
      <c r="R160" s="29">
        <f t="shared" si="304"/>
        <v>0</v>
      </c>
      <c r="S160" s="29">
        <f t="shared" si="304"/>
        <v>0</v>
      </c>
      <c r="T160" s="29">
        <f t="shared" si="304"/>
        <v>0</v>
      </c>
      <c r="U160" s="29">
        <f t="shared" si="304"/>
        <v>0</v>
      </c>
      <c r="V160" s="29">
        <f t="shared" si="304"/>
        <v>0</v>
      </c>
      <c r="W160" s="29">
        <f t="shared" si="304"/>
        <v>0</v>
      </c>
      <c r="X160" s="29">
        <f t="shared" si="304"/>
        <v>0</v>
      </c>
      <c r="Y160" s="29">
        <f t="shared" si="304"/>
        <v>0</v>
      </c>
      <c r="Z160" s="29">
        <f t="shared" si="304"/>
        <v>0</v>
      </c>
      <c r="AA160" s="29">
        <f t="shared" si="304"/>
        <v>0</v>
      </c>
      <c r="AB160" s="29">
        <f t="shared" si="304"/>
        <v>0</v>
      </c>
      <c r="AC160" s="29">
        <f t="shared" si="304"/>
        <v>0</v>
      </c>
      <c r="AD160" s="29">
        <f t="shared" si="304"/>
        <v>0</v>
      </c>
      <c r="AE160" s="29">
        <f t="shared" si="304"/>
        <v>0</v>
      </c>
      <c r="AF160" s="29">
        <f t="shared" si="304"/>
        <v>0</v>
      </c>
      <c r="AG160" s="29">
        <f t="shared" si="304"/>
        <v>0</v>
      </c>
      <c r="AH160" s="29">
        <f t="shared" si="304"/>
        <v>0</v>
      </c>
      <c r="AI160" s="29">
        <f t="shared" si="304"/>
        <v>0</v>
      </c>
      <c r="AJ160" s="29">
        <f t="shared" si="304"/>
        <v>0</v>
      </c>
      <c r="AK160" s="29">
        <f t="shared" si="304"/>
        <v>0</v>
      </c>
      <c r="AL160" s="9">
        <f t="shared" si="273"/>
        <v>0</v>
      </c>
      <c r="AM160" s="9">
        <f t="shared" si="274"/>
        <v>0</v>
      </c>
      <c r="AN160" s="29"/>
      <c r="AO160" s="29"/>
      <c r="AP160" s="29"/>
      <c r="AQ160" s="29">
        <f t="shared" si="304"/>
        <v>0</v>
      </c>
      <c r="AR160" s="29"/>
      <c r="AS160" s="29">
        <f t="shared" si="275"/>
        <v>0</v>
      </c>
      <c r="AT160" s="29"/>
      <c r="AU160" s="29">
        <f t="shared" si="284"/>
        <v>0</v>
      </c>
      <c r="AV160" s="29">
        <f t="shared" si="304"/>
        <v>0</v>
      </c>
      <c r="AW160" s="29"/>
      <c r="AX160" s="29">
        <f t="shared" si="276"/>
        <v>0</v>
      </c>
      <c r="AY160" s="29"/>
      <c r="AZ160" s="29">
        <f t="shared" si="282"/>
        <v>0</v>
      </c>
      <c r="BA160" s="29">
        <f t="shared" si="304"/>
        <v>0</v>
      </c>
      <c r="BB160" s="29">
        <f t="shared" si="304"/>
        <v>0</v>
      </c>
      <c r="BC160" s="29">
        <f t="shared" si="304"/>
        <v>0</v>
      </c>
      <c r="BD160" s="29">
        <f t="shared" si="304"/>
        <v>0</v>
      </c>
      <c r="BE160" s="29">
        <f t="shared" si="304"/>
        <v>0</v>
      </c>
      <c r="BF160" s="29">
        <f t="shared" si="289"/>
        <v>0</v>
      </c>
      <c r="BG160" s="80" t="e">
        <f t="shared" si="290"/>
        <v>#DIV/0!</v>
      </c>
      <c r="BH160" s="29">
        <f t="shared" si="291"/>
        <v>0</v>
      </c>
      <c r="BI160" s="81" t="e">
        <f t="shared" si="292"/>
        <v>#DIV/0!</v>
      </c>
    </row>
    <row r="161" spans="1:61" ht="60" hidden="1" x14ac:dyDescent="0.25">
      <c r="A161" s="106" t="s">
        <v>12</v>
      </c>
      <c r="B161" s="106"/>
      <c r="C161" s="106"/>
      <c r="D161" s="106"/>
      <c r="E161" s="124">
        <v>851</v>
      </c>
      <c r="F161" s="3" t="s">
        <v>80</v>
      </c>
      <c r="G161" s="3" t="s">
        <v>14</v>
      </c>
      <c r="H161" s="3" t="s">
        <v>111</v>
      </c>
      <c r="I161" s="3" t="s">
        <v>27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9">
        <f t="shared" si="273"/>
        <v>0</v>
      </c>
      <c r="AM161" s="9">
        <f t="shared" si="274"/>
        <v>0</v>
      </c>
      <c r="AN161" s="29"/>
      <c r="AO161" s="29"/>
      <c r="AP161" s="29"/>
      <c r="AQ161" s="29"/>
      <c r="AR161" s="29"/>
      <c r="AS161" s="29">
        <f t="shared" si="275"/>
        <v>0</v>
      </c>
      <c r="AT161" s="29"/>
      <c r="AU161" s="29">
        <f t="shared" si="284"/>
        <v>0</v>
      </c>
      <c r="AV161" s="29"/>
      <c r="AW161" s="29"/>
      <c r="AX161" s="29">
        <f t="shared" si="276"/>
        <v>0</v>
      </c>
      <c r="AY161" s="29"/>
      <c r="AZ161" s="29">
        <f t="shared" si="282"/>
        <v>0</v>
      </c>
      <c r="BA161" s="29"/>
      <c r="BB161" s="29"/>
      <c r="BC161" s="29"/>
      <c r="BD161" s="29"/>
      <c r="BE161" s="29"/>
      <c r="BF161" s="29">
        <f t="shared" si="289"/>
        <v>0</v>
      </c>
      <c r="BG161" s="80" t="e">
        <f t="shared" si="290"/>
        <v>#DIV/0!</v>
      </c>
      <c r="BH161" s="29">
        <f t="shared" si="291"/>
        <v>0</v>
      </c>
      <c r="BI161" s="81" t="e">
        <f t="shared" si="292"/>
        <v>#DIV/0!</v>
      </c>
    </row>
    <row r="162" spans="1:61" ht="60" hidden="1" x14ac:dyDescent="0.25">
      <c r="A162" s="106" t="s">
        <v>56</v>
      </c>
      <c r="B162" s="104"/>
      <c r="C162" s="104"/>
      <c r="D162" s="104"/>
      <c r="E162" s="124">
        <v>851</v>
      </c>
      <c r="F162" s="3" t="s">
        <v>80</v>
      </c>
      <c r="G162" s="3" t="s">
        <v>14</v>
      </c>
      <c r="H162" s="3" t="s">
        <v>111</v>
      </c>
      <c r="I162" s="3" t="s">
        <v>112</v>
      </c>
      <c r="J162" s="29">
        <f t="shared" ref="J162:BE162" si="305">J163</f>
        <v>7012100</v>
      </c>
      <c r="K162" s="29">
        <f t="shared" si="305"/>
        <v>0</v>
      </c>
      <c r="L162" s="29">
        <f t="shared" si="305"/>
        <v>7012100</v>
      </c>
      <c r="M162" s="29">
        <f t="shared" si="305"/>
        <v>0</v>
      </c>
      <c r="N162" s="29">
        <f t="shared" si="305"/>
        <v>232008</v>
      </c>
      <c r="O162" s="29">
        <f t="shared" si="305"/>
        <v>0</v>
      </c>
      <c r="P162" s="29">
        <f t="shared" si="305"/>
        <v>232008</v>
      </c>
      <c r="Q162" s="29">
        <f t="shared" si="305"/>
        <v>0</v>
      </c>
      <c r="R162" s="29">
        <f t="shared" si="305"/>
        <v>7244108</v>
      </c>
      <c r="S162" s="29">
        <f t="shared" si="305"/>
        <v>0</v>
      </c>
      <c r="T162" s="29">
        <f t="shared" si="305"/>
        <v>7244108</v>
      </c>
      <c r="U162" s="29">
        <f t="shared" si="305"/>
        <v>0</v>
      </c>
      <c r="V162" s="29">
        <f t="shared" si="305"/>
        <v>0</v>
      </c>
      <c r="W162" s="29">
        <f t="shared" si="305"/>
        <v>0</v>
      </c>
      <c r="X162" s="29">
        <f t="shared" si="305"/>
        <v>0</v>
      </c>
      <c r="Y162" s="29">
        <f t="shared" si="305"/>
        <v>0</v>
      </c>
      <c r="Z162" s="29">
        <f t="shared" si="305"/>
        <v>7244108</v>
      </c>
      <c r="AA162" s="29">
        <f t="shared" si="305"/>
        <v>0</v>
      </c>
      <c r="AB162" s="29">
        <f t="shared" si="305"/>
        <v>7244108</v>
      </c>
      <c r="AC162" s="29">
        <f t="shared" si="305"/>
        <v>0</v>
      </c>
      <c r="AD162" s="29">
        <f t="shared" si="305"/>
        <v>0</v>
      </c>
      <c r="AE162" s="29">
        <f t="shared" si="305"/>
        <v>0</v>
      </c>
      <c r="AF162" s="29">
        <f t="shared" si="305"/>
        <v>0</v>
      </c>
      <c r="AG162" s="29">
        <f t="shared" si="305"/>
        <v>0</v>
      </c>
      <c r="AH162" s="29">
        <f t="shared" si="305"/>
        <v>7244108</v>
      </c>
      <c r="AI162" s="29">
        <f t="shared" si="305"/>
        <v>0</v>
      </c>
      <c r="AJ162" s="29">
        <f t="shared" si="305"/>
        <v>7244108</v>
      </c>
      <c r="AK162" s="29">
        <f t="shared" si="305"/>
        <v>0</v>
      </c>
      <c r="AL162" s="9">
        <f t="shared" si="273"/>
        <v>0</v>
      </c>
      <c r="AM162" s="9">
        <f t="shared" si="274"/>
        <v>0</v>
      </c>
      <c r="AN162" s="29"/>
      <c r="AO162" s="29"/>
      <c r="AP162" s="29"/>
      <c r="AQ162" s="29">
        <f t="shared" si="305"/>
        <v>6801500</v>
      </c>
      <c r="AR162" s="29"/>
      <c r="AS162" s="29">
        <f t="shared" si="275"/>
        <v>6801500</v>
      </c>
      <c r="AT162" s="29"/>
      <c r="AU162" s="29">
        <f t="shared" si="284"/>
        <v>6801500</v>
      </c>
      <c r="AV162" s="29">
        <f t="shared" si="305"/>
        <v>6688100</v>
      </c>
      <c r="AW162" s="29"/>
      <c r="AX162" s="29">
        <f t="shared" si="276"/>
        <v>6688100</v>
      </c>
      <c r="AY162" s="29"/>
      <c r="AZ162" s="29">
        <f t="shared" si="282"/>
        <v>6688100</v>
      </c>
      <c r="BA162" s="29">
        <f t="shared" si="305"/>
        <v>6889000</v>
      </c>
      <c r="BB162" s="29">
        <f t="shared" si="305"/>
        <v>6889000</v>
      </c>
      <c r="BC162" s="29">
        <f t="shared" si="305"/>
        <v>0</v>
      </c>
      <c r="BD162" s="29">
        <f t="shared" si="305"/>
        <v>6889000</v>
      </c>
      <c r="BE162" s="29">
        <f t="shared" si="305"/>
        <v>0</v>
      </c>
      <c r="BF162" s="29">
        <f t="shared" si="289"/>
        <v>123100</v>
      </c>
      <c r="BG162" s="80">
        <f t="shared" si="290"/>
        <v>101.78690666279576</v>
      </c>
      <c r="BH162" s="29">
        <f t="shared" si="291"/>
        <v>123100</v>
      </c>
      <c r="BI162" s="81">
        <f t="shared" si="292"/>
        <v>101.78690666279576</v>
      </c>
    </row>
    <row r="163" spans="1:61" ht="30" hidden="1" x14ac:dyDescent="0.25">
      <c r="A163" s="106" t="s">
        <v>113</v>
      </c>
      <c r="B163" s="104"/>
      <c r="C163" s="104"/>
      <c r="D163" s="104"/>
      <c r="E163" s="124">
        <v>851</v>
      </c>
      <c r="F163" s="3" t="s">
        <v>80</v>
      </c>
      <c r="G163" s="3" t="s">
        <v>14</v>
      </c>
      <c r="H163" s="3" t="s">
        <v>111</v>
      </c>
      <c r="I163" s="3" t="s">
        <v>114</v>
      </c>
      <c r="J163" s="29">
        <v>7012100</v>
      </c>
      <c r="K163" s="29"/>
      <c r="L163" s="29">
        <f>J163</f>
        <v>7012100</v>
      </c>
      <c r="M163" s="29"/>
      <c r="N163" s="29">
        <f>-3594+235602</f>
        <v>232008</v>
      </c>
      <c r="O163" s="29"/>
      <c r="P163" s="29">
        <f>N163</f>
        <v>232008</v>
      </c>
      <c r="Q163" s="29"/>
      <c r="R163" s="29">
        <f>J163+N163</f>
        <v>7244108</v>
      </c>
      <c r="S163" s="29">
        <f>K163+O163</f>
        <v>0</v>
      </c>
      <c r="T163" s="29">
        <f>L163+P163</f>
        <v>7244108</v>
      </c>
      <c r="U163" s="29">
        <f>M163+Q163</f>
        <v>0</v>
      </c>
      <c r="V163" s="29"/>
      <c r="W163" s="29"/>
      <c r="X163" s="29">
        <f>V163</f>
        <v>0</v>
      </c>
      <c r="Y163" s="29"/>
      <c r="Z163" s="29">
        <f>R163+V163</f>
        <v>7244108</v>
      </c>
      <c r="AA163" s="29">
        <f>S163+W163</f>
        <v>0</v>
      </c>
      <c r="AB163" s="29">
        <f>T163+X163</f>
        <v>7244108</v>
      </c>
      <c r="AC163" s="29">
        <f>U163+Y163</f>
        <v>0</v>
      </c>
      <c r="AD163" s="29"/>
      <c r="AE163" s="29"/>
      <c r="AF163" s="29">
        <f>AD163</f>
        <v>0</v>
      </c>
      <c r="AG163" s="29"/>
      <c r="AH163" s="29">
        <f>Z163+AD163</f>
        <v>7244108</v>
      </c>
      <c r="AI163" s="29">
        <f>AA163+AE163</f>
        <v>0</v>
      </c>
      <c r="AJ163" s="29">
        <f>AB163+AF163</f>
        <v>7244108</v>
      </c>
      <c r="AK163" s="29">
        <f>AC163+AG163</f>
        <v>0</v>
      </c>
      <c r="AL163" s="9">
        <f t="shared" si="273"/>
        <v>0</v>
      </c>
      <c r="AM163" s="9">
        <f t="shared" si="274"/>
        <v>0</v>
      </c>
      <c r="AN163" s="29"/>
      <c r="AO163" s="29"/>
      <c r="AP163" s="29"/>
      <c r="AQ163" s="29">
        <v>6801500</v>
      </c>
      <c r="AR163" s="29"/>
      <c r="AS163" s="29">
        <f t="shared" si="275"/>
        <v>6801500</v>
      </c>
      <c r="AT163" s="29"/>
      <c r="AU163" s="29">
        <f t="shared" si="284"/>
        <v>6801500</v>
      </c>
      <c r="AV163" s="29">
        <v>6688100</v>
      </c>
      <c r="AW163" s="29"/>
      <c r="AX163" s="29">
        <f t="shared" si="276"/>
        <v>6688100</v>
      </c>
      <c r="AY163" s="29"/>
      <c r="AZ163" s="29">
        <f t="shared" si="282"/>
        <v>6688100</v>
      </c>
      <c r="BA163" s="29">
        <v>6889000</v>
      </c>
      <c r="BB163" s="29">
        <v>6889000</v>
      </c>
      <c r="BC163" s="29"/>
      <c r="BD163" s="29">
        <f>BB163</f>
        <v>6889000</v>
      </c>
      <c r="BE163" s="29"/>
      <c r="BF163" s="29">
        <f t="shared" si="289"/>
        <v>123100</v>
      </c>
      <c r="BG163" s="80">
        <f t="shared" si="290"/>
        <v>101.78690666279576</v>
      </c>
      <c r="BH163" s="29">
        <f t="shared" si="291"/>
        <v>123100</v>
      </c>
      <c r="BI163" s="81">
        <f t="shared" si="292"/>
        <v>101.78690666279576</v>
      </c>
    </row>
    <row r="164" spans="1:61" ht="30" hidden="1" x14ac:dyDescent="0.25">
      <c r="A164" s="126" t="s">
        <v>115</v>
      </c>
      <c r="B164" s="106"/>
      <c r="C164" s="106"/>
      <c r="D164" s="106"/>
      <c r="E164" s="124">
        <v>851</v>
      </c>
      <c r="F164" s="3" t="s">
        <v>80</v>
      </c>
      <c r="G164" s="3" t="s">
        <v>14</v>
      </c>
      <c r="H164" s="3" t="s">
        <v>116</v>
      </c>
      <c r="I164" s="3"/>
      <c r="J164" s="29">
        <f t="shared" ref="J164:BB165" si="306">J165</f>
        <v>7607000</v>
      </c>
      <c r="K164" s="29">
        <f t="shared" si="306"/>
        <v>0</v>
      </c>
      <c r="L164" s="29">
        <f t="shared" si="306"/>
        <v>7607000</v>
      </c>
      <c r="M164" s="29">
        <f t="shared" si="306"/>
        <v>0</v>
      </c>
      <c r="N164" s="29">
        <f t="shared" si="306"/>
        <v>0</v>
      </c>
      <c r="O164" s="29">
        <f t="shared" si="306"/>
        <v>0</v>
      </c>
      <c r="P164" s="29">
        <f t="shared" si="306"/>
        <v>0</v>
      </c>
      <c r="Q164" s="29">
        <f t="shared" si="306"/>
        <v>0</v>
      </c>
      <c r="R164" s="29">
        <f t="shared" si="306"/>
        <v>7607000</v>
      </c>
      <c r="S164" s="29">
        <f t="shared" si="306"/>
        <v>0</v>
      </c>
      <c r="T164" s="29">
        <f t="shared" si="306"/>
        <v>7607000</v>
      </c>
      <c r="U164" s="29">
        <f t="shared" si="306"/>
        <v>0</v>
      </c>
      <c r="V164" s="29">
        <f t="shared" si="306"/>
        <v>0</v>
      </c>
      <c r="W164" s="29">
        <f t="shared" si="306"/>
        <v>0</v>
      </c>
      <c r="X164" s="29">
        <f t="shared" si="306"/>
        <v>0</v>
      </c>
      <c r="Y164" s="29">
        <f t="shared" si="306"/>
        <v>0</v>
      </c>
      <c r="Z164" s="29">
        <f t="shared" si="306"/>
        <v>7607000</v>
      </c>
      <c r="AA164" s="29">
        <f t="shared" si="306"/>
        <v>0</v>
      </c>
      <c r="AB164" s="29">
        <f t="shared" si="306"/>
        <v>7607000</v>
      </c>
      <c r="AC164" s="29">
        <f t="shared" si="306"/>
        <v>0</v>
      </c>
      <c r="AD164" s="29">
        <f t="shared" si="306"/>
        <v>0</v>
      </c>
      <c r="AE164" s="29">
        <f t="shared" si="306"/>
        <v>0</v>
      </c>
      <c r="AF164" s="29">
        <f t="shared" si="306"/>
        <v>0</v>
      </c>
      <c r="AG164" s="29">
        <f t="shared" si="306"/>
        <v>0</v>
      </c>
      <c r="AH164" s="29">
        <f t="shared" si="306"/>
        <v>7607000</v>
      </c>
      <c r="AI164" s="29">
        <f t="shared" si="306"/>
        <v>0</v>
      </c>
      <c r="AJ164" s="29">
        <f t="shared" si="306"/>
        <v>7607000</v>
      </c>
      <c r="AK164" s="29">
        <f t="shared" si="306"/>
        <v>0</v>
      </c>
      <c r="AL164" s="9">
        <f t="shared" si="273"/>
        <v>0</v>
      </c>
      <c r="AM164" s="9">
        <f t="shared" si="274"/>
        <v>0</v>
      </c>
      <c r="AN164" s="29"/>
      <c r="AO164" s="29"/>
      <c r="AP164" s="29"/>
      <c r="AQ164" s="29">
        <f t="shared" si="306"/>
        <v>7393800</v>
      </c>
      <c r="AR164" s="29"/>
      <c r="AS164" s="29">
        <f t="shared" si="275"/>
        <v>7393800</v>
      </c>
      <c r="AT164" s="29"/>
      <c r="AU164" s="29">
        <f t="shared" si="284"/>
        <v>7393800</v>
      </c>
      <c r="AV164" s="29">
        <f t="shared" si="306"/>
        <v>7200100</v>
      </c>
      <c r="AW164" s="29"/>
      <c r="AX164" s="29">
        <f t="shared" si="276"/>
        <v>7200100</v>
      </c>
      <c r="AY164" s="29"/>
      <c r="AZ164" s="29">
        <f t="shared" si="282"/>
        <v>7200100</v>
      </c>
      <c r="BA164" s="29">
        <f t="shared" si="306"/>
        <v>7443400</v>
      </c>
      <c r="BB164" s="29">
        <f t="shared" si="306"/>
        <v>7443400</v>
      </c>
      <c r="BC164" s="29">
        <f t="shared" ref="BA164:BE165" si="307">BC165</f>
        <v>0</v>
      </c>
      <c r="BD164" s="29">
        <f t="shared" si="307"/>
        <v>7443400</v>
      </c>
      <c r="BE164" s="29">
        <f t="shared" si="307"/>
        <v>0</v>
      </c>
      <c r="BF164" s="29">
        <f t="shared" si="289"/>
        <v>163600</v>
      </c>
      <c r="BG164" s="80">
        <f t="shared" si="290"/>
        <v>102.19792030523685</v>
      </c>
      <c r="BH164" s="29">
        <f t="shared" si="291"/>
        <v>163600</v>
      </c>
      <c r="BI164" s="81">
        <f t="shared" si="292"/>
        <v>102.19792030523685</v>
      </c>
    </row>
    <row r="165" spans="1:61" ht="60" hidden="1" x14ac:dyDescent="0.25">
      <c r="A165" s="106" t="s">
        <v>56</v>
      </c>
      <c r="B165" s="106"/>
      <c r="C165" s="106"/>
      <c r="D165" s="106"/>
      <c r="E165" s="124">
        <v>851</v>
      </c>
      <c r="F165" s="3" t="s">
        <v>80</v>
      </c>
      <c r="G165" s="3" t="s">
        <v>14</v>
      </c>
      <c r="H165" s="3" t="s">
        <v>116</v>
      </c>
      <c r="I165" s="5">
        <v>600</v>
      </c>
      <c r="J165" s="29">
        <f t="shared" si="306"/>
        <v>7607000</v>
      </c>
      <c r="K165" s="29">
        <f t="shared" si="306"/>
        <v>0</v>
      </c>
      <c r="L165" s="29">
        <f t="shared" si="306"/>
        <v>7607000</v>
      </c>
      <c r="M165" s="29">
        <f t="shared" si="306"/>
        <v>0</v>
      </c>
      <c r="N165" s="29">
        <f t="shared" si="306"/>
        <v>0</v>
      </c>
      <c r="O165" s="29">
        <f t="shared" si="306"/>
        <v>0</v>
      </c>
      <c r="P165" s="29">
        <f t="shared" si="306"/>
        <v>0</v>
      </c>
      <c r="Q165" s="29">
        <f t="shared" si="306"/>
        <v>0</v>
      </c>
      <c r="R165" s="29">
        <f t="shared" si="306"/>
        <v>7607000</v>
      </c>
      <c r="S165" s="29">
        <f t="shared" si="306"/>
        <v>0</v>
      </c>
      <c r="T165" s="29">
        <f t="shared" si="306"/>
        <v>7607000</v>
      </c>
      <c r="U165" s="29">
        <f t="shared" si="306"/>
        <v>0</v>
      </c>
      <c r="V165" s="29">
        <f t="shared" si="306"/>
        <v>0</v>
      </c>
      <c r="W165" s="29">
        <f t="shared" si="306"/>
        <v>0</v>
      </c>
      <c r="X165" s="29">
        <f t="shared" si="306"/>
        <v>0</v>
      </c>
      <c r="Y165" s="29">
        <f t="shared" si="306"/>
        <v>0</v>
      </c>
      <c r="Z165" s="29">
        <f t="shared" si="306"/>
        <v>7607000</v>
      </c>
      <c r="AA165" s="29">
        <f t="shared" si="306"/>
        <v>0</v>
      </c>
      <c r="AB165" s="29">
        <f t="shared" si="306"/>
        <v>7607000</v>
      </c>
      <c r="AC165" s="29">
        <f t="shared" si="306"/>
        <v>0</v>
      </c>
      <c r="AD165" s="29">
        <f t="shared" si="306"/>
        <v>0</v>
      </c>
      <c r="AE165" s="29">
        <f t="shared" si="306"/>
        <v>0</v>
      </c>
      <c r="AF165" s="29">
        <f t="shared" si="306"/>
        <v>0</v>
      </c>
      <c r="AG165" s="29">
        <f t="shared" si="306"/>
        <v>0</v>
      </c>
      <c r="AH165" s="29">
        <f t="shared" si="306"/>
        <v>7607000</v>
      </c>
      <c r="AI165" s="29">
        <f t="shared" si="306"/>
        <v>0</v>
      </c>
      <c r="AJ165" s="29">
        <f t="shared" si="306"/>
        <v>7607000</v>
      </c>
      <c r="AK165" s="29">
        <f t="shared" si="306"/>
        <v>0</v>
      </c>
      <c r="AL165" s="9">
        <f t="shared" si="273"/>
        <v>0</v>
      </c>
      <c r="AM165" s="9">
        <f t="shared" si="274"/>
        <v>0</v>
      </c>
      <c r="AN165" s="29"/>
      <c r="AO165" s="29"/>
      <c r="AP165" s="29"/>
      <c r="AQ165" s="29">
        <f t="shared" si="306"/>
        <v>7393800</v>
      </c>
      <c r="AR165" s="29"/>
      <c r="AS165" s="29">
        <f t="shared" si="275"/>
        <v>7393800</v>
      </c>
      <c r="AT165" s="29"/>
      <c r="AU165" s="29">
        <f t="shared" si="284"/>
        <v>7393800</v>
      </c>
      <c r="AV165" s="29">
        <f t="shared" si="306"/>
        <v>7200100</v>
      </c>
      <c r="AW165" s="29"/>
      <c r="AX165" s="29">
        <f t="shared" si="276"/>
        <v>7200100</v>
      </c>
      <c r="AY165" s="29"/>
      <c r="AZ165" s="29">
        <f t="shared" si="282"/>
        <v>7200100</v>
      </c>
      <c r="BA165" s="29">
        <f t="shared" si="307"/>
        <v>7443400</v>
      </c>
      <c r="BB165" s="29">
        <f t="shared" si="307"/>
        <v>7443400</v>
      </c>
      <c r="BC165" s="29">
        <f t="shared" si="307"/>
        <v>0</v>
      </c>
      <c r="BD165" s="29">
        <f t="shared" si="307"/>
        <v>7443400</v>
      </c>
      <c r="BE165" s="29">
        <f t="shared" si="307"/>
        <v>0</v>
      </c>
      <c r="BF165" s="29">
        <f t="shared" si="289"/>
        <v>163600</v>
      </c>
      <c r="BG165" s="80">
        <f t="shared" si="290"/>
        <v>102.19792030523685</v>
      </c>
      <c r="BH165" s="29">
        <f t="shared" si="291"/>
        <v>163600</v>
      </c>
      <c r="BI165" s="81">
        <f t="shared" si="292"/>
        <v>102.19792030523685</v>
      </c>
    </row>
    <row r="166" spans="1:61" ht="30" hidden="1" x14ac:dyDescent="0.25">
      <c r="A166" s="106" t="s">
        <v>113</v>
      </c>
      <c r="B166" s="106"/>
      <c r="C166" s="106"/>
      <c r="D166" s="106"/>
      <c r="E166" s="124">
        <v>851</v>
      </c>
      <c r="F166" s="3" t="s">
        <v>80</v>
      </c>
      <c r="G166" s="3" t="s">
        <v>14</v>
      </c>
      <c r="H166" s="3" t="s">
        <v>116</v>
      </c>
      <c r="I166" s="3" t="s">
        <v>114</v>
      </c>
      <c r="J166" s="29">
        <v>7607000</v>
      </c>
      <c r="K166" s="29"/>
      <c r="L166" s="29">
        <f>J166</f>
        <v>7607000</v>
      </c>
      <c r="M166" s="29"/>
      <c r="N166" s="29"/>
      <c r="O166" s="29"/>
      <c r="P166" s="29">
        <f>N166</f>
        <v>0</v>
      </c>
      <c r="Q166" s="29"/>
      <c r="R166" s="29">
        <f>J166+N166</f>
        <v>7607000</v>
      </c>
      <c r="S166" s="29">
        <f>K166+O166</f>
        <v>0</v>
      </c>
      <c r="T166" s="29">
        <f>L166+P166</f>
        <v>7607000</v>
      </c>
      <c r="U166" s="29">
        <f>M166+Q166</f>
        <v>0</v>
      </c>
      <c r="V166" s="29"/>
      <c r="W166" s="29"/>
      <c r="X166" s="29">
        <f>V166</f>
        <v>0</v>
      </c>
      <c r="Y166" s="29"/>
      <c r="Z166" s="29">
        <f>R166+V166</f>
        <v>7607000</v>
      </c>
      <c r="AA166" s="29">
        <f>S166+W166</f>
        <v>0</v>
      </c>
      <c r="AB166" s="29">
        <f>T166+X166</f>
        <v>7607000</v>
      </c>
      <c r="AC166" s="29">
        <f>U166+Y166</f>
        <v>0</v>
      </c>
      <c r="AD166" s="29"/>
      <c r="AE166" s="29"/>
      <c r="AF166" s="29">
        <f>AD166</f>
        <v>0</v>
      </c>
      <c r="AG166" s="29"/>
      <c r="AH166" s="29">
        <f>Z166+AD166</f>
        <v>7607000</v>
      </c>
      <c r="AI166" s="29">
        <f>AA166+AE166</f>
        <v>0</v>
      </c>
      <c r="AJ166" s="29">
        <f>AB166+AF166</f>
        <v>7607000</v>
      </c>
      <c r="AK166" s="29">
        <f>AC166+AG166</f>
        <v>0</v>
      </c>
      <c r="AL166" s="9">
        <f t="shared" si="273"/>
        <v>0</v>
      </c>
      <c r="AM166" s="9">
        <f t="shared" si="274"/>
        <v>0</v>
      </c>
      <c r="AN166" s="29"/>
      <c r="AO166" s="29"/>
      <c r="AP166" s="29"/>
      <c r="AQ166" s="29">
        <v>7393800</v>
      </c>
      <c r="AR166" s="29"/>
      <c r="AS166" s="29">
        <f t="shared" si="275"/>
        <v>7393800</v>
      </c>
      <c r="AT166" s="29"/>
      <c r="AU166" s="29">
        <f t="shared" si="284"/>
        <v>7393800</v>
      </c>
      <c r="AV166" s="29">
        <v>7200100</v>
      </c>
      <c r="AW166" s="29"/>
      <c r="AX166" s="29">
        <f t="shared" si="276"/>
        <v>7200100</v>
      </c>
      <c r="AY166" s="29"/>
      <c r="AZ166" s="29">
        <f t="shared" si="282"/>
        <v>7200100</v>
      </c>
      <c r="BA166" s="29">
        <v>7443400</v>
      </c>
      <c r="BB166" s="29">
        <v>7443400</v>
      </c>
      <c r="BC166" s="29"/>
      <c r="BD166" s="29">
        <f>BB166</f>
        <v>7443400</v>
      </c>
      <c r="BE166" s="29"/>
      <c r="BF166" s="29">
        <f t="shared" si="289"/>
        <v>163600</v>
      </c>
      <c r="BG166" s="80">
        <f t="shared" si="290"/>
        <v>102.19792030523685</v>
      </c>
      <c r="BH166" s="29">
        <f t="shared" si="291"/>
        <v>163600</v>
      </c>
      <c r="BI166" s="81">
        <f t="shared" si="292"/>
        <v>102.19792030523685</v>
      </c>
    </row>
    <row r="167" spans="1:61" ht="30" hidden="1" x14ac:dyDescent="0.25">
      <c r="A167" s="126" t="s">
        <v>121</v>
      </c>
      <c r="B167" s="106"/>
      <c r="C167" s="106"/>
      <c r="D167" s="106"/>
      <c r="E167" s="124">
        <v>851</v>
      </c>
      <c r="F167" s="3" t="s">
        <v>80</v>
      </c>
      <c r="G167" s="3" t="s">
        <v>14</v>
      </c>
      <c r="H167" s="3" t="s">
        <v>122</v>
      </c>
      <c r="I167" s="3"/>
      <c r="J167" s="29">
        <f>J168+J170</f>
        <v>276500</v>
      </c>
      <c r="K167" s="29">
        <f t="shared" ref="K167:U167" si="308">K168+K170</f>
        <v>0</v>
      </c>
      <c r="L167" s="29">
        <f t="shared" si="308"/>
        <v>276500</v>
      </c>
      <c r="M167" s="29">
        <f t="shared" si="308"/>
        <v>0</v>
      </c>
      <c r="N167" s="29">
        <f t="shared" si="308"/>
        <v>47368</v>
      </c>
      <c r="O167" s="29">
        <f t="shared" si="308"/>
        <v>0</v>
      </c>
      <c r="P167" s="29">
        <f t="shared" si="308"/>
        <v>47368</v>
      </c>
      <c r="Q167" s="29">
        <f t="shared" si="308"/>
        <v>0</v>
      </c>
      <c r="R167" s="29">
        <f t="shared" si="308"/>
        <v>323868</v>
      </c>
      <c r="S167" s="29">
        <f t="shared" si="308"/>
        <v>0</v>
      </c>
      <c r="T167" s="29">
        <f t="shared" si="308"/>
        <v>323868</v>
      </c>
      <c r="U167" s="29">
        <f t="shared" si="308"/>
        <v>0</v>
      </c>
      <c r="V167" s="29">
        <f t="shared" ref="V167:AC167" si="309">V168+V170</f>
        <v>0</v>
      </c>
      <c r="W167" s="29">
        <f t="shared" si="309"/>
        <v>0</v>
      </c>
      <c r="X167" s="29">
        <f t="shared" si="309"/>
        <v>0</v>
      </c>
      <c r="Y167" s="29">
        <f t="shared" si="309"/>
        <v>0</v>
      </c>
      <c r="Z167" s="29">
        <f t="shared" si="309"/>
        <v>323868</v>
      </c>
      <c r="AA167" s="29">
        <f t="shared" si="309"/>
        <v>0</v>
      </c>
      <c r="AB167" s="29">
        <f t="shared" si="309"/>
        <v>323868</v>
      </c>
      <c r="AC167" s="29">
        <f t="shared" si="309"/>
        <v>0</v>
      </c>
      <c r="AD167" s="29">
        <f t="shared" ref="AD167:AK167" si="310">AD168+AD170</f>
        <v>0</v>
      </c>
      <c r="AE167" s="29">
        <f t="shared" si="310"/>
        <v>0</v>
      </c>
      <c r="AF167" s="29">
        <f t="shared" si="310"/>
        <v>0</v>
      </c>
      <c r="AG167" s="29">
        <f t="shared" si="310"/>
        <v>0</v>
      </c>
      <c r="AH167" s="29">
        <f t="shared" si="310"/>
        <v>323868</v>
      </c>
      <c r="AI167" s="29">
        <f t="shared" si="310"/>
        <v>0</v>
      </c>
      <c r="AJ167" s="29">
        <f t="shared" si="310"/>
        <v>323868</v>
      </c>
      <c r="AK167" s="29">
        <f t="shared" si="310"/>
        <v>0</v>
      </c>
      <c r="AL167" s="9">
        <f t="shared" si="273"/>
        <v>0</v>
      </c>
      <c r="AM167" s="9">
        <f t="shared" si="274"/>
        <v>0</v>
      </c>
      <c r="AN167" s="29"/>
      <c r="AO167" s="29"/>
      <c r="AP167" s="29"/>
      <c r="AQ167" s="29">
        <f t="shared" ref="AQ167:BE167" si="311">AQ168+AQ170</f>
        <v>0</v>
      </c>
      <c r="AR167" s="29"/>
      <c r="AS167" s="29">
        <f t="shared" si="275"/>
        <v>0</v>
      </c>
      <c r="AT167" s="29"/>
      <c r="AU167" s="29">
        <f t="shared" si="284"/>
        <v>0</v>
      </c>
      <c r="AV167" s="29">
        <f t="shared" si="311"/>
        <v>0</v>
      </c>
      <c r="AW167" s="29"/>
      <c r="AX167" s="29">
        <f t="shared" si="276"/>
        <v>0</v>
      </c>
      <c r="AY167" s="29"/>
      <c r="AZ167" s="29">
        <f t="shared" si="282"/>
        <v>0</v>
      </c>
      <c r="BA167" s="29">
        <f t="shared" ref="BA167" si="312">BA168+BA170</f>
        <v>318550</v>
      </c>
      <c r="BB167" s="29">
        <f t="shared" si="311"/>
        <v>359869</v>
      </c>
      <c r="BC167" s="29">
        <f t="shared" si="311"/>
        <v>0</v>
      </c>
      <c r="BD167" s="29">
        <f t="shared" si="311"/>
        <v>359869</v>
      </c>
      <c r="BE167" s="29">
        <f t="shared" si="311"/>
        <v>0</v>
      </c>
      <c r="BF167" s="29">
        <f t="shared" si="289"/>
        <v>-42050</v>
      </c>
      <c r="BG167" s="80">
        <f t="shared" si="290"/>
        <v>86.799560508554379</v>
      </c>
      <c r="BH167" s="29">
        <f t="shared" si="291"/>
        <v>-83369</v>
      </c>
      <c r="BI167" s="81">
        <f t="shared" si="292"/>
        <v>76.833514417746457</v>
      </c>
    </row>
    <row r="168" spans="1:61" ht="60" hidden="1" x14ac:dyDescent="0.25">
      <c r="A168" s="106" t="s">
        <v>25</v>
      </c>
      <c r="B168" s="126"/>
      <c r="C168" s="126"/>
      <c r="D168" s="126"/>
      <c r="E168" s="124">
        <v>851</v>
      </c>
      <c r="F168" s="3" t="s">
        <v>80</v>
      </c>
      <c r="G168" s="3" t="s">
        <v>14</v>
      </c>
      <c r="H168" s="3" t="s">
        <v>122</v>
      </c>
      <c r="I168" s="3" t="s">
        <v>26</v>
      </c>
      <c r="J168" s="29">
        <f t="shared" ref="J168:BE168" si="313">J169</f>
        <v>209500</v>
      </c>
      <c r="K168" s="29">
        <f t="shared" si="313"/>
        <v>0</v>
      </c>
      <c r="L168" s="29">
        <f t="shared" si="313"/>
        <v>209500</v>
      </c>
      <c r="M168" s="29">
        <f t="shared" si="313"/>
        <v>0</v>
      </c>
      <c r="N168" s="29">
        <f t="shared" si="313"/>
        <v>0</v>
      </c>
      <c r="O168" s="29">
        <f t="shared" si="313"/>
        <v>0</v>
      </c>
      <c r="P168" s="29">
        <f t="shared" si="313"/>
        <v>0</v>
      </c>
      <c r="Q168" s="29">
        <f t="shared" si="313"/>
        <v>0</v>
      </c>
      <c r="R168" s="29">
        <f t="shared" si="313"/>
        <v>209500</v>
      </c>
      <c r="S168" s="29">
        <f t="shared" si="313"/>
        <v>0</v>
      </c>
      <c r="T168" s="29">
        <f t="shared" si="313"/>
        <v>209500</v>
      </c>
      <c r="U168" s="29">
        <f t="shared" si="313"/>
        <v>0</v>
      </c>
      <c r="V168" s="29">
        <f t="shared" si="313"/>
        <v>0</v>
      </c>
      <c r="W168" s="29">
        <f t="shared" si="313"/>
        <v>0</v>
      </c>
      <c r="X168" s="29">
        <f t="shared" si="313"/>
        <v>0</v>
      </c>
      <c r="Y168" s="29">
        <f t="shared" si="313"/>
        <v>0</v>
      </c>
      <c r="Z168" s="29">
        <f t="shared" si="313"/>
        <v>209500</v>
      </c>
      <c r="AA168" s="29">
        <f t="shared" si="313"/>
        <v>0</v>
      </c>
      <c r="AB168" s="29">
        <f t="shared" si="313"/>
        <v>209500</v>
      </c>
      <c r="AC168" s="29">
        <f t="shared" si="313"/>
        <v>0</v>
      </c>
      <c r="AD168" s="29">
        <f t="shared" si="313"/>
        <v>0</v>
      </c>
      <c r="AE168" s="29">
        <f t="shared" si="313"/>
        <v>0</v>
      </c>
      <c r="AF168" s="29">
        <f t="shared" si="313"/>
        <v>0</v>
      </c>
      <c r="AG168" s="29">
        <f t="shared" si="313"/>
        <v>0</v>
      </c>
      <c r="AH168" s="29">
        <f t="shared" si="313"/>
        <v>209500</v>
      </c>
      <c r="AI168" s="29">
        <f t="shared" si="313"/>
        <v>0</v>
      </c>
      <c r="AJ168" s="29">
        <f t="shared" si="313"/>
        <v>209500</v>
      </c>
      <c r="AK168" s="29">
        <f t="shared" si="313"/>
        <v>0</v>
      </c>
      <c r="AL168" s="9">
        <f t="shared" si="273"/>
        <v>0</v>
      </c>
      <c r="AM168" s="9">
        <f t="shared" si="274"/>
        <v>0</v>
      </c>
      <c r="AN168" s="29"/>
      <c r="AO168" s="29"/>
      <c r="AP168" s="29"/>
      <c r="AQ168" s="29">
        <f t="shared" si="313"/>
        <v>0</v>
      </c>
      <c r="AR168" s="29"/>
      <c r="AS168" s="29">
        <f t="shared" si="275"/>
        <v>0</v>
      </c>
      <c r="AT168" s="29"/>
      <c r="AU168" s="29">
        <f t="shared" si="284"/>
        <v>0</v>
      </c>
      <c r="AV168" s="29">
        <f t="shared" si="313"/>
        <v>0</v>
      </c>
      <c r="AW168" s="29"/>
      <c r="AX168" s="29">
        <f t="shared" si="276"/>
        <v>0</v>
      </c>
      <c r="AY168" s="29"/>
      <c r="AZ168" s="29">
        <f t="shared" si="282"/>
        <v>0</v>
      </c>
      <c r="BA168" s="29">
        <f t="shared" si="313"/>
        <v>258550</v>
      </c>
      <c r="BB168" s="29">
        <f t="shared" si="313"/>
        <v>284148</v>
      </c>
      <c r="BC168" s="29">
        <f t="shared" si="313"/>
        <v>0</v>
      </c>
      <c r="BD168" s="29">
        <f t="shared" si="313"/>
        <v>284148</v>
      </c>
      <c r="BE168" s="29">
        <f t="shared" si="313"/>
        <v>0</v>
      </c>
      <c r="BF168" s="29">
        <f t="shared" si="289"/>
        <v>-49050</v>
      </c>
      <c r="BG168" s="80">
        <f t="shared" si="290"/>
        <v>81.028814542641655</v>
      </c>
      <c r="BH168" s="29">
        <f t="shared" si="291"/>
        <v>-74648</v>
      </c>
      <c r="BI168" s="81">
        <f t="shared" si="292"/>
        <v>73.729183383307301</v>
      </c>
    </row>
    <row r="169" spans="1:61" ht="60" hidden="1" x14ac:dyDescent="0.25">
      <c r="A169" s="106" t="s">
        <v>12</v>
      </c>
      <c r="B169" s="106"/>
      <c r="C169" s="106"/>
      <c r="D169" s="106"/>
      <c r="E169" s="124">
        <v>851</v>
      </c>
      <c r="F169" s="3" t="s">
        <v>80</v>
      </c>
      <c r="G169" s="3" t="s">
        <v>14</v>
      </c>
      <c r="H169" s="3" t="s">
        <v>122</v>
      </c>
      <c r="I169" s="3" t="s">
        <v>27</v>
      </c>
      <c r="J169" s="29">
        <v>209500</v>
      </c>
      <c r="K169" s="29"/>
      <c r="L169" s="29">
        <f>J169</f>
        <v>209500</v>
      </c>
      <c r="M169" s="29"/>
      <c r="N169" s="29"/>
      <c r="O169" s="29"/>
      <c r="P169" s="29">
        <f>N169</f>
        <v>0</v>
      </c>
      <c r="Q169" s="29"/>
      <c r="R169" s="29">
        <f>J169+N169</f>
        <v>209500</v>
      </c>
      <c r="S169" s="29">
        <f>K169+O169</f>
        <v>0</v>
      </c>
      <c r="T169" s="29">
        <f>L169+P169</f>
        <v>209500</v>
      </c>
      <c r="U169" s="29">
        <f>M169+Q169</f>
        <v>0</v>
      </c>
      <c r="V169" s="29"/>
      <c r="W169" s="29"/>
      <c r="X169" s="29">
        <f>V169</f>
        <v>0</v>
      </c>
      <c r="Y169" s="29"/>
      <c r="Z169" s="29">
        <f>R169+V169</f>
        <v>209500</v>
      </c>
      <c r="AA169" s="29">
        <f>S169+W169</f>
        <v>0</v>
      </c>
      <c r="AB169" s="29">
        <f>T169+X169</f>
        <v>209500</v>
      </c>
      <c r="AC169" s="29">
        <f>U169+Y169</f>
        <v>0</v>
      </c>
      <c r="AD169" s="29"/>
      <c r="AE169" s="29"/>
      <c r="AF169" s="29">
        <f>AD169</f>
        <v>0</v>
      </c>
      <c r="AG169" s="29"/>
      <c r="AH169" s="29">
        <f>Z169+AD169</f>
        <v>209500</v>
      </c>
      <c r="AI169" s="29">
        <f>AA169+AE169</f>
        <v>0</v>
      </c>
      <c r="AJ169" s="29">
        <f>AB169+AF169</f>
        <v>209500</v>
      </c>
      <c r="AK169" s="29">
        <f>AC169+AG169</f>
        <v>0</v>
      </c>
      <c r="AL169" s="9">
        <f t="shared" si="273"/>
        <v>0</v>
      </c>
      <c r="AM169" s="9">
        <f t="shared" si="274"/>
        <v>0</v>
      </c>
      <c r="AN169" s="29"/>
      <c r="AO169" s="29"/>
      <c r="AP169" s="29"/>
      <c r="AQ169" s="29">
        <v>0</v>
      </c>
      <c r="AR169" s="29"/>
      <c r="AS169" s="29">
        <f t="shared" si="275"/>
        <v>0</v>
      </c>
      <c r="AT169" s="29"/>
      <c r="AU169" s="29">
        <f t="shared" si="284"/>
        <v>0</v>
      </c>
      <c r="AV169" s="29">
        <v>0</v>
      </c>
      <c r="AW169" s="29"/>
      <c r="AX169" s="29">
        <f t="shared" si="276"/>
        <v>0</v>
      </c>
      <c r="AY169" s="29"/>
      <c r="AZ169" s="29">
        <f t="shared" si="282"/>
        <v>0</v>
      </c>
      <c r="BA169" s="29">
        <v>258550</v>
      </c>
      <c r="BB169" s="29">
        <v>284148</v>
      </c>
      <c r="BC169" s="29"/>
      <c r="BD169" s="29">
        <f>BB169</f>
        <v>284148</v>
      </c>
      <c r="BE169" s="29"/>
      <c r="BF169" s="29">
        <f t="shared" si="289"/>
        <v>-49050</v>
      </c>
      <c r="BG169" s="80">
        <f t="shared" si="290"/>
        <v>81.028814542641655</v>
      </c>
      <c r="BH169" s="29">
        <f t="shared" si="291"/>
        <v>-74648</v>
      </c>
      <c r="BI169" s="81">
        <f t="shared" si="292"/>
        <v>73.729183383307301</v>
      </c>
    </row>
    <row r="170" spans="1:61" ht="60" hidden="1" x14ac:dyDescent="0.25">
      <c r="A170" s="106" t="s">
        <v>56</v>
      </c>
      <c r="B170" s="106"/>
      <c r="C170" s="106"/>
      <c r="D170" s="106"/>
      <c r="E170" s="124">
        <v>851</v>
      </c>
      <c r="F170" s="3" t="s">
        <v>80</v>
      </c>
      <c r="G170" s="3" t="s">
        <v>14</v>
      </c>
      <c r="H170" s="3" t="s">
        <v>122</v>
      </c>
      <c r="I170" s="3" t="s">
        <v>112</v>
      </c>
      <c r="J170" s="29">
        <f t="shared" ref="J170:BE170" si="314">J171</f>
        <v>67000</v>
      </c>
      <c r="K170" s="29">
        <f t="shared" si="314"/>
        <v>0</v>
      </c>
      <c r="L170" s="29">
        <f t="shared" si="314"/>
        <v>67000</v>
      </c>
      <c r="M170" s="29">
        <f t="shared" si="314"/>
        <v>0</v>
      </c>
      <c r="N170" s="29">
        <f t="shared" si="314"/>
        <v>47368</v>
      </c>
      <c r="O170" s="29">
        <f t="shared" si="314"/>
        <v>0</v>
      </c>
      <c r="P170" s="29">
        <f t="shared" si="314"/>
        <v>47368</v>
      </c>
      <c r="Q170" s="29">
        <f t="shared" si="314"/>
        <v>0</v>
      </c>
      <c r="R170" s="29">
        <f t="shared" si="314"/>
        <v>114368</v>
      </c>
      <c r="S170" s="29">
        <f t="shared" si="314"/>
        <v>0</v>
      </c>
      <c r="T170" s="29">
        <f t="shared" si="314"/>
        <v>114368</v>
      </c>
      <c r="U170" s="29">
        <f t="shared" si="314"/>
        <v>0</v>
      </c>
      <c r="V170" s="29">
        <f t="shared" si="314"/>
        <v>0</v>
      </c>
      <c r="W170" s="29">
        <f t="shared" si="314"/>
        <v>0</v>
      </c>
      <c r="X170" s="29">
        <f t="shared" si="314"/>
        <v>0</v>
      </c>
      <c r="Y170" s="29">
        <f t="shared" si="314"/>
        <v>0</v>
      </c>
      <c r="Z170" s="29">
        <f t="shared" si="314"/>
        <v>114368</v>
      </c>
      <c r="AA170" s="29">
        <f t="shared" si="314"/>
        <v>0</v>
      </c>
      <c r="AB170" s="29">
        <f t="shared" si="314"/>
        <v>114368</v>
      </c>
      <c r="AC170" s="29">
        <f t="shared" si="314"/>
        <v>0</v>
      </c>
      <c r="AD170" s="29">
        <f t="shared" si="314"/>
        <v>0</v>
      </c>
      <c r="AE170" s="29">
        <f t="shared" si="314"/>
        <v>0</v>
      </c>
      <c r="AF170" s="29">
        <f t="shared" si="314"/>
        <v>0</v>
      </c>
      <c r="AG170" s="29">
        <f t="shared" si="314"/>
        <v>0</v>
      </c>
      <c r="AH170" s="29">
        <f t="shared" si="314"/>
        <v>114368</v>
      </c>
      <c r="AI170" s="29">
        <f t="shared" si="314"/>
        <v>0</v>
      </c>
      <c r="AJ170" s="29">
        <f t="shared" si="314"/>
        <v>114368</v>
      </c>
      <c r="AK170" s="29">
        <f t="shared" si="314"/>
        <v>0</v>
      </c>
      <c r="AL170" s="9">
        <f t="shared" si="273"/>
        <v>0</v>
      </c>
      <c r="AM170" s="9">
        <f t="shared" si="274"/>
        <v>0</v>
      </c>
      <c r="AN170" s="29"/>
      <c r="AO170" s="29"/>
      <c r="AP170" s="29"/>
      <c r="AQ170" s="29">
        <f t="shared" si="314"/>
        <v>0</v>
      </c>
      <c r="AR170" s="29"/>
      <c r="AS170" s="29">
        <f t="shared" si="275"/>
        <v>0</v>
      </c>
      <c r="AT170" s="29"/>
      <c r="AU170" s="29">
        <f t="shared" si="284"/>
        <v>0</v>
      </c>
      <c r="AV170" s="29">
        <f t="shared" si="314"/>
        <v>0</v>
      </c>
      <c r="AW170" s="29"/>
      <c r="AX170" s="29">
        <f t="shared" si="276"/>
        <v>0</v>
      </c>
      <c r="AY170" s="29"/>
      <c r="AZ170" s="29">
        <f t="shared" si="282"/>
        <v>0</v>
      </c>
      <c r="BA170" s="29">
        <f t="shared" si="314"/>
        <v>60000</v>
      </c>
      <c r="BB170" s="29">
        <f t="shared" si="314"/>
        <v>75721</v>
      </c>
      <c r="BC170" s="29">
        <f t="shared" si="314"/>
        <v>0</v>
      </c>
      <c r="BD170" s="29">
        <f t="shared" si="314"/>
        <v>75721</v>
      </c>
      <c r="BE170" s="29">
        <f t="shared" si="314"/>
        <v>0</v>
      </c>
      <c r="BF170" s="29">
        <f t="shared" si="289"/>
        <v>7000</v>
      </c>
      <c r="BG170" s="80">
        <f t="shared" si="290"/>
        <v>111.66666666666667</v>
      </c>
      <c r="BH170" s="29">
        <f t="shared" si="291"/>
        <v>-8721</v>
      </c>
      <c r="BI170" s="81">
        <f t="shared" si="292"/>
        <v>88.482719456953816</v>
      </c>
    </row>
    <row r="171" spans="1:61" ht="30" hidden="1" x14ac:dyDescent="0.25">
      <c r="A171" s="106" t="s">
        <v>113</v>
      </c>
      <c r="B171" s="106"/>
      <c r="C171" s="106"/>
      <c r="D171" s="106"/>
      <c r="E171" s="124">
        <v>851</v>
      </c>
      <c r="F171" s="3" t="s">
        <v>80</v>
      </c>
      <c r="G171" s="3" t="s">
        <v>14</v>
      </c>
      <c r="H171" s="3" t="s">
        <v>122</v>
      </c>
      <c r="I171" s="3" t="s">
        <v>114</v>
      </c>
      <c r="J171" s="29">
        <v>67000</v>
      </c>
      <c r="K171" s="29"/>
      <c r="L171" s="29">
        <f>J171</f>
        <v>67000</v>
      </c>
      <c r="M171" s="29"/>
      <c r="N171" s="29">
        <f>-2632+1032413+50000-1032413</f>
        <v>47368</v>
      </c>
      <c r="O171" s="29"/>
      <c r="P171" s="29">
        <f>N171</f>
        <v>47368</v>
      </c>
      <c r="Q171" s="29"/>
      <c r="R171" s="29">
        <f>J171+N171</f>
        <v>114368</v>
      </c>
      <c r="S171" s="29">
        <f>K171+O171</f>
        <v>0</v>
      </c>
      <c r="T171" s="29">
        <f>L171+P171</f>
        <v>114368</v>
      </c>
      <c r="U171" s="29">
        <f>M171+Q171</f>
        <v>0</v>
      </c>
      <c r="V171" s="29"/>
      <c r="W171" s="29"/>
      <c r="X171" s="29">
        <f>V171</f>
        <v>0</v>
      </c>
      <c r="Y171" s="29"/>
      <c r="Z171" s="29">
        <f>R171+V171</f>
        <v>114368</v>
      </c>
      <c r="AA171" s="29">
        <f>S171+W171</f>
        <v>0</v>
      </c>
      <c r="AB171" s="29">
        <f>T171+X171</f>
        <v>114368</v>
      </c>
      <c r="AC171" s="29">
        <f>U171+Y171</f>
        <v>0</v>
      </c>
      <c r="AD171" s="29"/>
      <c r="AE171" s="29"/>
      <c r="AF171" s="29">
        <f>AD171</f>
        <v>0</v>
      </c>
      <c r="AG171" s="29"/>
      <c r="AH171" s="29">
        <f>Z171+AD171</f>
        <v>114368</v>
      </c>
      <c r="AI171" s="29">
        <f>AA171+AE171</f>
        <v>0</v>
      </c>
      <c r="AJ171" s="29">
        <f>AB171+AF171</f>
        <v>114368</v>
      </c>
      <c r="AK171" s="29">
        <f>AC171+AG171</f>
        <v>0</v>
      </c>
      <c r="AL171" s="9">
        <f t="shared" si="273"/>
        <v>0</v>
      </c>
      <c r="AM171" s="9">
        <f t="shared" si="274"/>
        <v>0</v>
      </c>
      <c r="AN171" s="29"/>
      <c r="AO171" s="29"/>
      <c r="AP171" s="29"/>
      <c r="AQ171" s="29">
        <v>0</v>
      </c>
      <c r="AR171" s="29"/>
      <c r="AS171" s="29">
        <f t="shared" si="275"/>
        <v>0</v>
      </c>
      <c r="AT171" s="29"/>
      <c r="AU171" s="29">
        <f t="shared" si="284"/>
        <v>0</v>
      </c>
      <c r="AV171" s="29">
        <v>0</v>
      </c>
      <c r="AW171" s="29"/>
      <c r="AX171" s="29">
        <f t="shared" si="276"/>
        <v>0</v>
      </c>
      <c r="AY171" s="29"/>
      <c r="AZ171" s="29">
        <f t="shared" si="282"/>
        <v>0</v>
      </c>
      <c r="BA171" s="29">
        <v>60000</v>
      </c>
      <c r="BB171" s="29">
        <v>75721</v>
      </c>
      <c r="BC171" s="29"/>
      <c r="BD171" s="29">
        <f>BB171</f>
        <v>75721</v>
      </c>
      <c r="BE171" s="29"/>
      <c r="BF171" s="29">
        <f t="shared" si="289"/>
        <v>7000</v>
      </c>
      <c r="BG171" s="80">
        <f t="shared" si="290"/>
        <v>111.66666666666667</v>
      </c>
      <c r="BH171" s="29">
        <f t="shared" si="291"/>
        <v>-8721</v>
      </c>
      <c r="BI171" s="81">
        <f t="shared" si="292"/>
        <v>88.482719456953816</v>
      </c>
    </row>
    <row r="172" spans="1:61" ht="45" hidden="1" x14ac:dyDescent="0.25">
      <c r="A172" s="106" t="s">
        <v>387</v>
      </c>
      <c r="B172" s="106"/>
      <c r="C172" s="106"/>
      <c r="D172" s="106"/>
      <c r="E172" s="124">
        <v>851</v>
      </c>
      <c r="F172" s="3" t="s">
        <v>80</v>
      </c>
      <c r="G172" s="3" t="s">
        <v>14</v>
      </c>
      <c r="H172" s="3" t="s">
        <v>388</v>
      </c>
      <c r="I172" s="3"/>
      <c r="J172" s="29">
        <f t="shared" ref="J172:BE172" si="315">J173</f>
        <v>0</v>
      </c>
      <c r="K172" s="29">
        <f t="shared" si="315"/>
        <v>0</v>
      </c>
      <c r="L172" s="29">
        <f t="shared" si="315"/>
        <v>0</v>
      </c>
      <c r="M172" s="29">
        <f t="shared" si="315"/>
        <v>0</v>
      </c>
      <c r="N172" s="29">
        <f t="shared" si="315"/>
        <v>1000000</v>
      </c>
      <c r="O172" s="29">
        <f t="shared" si="315"/>
        <v>0</v>
      </c>
      <c r="P172" s="29">
        <f t="shared" si="315"/>
        <v>1000000</v>
      </c>
      <c r="Q172" s="29">
        <f t="shared" si="315"/>
        <v>0</v>
      </c>
      <c r="R172" s="29">
        <f t="shared" si="315"/>
        <v>1000000</v>
      </c>
      <c r="S172" s="29">
        <f t="shared" si="315"/>
        <v>0</v>
      </c>
      <c r="T172" s="29">
        <f t="shared" si="315"/>
        <v>1000000</v>
      </c>
      <c r="U172" s="29">
        <f t="shared" si="315"/>
        <v>0</v>
      </c>
      <c r="V172" s="29">
        <f t="shared" si="315"/>
        <v>0</v>
      </c>
      <c r="W172" s="29">
        <f t="shared" si="315"/>
        <v>0</v>
      </c>
      <c r="X172" s="29">
        <f t="shared" si="315"/>
        <v>0</v>
      </c>
      <c r="Y172" s="29">
        <f t="shared" si="315"/>
        <v>0</v>
      </c>
      <c r="Z172" s="29">
        <f t="shared" si="315"/>
        <v>1000000</v>
      </c>
      <c r="AA172" s="29">
        <f t="shared" si="315"/>
        <v>0</v>
      </c>
      <c r="AB172" s="29">
        <f t="shared" si="315"/>
        <v>1000000</v>
      </c>
      <c r="AC172" s="29">
        <f t="shared" si="315"/>
        <v>0</v>
      </c>
      <c r="AD172" s="29">
        <f t="shared" si="315"/>
        <v>0</v>
      </c>
      <c r="AE172" s="29">
        <f t="shared" si="315"/>
        <v>0</v>
      </c>
      <c r="AF172" s="29">
        <f t="shared" si="315"/>
        <v>0</v>
      </c>
      <c r="AG172" s="29">
        <f t="shared" si="315"/>
        <v>0</v>
      </c>
      <c r="AH172" s="29">
        <f t="shared" si="315"/>
        <v>1000000</v>
      </c>
      <c r="AI172" s="29">
        <f t="shared" si="315"/>
        <v>0</v>
      </c>
      <c r="AJ172" s="29">
        <f t="shared" si="315"/>
        <v>1000000</v>
      </c>
      <c r="AK172" s="29">
        <f t="shared" si="315"/>
        <v>0</v>
      </c>
      <c r="AL172" s="9">
        <f t="shared" si="273"/>
        <v>0</v>
      </c>
      <c r="AM172" s="9">
        <f t="shared" si="274"/>
        <v>0</v>
      </c>
      <c r="AN172" s="29"/>
      <c r="AO172" s="29"/>
      <c r="AP172" s="29"/>
      <c r="AQ172" s="29">
        <f t="shared" si="315"/>
        <v>0</v>
      </c>
      <c r="AR172" s="29"/>
      <c r="AS172" s="29">
        <f t="shared" si="275"/>
        <v>0</v>
      </c>
      <c r="AT172" s="29"/>
      <c r="AU172" s="29">
        <f t="shared" si="284"/>
        <v>0</v>
      </c>
      <c r="AV172" s="29">
        <f t="shared" si="315"/>
        <v>0</v>
      </c>
      <c r="AW172" s="29"/>
      <c r="AX172" s="29">
        <f t="shared" si="276"/>
        <v>0</v>
      </c>
      <c r="AY172" s="29"/>
      <c r="AZ172" s="29">
        <f t="shared" si="282"/>
        <v>0</v>
      </c>
      <c r="BA172" s="29">
        <f t="shared" si="315"/>
        <v>0</v>
      </c>
      <c r="BB172" s="29">
        <f t="shared" si="315"/>
        <v>1500000</v>
      </c>
      <c r="BC172" s="29">
        <f t="shared" si="315"/>
        <v>0</v>
      </c>
      <c r="BD172" s="29">
        <f t="shared" si="315"/>
        <v>1500000</v>
      </c>
      <c r="BE172" s="29">
        <f t="shared" si="315"/>
        <v>0</v>
      </c>
      <c r="BF172" s="29">
        <f t="shared" si="289"/>
        <v>0</v>
      </c>
      <c r="BG172" s="80" t="e">
        <f t="shared" si="290"/>
        <v>#DIV/0!</v>
      </c>
      <c r="BH172" s="29">
        <f t="shared" si="291"/>
        <v>-1500000</v>
      </c>
      <c r="BI172" s="81">
        <f t="shared" si="292"/>
        <v>0</v>
      </c>
    </row>
    <row r="173" spans="1:61" ht="60" hidden="1" x14ac:dyDescent="0.25">
      <c r="A173" s="106" t="s">
        <v>25</v>
      </c>
      <c r="B173" s="106"/>
      <c r="C173" s="106"/>
      <c r="D173" s="106"/>
      <c r="E173" s="124">
        <v>851</v>
      </c>
      <c r="F173" s="3" t="s">
        <v>80</v>
      </c>
      <c r="G173" s="3" t="s">
        <v>14</v>
      </c>
      <c r="H173" s="3" t="s">
        <v>388</v>
      </c>
      <c r="I173" s="3" t="s">
        <v>26</v>
      </c>
      <c r="J173" s="29">
        <f t="shared" ref="J173:BE173" si="316">J174</f>
        <v>0</v>
      </c>
      <c r="K173" s="29">
        <f t="shared" si="316"/>
        <v>0</v>
      </c>
      <c r="L173" s="29">
        <f t="shared" si="316"/>
        <v>0</v>
      </c>
      <c r="M173" s="29">
        <f t="shared" si="316"/>
        <v>0</v>
      </c>
      <c r="N173" s="29">
        <f t="shared" si="316"/>
        <v>1000000</v>
      </c>
      <c r="O173" s="29">
        <f t="shared" si="316"/>
        <v>0</v>
      </c>
      <c r="P173" s="29">
        <f t="shared" si="316"/>
        <v>1000000</v>
      </c>
      <c r="Q173" s="29">
        <f t="shared" si="316"/>
        <v>0</v>
      </c>
      <c r="R173" s="29">
        <f t="shared" si="316"/>
        <v>1000000</v>
      </c>
      <c r="S173" s="29">
        <f t="shared" si="316"/>
        <v>0</v>
      </c>
      <c r="T173" s="29">
        <f t="shared" si="316"/>
        <v>1000000</v>
      </c>
      <c r="U173" s="29">
        <f t="shared" si="316"/>
        <v>0</v>
      </c>
      <c r="V173" s="29">
        <f t="shared" si="316"/>
        <v>0</v>
      </c>
      <c r="W173" s="29">
        <f t="shared" si="316"/>
        <v>0</v>
      </c>
      <c r="X173" s="29">
        <f t="shared" si="316"/>
        <v>0</v>
      </c>
      <c r="Y173" s="29">
        <f t="shared" si="316"/>
        <v>0</v>
      </c>
      <c r="Z173" s="29">
        <f t="shared" si="316"/>
        <v>1000000</v>
      </c>
      <c r="AA173" s="29">
        <f t="shared" si="316"/>
        <v>0</v>
      </c>
      <c r="AB173" s="29">
        <f t="shared" si="316"/>
        <v>1000000</v>
      </c>
      <c r="AC173" s="29">
        <f t="shared" si="316"/>
        <v>0</v>
      </c>
      <c r="AD173" s="29">
        <f t="shared" si="316"/>
        <v>0</v>
      </c>
      <c r="AE173" s="29">
        <f t="shared" si="316"/>
        <v>0</v>
      </c>
      <c r="AF173" s="29">
        <f t="shared" si="316"/>
        <v>0</v>
      </c>
      <c r="AG173" s="29">
        <f t="shared" si="316"/>
        <v>0</v>
      </c>
      <c r="AH173" s="29">
        <f t="shared" si="316"/>
        <v>1000000</v>
      </c>
      <c r="AI173" s="29">
        <f t="shared" si="316"/>
        <v>0</v>
      </c>
      <c r="AJ173" s="29">
        <f t="shared" si="316"/>
        <v>1000000</v>
      </c>
      <c r="AK173" s="29">
        <f t="shared" si="316"/>
        <v>0</v>
      </c>
      <c r="AL173" s="9">
        <f t="shared" si="273"/>
        <v>0</v>
      </c>
      <c r="AM173" s="9">
        <f t="shared" si="274"/>
        <v>0</v>
      </c>
      <c r="AN173" s="29"/>
      <c r="AO173" s="29"/>
      <c r="AP173" s="29"/>
      <c r="AQ173" s="29">
        <f t="shared" si="316"/>
        <v>0</v>
      </c>
      <c r="AR173" s="29"/>
      <c r="AS173" s="29">
        <f t="shared" si="275"/>
        <v>0</v>
      </c>
      <c r="AT173" s="29"/>
      <c r="AU173" s="29">
        <f t="shared" si="284"/>
        <v>0</v>
      </c>
      <c r="AV173" s="29">
        <f t="shared" si="316"/>
        <v>0</v>
      </c>
      <c r="AW173" s="29"/>
      <c r="AX173" s="29">
        <f t="shared" si="276"/>
        <v>0</v>
      </c>
      <c r="AY173" s="29"/>
      <c r="AZ173" s="29">
        <f t="shared" si="282"/>
        <v>0</v>
      </c>
      <c r="BA173" s="29">
        <f t="shared" si="316"/>
        <v>0</v>
      </c>
      <c r="BB173" s="29">
        <f t="shared" si="316"/>
        <v>1500000</v>
      </c>
      <c r="BC173" s="29">
        <f t="shared" si="316"/>
        <v>0</v>
      </c>
      <c r="BD173" s="29">
        <f t="shared" si="316"/>
        <v>1500000</v>
      </c>
      <c r="BE173" s="29">
        <f t="shared" si="316"/>
        <v>0</v>
      </c>
      <c r="BF173" s="29">
        <f t="shared" si="289"/>
        <v>0</v>
      </c>
      <c r="BG173" s="80" t="e">
        <f t="shared" si="290"/>
        <v>#DIV/0!</v>
      </c>
      <c r="BH173" s="29">
        <f t="shared" si="291"/>
        <v>-1500000</v>
      </c>
      <c r="BI173" s="81">
        <f t="shared" si="292"/>
        <v>0</v>
      </c>
    </row>
    <row r="174" spans="1:61" ht="60" hidden="1" x14ac:dyDescent="0.25">
      <c r="A174" s="106" t="s">
        <v>12</v>
      </c>
      <c r="B174" s="106"/>
      <c r="C174" s="106"/>
      <c r="D174" s="106"/>
      <c r="E174" s="124">
        <v>851</v>
      </c>
      <c r="F174" s="3" t="s">
        <v>80</v>
      </c>
      <c r="G174" s="3" t="s">
        <v>14</v>
      </c>
      <c r="H174" s="3" t="s">
        <v>388</v>
      </c>
      <c r="I174" s="3" t="s">
        <v>27</v>
      </c>
      <c r="J174" s="29"/>
      <c r="K174" s="29"/>
      <c r="L174" s="29"/>
      <c r="M174" s="29"/>
      <c r="N174" s="29">
        <v>1000000</v>
      </c>
      <c r="O174" s="29"/>
      <c r="P174" s="29">
        <f>N174</f>
        <v>1000000</v>
      </c>
      <c r="Q174" s="29"/>
      <c r="R174" s="29">
        <f>J174+N174</f>
        <v>1000000</v>
      </c>
      <c r="S174" s="29">
        <f>K174+O174</f>
        <v>0</v>
      </c>
      <c r="T174" s="29">
        <f>L174+P174</f>
        <v>1000000</v>
      </c>
      <c r="U174" s="29">
        <f>M174+Q174</f>
        <v>0</v>
      </c>
      <c r="V174" s="29"/>
      <c r="W174" s="29"/>
      <c r="X174" s="29">
        <f>V174</f>
        <v>0</v>
      </c>
      <c r="Y174" s="29"/>
      <c r="Z174" s="29">
        <f>R174+V174</f>
        <v>1000000</v>
      </c>
      <c r="AA174" s="29">
        <f>S174+W174</f>
        <v>0</v>
      </c>
      <c r="AB174" s="29">
        <f>T174+X174</f>
        <v>1000000</v>
      </c>
      <c r="AC174" s="29">
        <f>U174+Y174</f>
        <v>0</v>
      </c>
      <c r="AD174" s="29"/>
      <c r="AE174" s="29"/>
      <c r="AF174" s="29">
        <f>AD174</f>
        <v>0</v>
      </c>
      <c r="AG174" s="29"/>
      <c r="AH174" s="29">
        <f>Z174+AD174</f>
        <v>1000000</v>
      </c>
      <c r="AI174" s="29">
        <f>AA174+AE174</f>
        <v>0</v>
      </c>
      <c r="AJ174" s="29">
        <f>AB174+AF174</f>
        <v>1000000</v>
      </c>
      <c r="AK174" s="29">
        <f>AC174+AG174</f>
        <v>0</v>
      </c>
      <c r="AL174" s="9">
        <f t="shared" si="273"/>
        <v>0</v>
      </c>
      <c r="AM174" s="9">
        <f t="shared" si="274"/>
        <v>0</v>
      </c>
      <c r="AN174" s="29"/>
      <c r="AO174" s="29"/>
      <c r="AP174" s="29"/>
      <c r="AQ174" s="29"/>
      <c r="AR174" s="29"/>
      <c r="AS174" s="29">
        <f t="shared" si="275"/>
        <v>0</v>
      </c>
      <c r="AT174" s="29"/>
      <c r="AU174" s="29">
        <f t="shared" si="284"/>
        <v>0</v>
      </c>
      <c r="AV174" s="29"/>
      <c r="AW174" s="29"/>
      <c r="AX174" s="29">
        <f t="shared" si="276"/>
        <v>0</v>
      </c>
      <c r="AY174" s="29"/>
      <c r="AZ174" s="29">
        <f t="shared" si="282"/>
        <v>0</v>
      </c>
      <c r="BA174" s="29"/>
      <c r="BB174" s="29">
        <v>1500000</v>
      </c>
      <c r="BC174" s="29"/>
      <c r="BD174" s="29">
        <v>1500000</v>
      </c>
      <c r="BE174" s="29"/>
      <c r="BF174" s="29">
        <f t="shared" si="289"/>
        <v>0</v>
      </c>
      <c r="BG174" s="80" t="e">
        <f t="shared" si="290"/>
        <v>#DIV/0!</v>
      </c>
      <c r="BH174" s="29">
        <f t="shared" si="291"/>
        <v>-1500000</v>
      </c>
      <c r="BI174" s="81">
        <f t="shared" si="292"/>
        <v>0</v>
      </c>
    </row>
    <row r="175" spans="1:61" ht="150" hidden="1" x14ac:dyDescent="0.25">
      <c r="A175" s="126" t="s">
        <v>117</v>
      </c>
      <c r="B175" s="106"/>
      <c r="C175" s="106"/>
      <c r="D175" s="106"/>
      <c r="E175" s="124">
        <v>851</v>
      </c>
      <c r="F175" s="3" t="s">
        <v>80</v>
      </c>
      <c r="G175" s="3" t="s">
        <v>14</v>
      </c>
      <c r="H175" s="3" t="s">
        <v>118</v>
      </c>
      <c r="I175" s="5"/>
      <c r="J175" s="29">
        <f>J176+J178</f>
        <v>3800000</v>
      </c>
      <c r="K175" s="29">
        <f t="shared" ref="K175:M175" si="317">K176+K178</f>
        <v>0</v>
      </c>
      <c r="L175" s="29">
        <f t="shared" si="317"/>
        <v>0</v>
      </c>
      <c r="M175" s="29">
        <f t="shared" si="317"/>
        <v>3800000</v>
      </c>
      <c r="N175" s="29">
        <f t="shared" ref="N175:U175" si="318">N176+N178</f>
        <v>0</v>
      </c>
      <c r="O175" s="29">
        <f t="shared" si="318"/>
        <v>0</v>
      </c>
      <c r="P175" s="29">
        <f t="shared" si="318"/>
        <v>0</v>
      </c>
      <c r="Q175" s="29">
        <f t="shared" si="318"/>
        <v>0</v>
      </c>
      <c r="R175" s="29">
        <f t="shared" si="318"/>
        <v>3800000</v>
      </c>
      <c r="S175" s="29">
        <f t="shared" si="318"/>
        <v>0</v>
      </c>
      <c r="T175" s="29">
        <f t="shared" si="318"/>
        <v>0</v>
      </c>
      <c r="U175" s="29">
        <f t="shared" si="318"/>
        <v>3800000</v>
      </c>
      <c r="V175" s="29">
        <f t="shared" ref="V175:AC175" si="319">V176+V178</f>
        <v>0</v>
      </c>
      <c r="W175" s="29">
        <f t="shared" si="319"/>
        <v>0</v>
      </c>
      <c r="X175" s="29">
        <f t="shared" si="319"/>
        <v>0</v>
      </c>
      <c r="Y175" s="29">
        <f t="shared" si="319"/>
        <v>0</v>
      </c>
      <c r="Z175" s="29">
        <f t="shared" si="319"/>
        <v>3800000</v>
      </c>
      <c r="AA175" s="29">
        <f t="shared" si="319"/>
        <v>0</v>
      </c>
      <c r="AB175" s="29">
        <f t="shared" si="319"/>
        <v>0</v>
      </c>
      <c r="AC175" s="29">
        <f t="shared" si="319"/>
        <v>3800000</v>
      </c>
      <c r="AD175" s="29">
        <f t="shared" ref="AD175:AK175" si="320">AD176+AD178</f>
        <v>0</v>
      </c>
      <c r="AE175" s="29">
        <f t="shared" si="320"/>
        <v>0</v>
      </c>
      <c r="AF175" s="29">
        <f t="shared" si="320"/>
        <v>0</v>
      </c>
      <c r="AG175" s="29">
        <f t="shared" si="320"/>
        <v>0</v>
      </c>
      <c r="AH175" s="29">
        <f t="shared" si="320"/>
        <v>3800000</v>
      </c>
      <c r="AI175" s="29">
        <f t="shared" si="320"/>
        <v>0</v>
      </c>
      <c r="AJ175" s="29">
        <f t="shared" si="320"/>
        <v>0</v>
      </c>
      <c r="AK175" s="29">
        <f t="shared" si="320"/>
        <v>3800000</v>
      </c>
      <c r="AL175" s="9">
        <f t="shared" si="273"/>
        <v>0</v>
      </c>
      <c r="AM175" s="9">
        <f t="shared" si="274"/>
        <v>0</v>
      </c>
      <c r="AN175" s="29"/>
      <c r="AO175" s="29"/>
      <c r="AP175" s="29"/>
      <c r="AQ175" s="29">
        <f>AQ176+AQ178</f>
        <v>3800000</v>
      </c>
      <c r="AR175" s="29"/>
      <c r="AS175" s="29">
        <f t="shared" si="275"/>
        <v>3800000</v>
      </c>
      <c r="AT175" s="29"/>
      <c r="AU175" s="29">
        <f t="shared" si="284"/>
        <v>3800000</v>
      </c>
      <c r="AV175" s="29">
        <f>AV176+AV178</f>
        <v>3800000</v>
      </c>
      <c r="AW175" s="29"/>
      <c r="AX175" s="29">
        <f t="shared" si="276"/>
        <v>3800000</v>
      </c>
      <c r="AY175" s="29"/>
      <c r="AZ175" s="29">
        <f t="shared" si="282"/>
        <v>3800000</v>
      </c>
      <c r="BA175" s="29">
        <f>BA176+BA178</f>
        <v>3800000</v>
      </c>
      <c r="BB175" s="29">
        <f>BB176+BB178</f>
        <v>3800000</v>
      </c>
      <c r="BC175" s="29">
        <f t="shared" ref="BC175" si="321">BC176+BC178</f>
        <v>0</v>
      </c>
      <c r="BD175" s="29">
        <f t="shared" ref="BD175" si="322">BD176+BD178</f>
        <v>0</v>
      </c>
      <c r="BE175" s="29">
        <f t="shared" ref="BE175" si="323">BE176+BE178</f>
        <v>3800000</v>
      </c>
      <c r="BF175" s="29">
        <f t="shared" si="289"/>
        <v>0</v>
      </c>
      <c r="BG175" s="80">
        <f t="shared" si="290"/>
        <v>100</v>
      </c>
      <c r="BH175" s="29">
        <f t="shared" si="291"/>
        <v>0</v>
      </c>
      <c r="BI175" s="81">
        <f t="shared" si="292"/>
        <v>100</v>
      </c>
    </row>
    <row r="176" spans="1:61" ht="60" hidden="1" x14ac:dyDescent="0.25">
      <c r="A176" s="106" t="s">
        <v>25</v>
      </c>
      <c r="B176" s="106"/>
      <c r="C176" s="106"/>
      <c r="D176" s="106"/>
      <c r="E176" s="124">
        <v>851</v>
      </c>
      <c r="F176" s="3" t="s">
        <v>80</v>
      </c>
      <c r="G176" s="3" t="s">
        <v>14</v>
      </c>
      <c r="H176" s="3" t="s">
        <v>118</v>
      </c>
      <c r="I176" s="5">
        <v>200</v>
      </c>
      <c r="J176" s="29">
        <f>J177</f>
        <v>345000</v>
      </c>
      <c r="K176" s="29">
        <f t="shared" ref="K176:AK176" si="324">K177</f>
        <v>0</v>
      </c>
      <c r="L176" s="29">
        <f t="shared" si="324"/>
        <v>0</v>
      </c>
      <c r="M176" s="29">
        <f t="shared" si="324"/>
        <v>345000</v>
      </c>
      <c r="N176" s="29">
        <f t="shared" si="324"/>
        <v>0</v>
      </c>
      <c r="O176" s="29">
        <f t="shared" si="324"/>
        <v>0</v>
      </c>
      <c r="P176" s="29">
        <f t="shared" si="324"/>
        <v>0</v>
      </c>
      <c r="Q176" s="29">
        <f t="shared" si="324"/>
        <v>0</v>
      </c>
      <c r="R176" s="29">
        <f t="shared" si="324"/>
        <v>345000</v>
      </c>
      <c r="S176" s="29">
        <f t="shared" si="324"/>
        <v>0</v>
      </c>
      <c r="T176" s="29">
        <f t="shared" si="324"/>
        <v>0</v>
      </c>
      <c r="U176" s="29">
        <f t="shared" si="324"/>
        <v>345000</v>
      </c>
      <c r="V176" s="29">
        <f t="shared" si="324"/>
        <v>0</v>
      </c>
      <c r="W176" s="29">
        <f t="shared" si="324"/>
        <v>0</v>
      </c>
      <c r="X176" s="29">
        <f t="shared" si="324"/>
        <v>0</v>
      </c>
      <c r="Y176" s="29">
        <f t="shared" si="324"/>
        <v>0</v>
      </c>
      <c r="Z176" s="29">
        <f t="shared" si="324"/>
        <v>345000</v>
      </c>
      <c r="AA176" s="29">
        <f t="shared" si="324"/>
        <v>0</v>
      </c>
      <c r="AB176" s="29">
        <f t="shared" si="324"/>
        <v>0</v>
      </c>
      <c r="AC176" s="29">
        <f t="shared" si="324"/>
        <v>345000</v>
      </c>
      <c r="AD176" s="29">
        <f t="shared" si="324"/>
        <v>0</v>
      </c>
      <c r="AE176" s="29">
        <f t="shared" si="324"/>
        <v>0</v>
      </c>
      <c r="AF176" s="29">
        <f t="shared" si="324"/>
        <v>0</v>
      </c>
      <c r="AG176" s="29">
        <f t="shared" si="324"/>
        <v>0</v>
      </c>
      <c r="AH176" s="29">
        <f t="shared" si="324"/>
        <v>345000</v>
      </c>
      <c r="AI176" s="29">
        <f t="shared" si="324"/>
        <v>0</v>
      </c>
      <c r="AJ176" s="29">
        <f t="shared" si="324"/>
        <v>0</v>
      </c>
      <c r="AK176" s="29">
        <f t="shared" si="324"/>
        <v>345000</v>
      </c>
      <c r="AL176" s="9">
        <f t="shared" si="273"/>
        <v>0</v>
      </c>
      <c r="AM176" s="9">
        <f t="shared" si="274"/>
        <v>0</v>
      </c>
      <c r="AN176" s="29"/>
      <c r="AO176" s="29"/>
      <c r="AP176" s="29"/>
      <c r="AQ176" s="29">
        <f>AQ177</f>
        <v>345000</v>
      </c>
      <c r="AR176" s="29"/>
      <c r="AS176" s="29">
        <f t="shared" si="275"/>
        <v>345000</v>
      </c>
      <c r="AT176" s="29"/>
      <c r="AU176" s="29">
        <f t="shared" si="284"/>
        <v>345000</v>
      </c>
      <c r="AV176" s="29">
        <f>AV177</f>
        <v>345000</v>
      </c>
      <c r="AW176" s="29"/>
      <c r="AX176" s="29">
        <f t="shared" si="276"/>
        <v>345000</v>
      </c>
      <c r="AY176" s="29"/>
      <c r="AZ176" s="29">
        <f t="shared" si="282"/>
        <v>345000</v>
      </c>
      <c r="BA176" s="29">
        <f>BA177</f>
        <v>355000</v>
      </c>
      <c r="BB176" s="29">
        <f>BB177</f>
        <v>355000</v>
      </c>
      <c r="BC176" s="29">
        <f t="shared" ref="BC176" si="325">BC177</f>
        <v>0</v>
      </c>
      <c r="BD176" s="29">
        <f t="shared" ref="BD176" si="326">BD177</f>
        <v>0</v>
      </c>
      <c r="BE176" s="29">
        <f t="shared" ref="BE176" si="327">BE177</f>
        <v>355000</v>
      </c>
      <c r="BF176" s="29">
        <f t="shared" si="289"/>
        <v>-10000</v>
      </c>
      <c r="BG176" s="80">
        <f t="shared" si="290"/>
        <v>97.183098591549296</v>
      </c>
      <c r="BH176" s="29">
        <f t="shared" si="291"/>
        <v>-10000</v>
      </c>
      <c r="BI176" s="81">
        <f t="shared" si="292"/>
        <v>97.183098591549296</v>
      </c>
    </row>
    <row r="177" spans="1:61" ht="60" hidden="1" x14ac:dyDescent="0.25">
      <c r="A177" s="106" t="s">
        <v>12</v>
      </c>
      <c r="B177" s="106"/>
      <c r="C177" s="106"/>
      <c r="D177" s="106"/>
      <c r="E177" s="124">
        <v>851</v>
      </c>
      <c r="F177" s="3" t="s">
        <v>80</v>
      </c>
      <c r="G177" s="3" t="s">
        <v>14</v>
      </c>
      <c r="H177" s="3" t="s">
        <v>118</v>
      </c>
      <c r="I177" s="5">
        <v>240</v>
      </c>
      <c r="J177" s="29">
        <v>345000</v>
      </c>
      <c r="K177" s="29"/>
      <c r="L177" s="29"/>
      <c r="M177" s="29">
        <f>J177</f>
        <v>345000</v>
      </c>
      <c r="N177" s="29"/>
      <c r="O177" s="29"/>
      <c r="P177" s="29"/>
      <c r="Q177" s="29">
        <f>N177</f>
        <v>0</v>
      </c>
      <c r="R177" s="29">
        <f>J177+N177</f>
        <v>345000</v>
      </c>
      <c r="S177" s="29">
        <f>K177+O177</f>
        <v>0</v>
      </c>
      <c r="T177" s="29">
        <f>L177+P177</f>
        <v>0</v>
      </c>
      <c r="U177" s="29">
        <f>M177+Q177</f>
        <v>345000</v>
      </c>
      <c r="V177" s="29"/>
      <c r="W177" s="29"/>
      <c r="X177" s="29"/>
      <c r="Y177" s="29">
        <f>V177</f>
        <v>0</v>
      </c>
      <c r="Z177" s="29">
        <f>R177+V177</f>
        <v>345000</v>
      </c>
      <c r="AA177" s="29">
        <f>S177+W177</f>
        <v>0</v>
      </c>
      <c r="AB177" s="29">
        <f>T177+X177</f>
        <v>0</v>
      </c>
      <c r="AC177" s="29">
        <f>U177+Y177</f>
        <v>345000</v>
      </c>
      <c r="AD177" s="29"/>
      <c r="AE177" s="29"/>
      <c r="AF177" s="29"/>
      <c r="AG177" s="29">
        <f>AD177</f>
        <v>0</v>
      </c>
      <c r="AH177" s="29">
        <f>Z177+AD177</f>
        <v>345000</v>
      </c>
      <c r="AI177" s="29">
        <f>AA177+AE177</f>
        <v>0</v>
      </c>
      <c r="AJ177" s="29">
        <f>AB177+AF177</f>
        <v>0</v>
      </c>
      <c r="AK177" s="29">
        <f>AC177+AG177</f>
        <v>345000</v>
      </c>
      <c r="AL177" s="9">
        <f t="shared" si="273"/>
        <v>0</v>
      </c>
      <c r="AM177" s="9">
        <f t="shared" si="274"/>
        <v>0</v>
      </c>
      <c r="AN177" s="29"/>
      <c r="AO177" s="29"/>
      <c r="AP177" s="29"/>
      <c r="AQ177" s="29">
        <v>345000</v>
      </c>
      <c r="AR177" s="29"/>
      <c r="AS177" s="29">
        <f t="shared" si="275"/>
        <v>345000</v>
      </c>
      <c r="AT177" s="29"/>
      <c r="AU177" s="29">
        <f t="shared" si="284"/>
        <v>345000</v>
      </c>
      <c r="AV177" s="29">
        <v>345000</v>
      </c>
      <c r="AW177" s="29"/>
      <c r="AX177" s="29">
        <f t="shared" si="276"/>
        <v>345000</v>
      </c>
      <c r="AY177" s="29"/>
      <c r="AZ177" s="29">
        <f t="shared" si="282"/>
        <v>345000</v>
      </c>
      <c r="BA177" s="29">
        <v>355000</v>
      </c>
      <c r="BB177" s="29">
        <v>355000</v>
      </c>
      <c r="BC177" s="29"/>
      <c r="BD177" s="29"/>
      <c r="BE177" s="29">
        <f>BB177</f>
        <v>355000</v>
      </c>
      <c r="BF177" s="29">
        <f t="shared" si="289"/>
        <v>-10000</v>
      </c>
      <c r="BG177" s="80">
        <f t="shared" si="290"/>
        <v>97.183098591549296</v>
      </c>
      <c r="BH177" s="29">
        <f t="shared" si="291"/>
        <v>-10000</v>
      </c>
      <c r="BI177" s="81">
        <f t="shared" si="292"/>
        <v>97.183098591549296</v>
      </c>
    </row>
    <row r="178" spans="1:61" ht="60" hidden="1" x14ac:dyDescent="0.25">
      <c r="A178" s="106" t="s">
        <v>56</v>
      </c>
      <c r="B178" s="106"/>
      <c r="C178" s="106"/>
      <c r="D178" s="106"/>
      <c r="E178" s="124">
        <v>851</v>
      </c>
      <c r="F178" s="3" t="s">
        <v>80</v>
      </c>
      <c r="G178" s="3" t="s">
        <v>14</v>
      </c>
      <c r="H178" s="3" t="s">
        <v>118</v>
      </c>
      <c r="I178" s="5">
        <v>600</v>
      </c>
      <c r="J178" s="29">
        <f>J179</f>
        <v>3455000</v>
      </c>
      <c r="K178" s="29">
        <f t="shared" ref="K178:AK178" si="328">K179</f>
        <v>0</v>
      </c>
      <c r="L178" s="29">
        <f t="shared" si="328"/>
        <v>0</v>
      </c>
      <c r="M178" s="29">
        <f t="shared" si="328"/>
        <v>3455000</v>
      </c>
      <c r="N178" s="29">
        <f t="shared" si="328"/>
        <v>0</v>
      </c>
      <c r="O178" s="29">
        <f t="shared" si="328"/>
        <v>0</v>
      </c>
      <c r="P178" s="29">
        <f t="shared" si="328"/>
        <v>0</v>
      </c>
      <c r="Q178" s="29">
        <f t="shared" si="328"/>
        <v>0</v>
      </c>
      <c r="R178" s="29">
        <f t="shared" si="328"/>
        <v>3455000</v>
      </c>
      <c r="S178" s="29">
        <f t="shared" si="328"/>
        <v>0</v>
      </c>
      <c r="T178" s="29">
        <f t="shared" si="328"/>
        <v>0</v>
      </c>
      <c r="U178" s="29">
        <f t="shared" si="328"/>
        <v>3455000</v>
      </c>
      <c r="V178" s="29">
        <f t="shared" si="328"/>
        <v>0</v>
      </c>
      <c r="W178" s="29">
        <f t="shared" si="328"/>
        <v>0</v>
      </c>
      <c r="X178" s="29">
        <f t="shared" si="328"/>
        <v>0</v>
      </c>
      <c r="Y178" s="29">
        <f t="shared" si="328"/>
        <v>0</v>
      </c>
      <c r="Z178" s="29">
        <f t="shared" si="328"/>
        <v>3455000</v>
      </c>
      <c r="AA178" s="29">
        <f t="shared" si="328"/>
        <v>0</v>
      </c>
      <c r="AB178" s="29">
        <f t="shared" si="328"/>
        <v>0</v>
      </c>
      <c r="AC178" s="29">
        <f t="shared" si="328"/>
        <v>3455000</v>
      </c>
      <c r="AD178" s="29">
        <f t="shared" si="328"/>
        <v>0</v>
      </c>
      <c r="AE178" s="29">
        <f t="shared" si="328"/>
        <v>0</v>
      </c>
      <c r="AF178" s="29">
        <f t="shared" si="328"/>
        <v>0</v>
      </c>
      <c r="AG178" s="29">
        <f t="shared" si="328"/>
        <v>0</v>
      </c>
      <c r="AH178" s="29">
        <f t="shared" si="328"/>
        <v>3455000</v>
      </c>
      <c r="AI178" s="29">
        <f t="shared" si="328"/>
        <v>0</v>
      </c>
      <c r="AJ178" s="29">
        <f t="shared" si="328"/>
        <v>0</v>
      </c>
      <c r="AK178" s="29">
        <f t="shared" si="328"/>
        <v>3455000</v>
      </c>
      <c r="AL178" s="9">
        <f t="shared" si="273"/>
        <v>0</v>
      </c>
      <c r="AM178" s="9">
        <f t="shared" si="274"/>
        <v>0</v>
      </c>
      <c r="AN178" s="29"/>
      <c r="AO178" s="29"/>
      <c r="AP178" s="29"/>
      <c r="AQ178" s="29">
        <f>AQ179</f>
        <v>3455000</v>
      </c>
      <c r="AR178" s="29"/>
      <c r="AS178" s="29">
        <f t="shared" si="275"/>
        <v>3455000</v>
      </c>
      <c r="AT178" s="29"/>
      <c r="AU178" s="29">
        <f t="shared" si="284"/>
        <v>3455000</v>
      </c>
      <c r="AV178" s="29">
        <f>AV179</f>
        <v>3455000</v>
      </c>
      <c r="AW178" s="29"/>
      <c r="AX178" s="29">
        <f t="shared" si="276"/>
        <v>3455000</v>
      </c>
      <c r="AY178" s="29"/>
      <c r="AZ178" s="29">
        <f t="shared" si="282"/>
        <v>3455000</v>
      </c>
      <c r="BA178" s="29">
        <f>BA179</f>
        <v>3445000</v>
      </c>
      <c r="BB178" s="29">
        <f>BB179</f>
        <v>3445000</v>
      </c>
      <c r="BC178" s="29">
        <f t="shared" ref="BC178" si="329">BC179</f>
        <v>0</v>
      </c>
      <c r="BD178" s="29">
        <f t="shared" ref="BD178" si="330">BD179</f>
        <v>0</v>
      </c>
      <c r="BE178" s="29">
        <f t="shared" ref="BE178" si="331">BE179</f>
        <v>3445000</v>
      </c>
      <c r="BF178" s="29">
        <f t="shared" si="289"/>
        <v>10000</v>
      </c>
      <c r="BG178" s="80">
        <f t="shared" si="290"/>
        <v>100.29027576197387</v>
      </c>
      <c r="BH178" s="29">
        <f t="shared" si="291"/>
        <v>10000</v>
      </c>
      <c r="BI178" s="81">
        <f t="shared" si="292"/>
        <v>100.29027576197387</v>
      </c>
    </row>
    <row r="179" spans="1:61" ht="30" hidden="1" x14ac:dyDescent="0.25">
      <c r="A179" s="106" t="s">
        <v>113</v>
      </c>
      <c r="B179" s="106"/>
      <c r="C179" s="106"/>
      <c r="D179" s="106"/>
      <c r="E179" s="124">
        <v>851</v>
      </c>
      <c r="F179" s="3" t="s">
        <v>80</v>
      </c>
      <c r="G179" s="3" t="s">
        <v>14</v>
      </c>
      <c r="H179" s="3" t="s">
        <v>118</v>
      </c>
      <c r="I179" s="3" t="s">
        <v>114</v>
      </c>
      <c r="J179" s="29">
        <v>3455000</v>
      </c>
      <c r="K179" s="29"/>
      <c r="L179" s="29"/>
      <c r="M179" s="29">
        <f>J179</f>
        <v>3455000</v>
      </c>
      <c r="N179" s="29"/>
      <c r="O179" s="29"/>
      <c r="P179" s="29"/>
      <c r="Q179" s="29">
        <f>N179</f>
        <v>0</v>
      </c>
      <c r="R179" s="29">
        <f>J179+N179</f>
        <v>3455000</v>
      </c>
      <c r="S179" s="29">
        <f>K179+O179</f>
        <v>0</v>
      </c>
      <c r="T179" s="29">
        <f>L179+P179</f>
        <v>0</v>
      </c>
      <c r="U179" s="29">
        <f>M179+Q179</f>
        <v>3455000</v>
      </c>
      <c r="V179" s="29"/>
      <c r="W179" s="29"/>
      <c r="X179" s="29"/>
      <c r="Y179" s="29">
        <f>V179</f>
        <v>0</v>
      </c>
      <c r="Z179" s="29">
        <f>R179+V179</f>
        <v>3455000</v>
      </c>
      <c r="AA179" s="29">
        <f>S179+W179</f>
        <v>0</v>
      </c>
      <c r="AB179" s="29">
        <f>T179+X179</f>
        <v>0</v>
      </c>
      <c r="AC179" s="29">
        <f>U179+Y179</f>
        <v>3455000</v>
      </c>
      <c r="AD179" s="29"/>
      <c r="AE179" s="29"/>
      <c r="AF179" s="29"/>
      <c r="AG179" s="29">
        <f>AD179</f>
        <v>0</v>
      </c>
      <c r="AH179" s="29">
        <f>Z179+AD179</f>
        <v>3455000</v>
      </c>
      <c r="AI179" s="29">
        <f>AA179+AE179</f>
        <v>0</v>
      </c>
      <c r="AJ179" s="29">
        <f>AB179+AF179</f>
        <v>0</v>
      </c>
      <c r="AK179" s="29">
        <f>AC179+AG179</f>
        <v>3455000</v>
      </c>
      <c r="AL179" s="9">
        <f t="shared" si="273"/>
        <v>0</v>
      </c>
      <c r="AM179" s="9">
        <f t="shared" si="274"/>
        <v>0</v>
      </c>
      <c r="AN179" s="29"/>
      <c r="AO179" s="29"/>
      <c r="AP179" s="29"/>
      <c r="AQ179" s="29">
        <v>3455000</v>
      </c>
      <c r="AR179" s="29"/>
      <c r="AS179" s="29">
        <f t="shared" si="275"/>
        <v>3455000</v>
      </c>
      <c r="AT179" s="29"/>
      <c r="AU179" s="29">
        <f t="shared" si="284"/>
        <v>3455000</v>
      </c>
      <c r="AV179" s="29">
        <v>3455000</v>
      </c>
      <c r="AW179" s="29"/>
      <c r="AX179" s="29">
        <f t="shared" si="276"/>
        <v>3455000</v>
      </c>
      <c r="AY179" s="29"/>
      <c r="AZ179" s="29">
        <f t="shared" si="282"/>
        <v>3455000</v>
      </c>
      <c r="BA179" s="29">
        <v>3445000</v>
      </c>
      <c r="BB179" s="29">
        <v>3445000</v>
      </c>
      <c r="BC179" s="29"/>
      <c r="BD179" s="29"/>
      <c r="BE179" s="29">
        <f>BB179</f>
        <v>3445000</v>
      </c>
      <c r="BF179" s="29">
        <f t="shared" si="289"/>
        <v>10000</v>
      </c>
      <c r="BG179" s="80">
        <f t="shared" si="290"/>
        <v>100.29027576197387</v>
      </c>
      <c r="BH179" s="29">
        <f t="shared" si="291"/>
        <v>10000</v>
      </c>
      <c r="BI179" s="81">
        <f t="shared" si="292"/>
        <v>100.29027576197387</v>
      </c>
    </row>
    <row r="180" spans="1:61" ht="90" hidden="1" x14ac:dyDescent="0.25">
      <c r="A180" s="126" t="s">
        <v>407</v>
      </c>
      <c r="B180" s="106"/>
      <c r="C180" s="106"/>
      <c r="D180" s="106"/>
      <c r="E180" s="124">
        <v>851</v>
      </c>
      <c r="F180" s="4" t="s">
        <v>80</v>
      </c>
      <c r="G180" s="4" t="s">
        <v>14</v>
      </c>
      <c r="H180" s="3" t="s">
        <v>393</v>
      </c>
      <c r="I180" s="4"/>
      <c r="J180" s="29">
        <f>J181</f>
        <v>100000</v>
      </c>
      <c r="K180" s="29">
        <f t="shared" ref="K180:Z181" si="332">K181</f>
        <v>0</v>
      </c>
      <c r="L180" s="29">
        <f t="shared" si="332"/>
        <v>100000</v>
      </c>
      <c r="M180" s="29">
        <f t="shared" si="332"/>
        <v>0</v>
      </c>
      <c r="N180" s="29">
        <f t="shared" si="332"/>
        <v>1500000</v>
      </c>
      <c r="O180" s="29">
        <f t="shared" si="332"/>
        <v>1500000</v>
      </c>
      <c r="P180" s="29">
        <f t="shared" si="332"/>
        <v>0</v>
      </c>
      <c r="Q180" s="29">
        <f t="shared" si="332"/>
        <v>0</v>
      </c>
      <c r="R180" s="29">
        <f t="shared" si="332"/>
        <v>1600000</v>
      </c>
      <c r="S180" s="29">
        <f t="shared" si="332"/>
        <v>1500000</v>
      </c>
      <c r="T180" s="29">
        <f t="shared" si="332"/>
        <v>100000</v>
      </c>
      <c r="U180" s="29">
        <f t="shared" si="332"/>
        <v>0</v>
      </c>
      <c r="V180" s="29">
        <f t="shared" si="332"/>
        <v>0</v>
      </c>
      <c r="W180" s="29">
        <f t="shared" si="332"/>
        <v>0</v>
      </c>
      <c r="X180" s="29">
        <f t="shared" si="332"/>
        <v>0</v>
      </c>
      <c r="Y180" s="29">
        <f t="shared" si="332"/>
        <v>0</v>
      </c>
      <c r="Z180" s="29">
        <f t="shared" si="332"/>
        <v>1600000</v>
      </c>
      <c r="AA180" s="29">
        <f t="shared" ref="V180:AK181" si="333">AA181</f>
        <v>1500000</v>
      </c>
      <c r="AB180" s="29">
        <f t="shared" si="333"/>
        <v>100000</v>
      </c>
      <c r="AC180" s="29">
        <f t="shared" si="333"/>
        <v>0</v>
      </c>
      <c r="AD180" s="29">
        <f t="shared" si="333"/>
        <v>0</v>
      </c>
      <c r="AE180" s="29">
        <f t="shared" si="333"/>
        <v>0</v>
      </c>
      <c r="AF180" s="29">
        <f t="shared" si="333"/>
        <v>0</v>
      </c>
      <c r="AG180" s="29">
        <f t="shared" si="333"/>
        <v>0</v>
      </c>
      <c r="AH180" s="29">
        <f t="shared" si="333"/>
        <v>1600000</v>
      </c>
      <c r="AI180" s="29">
        <f t="shared" si="333"/>
        <v>1500000</v>
      </c>
      <c r="AJ180" s="29">
        <f t="shared" si="333"/>
        <v>100000</v>
      </c>
      <c r="AK180" s="29">
        <f t="shared" si="333"/>
        <v>0</v>
      </c>
      <c r="AL180" s="9">
        <f t="shared" si="273"/>
        <v>0</v>
      </c>
      <c r="AM180" s="9">
        <f t="shared" si="274"/>
        <v>0</v>
      </c>
      <c r="AN180" s="29"/>
      <c r="AO180" s="29"/>
      <c r="AP180" s="29"/>
      <c r="AQ180" s="29">
        <f t="shared" ref="AQ180:BB181" si="334">AQ181</f>
        <v>0</v>
      </c>
      <c r="AR180" s="29"/>
      <c r="AS180" s="29">
        <f t="shared" si="275"/>
        <v>0</v>
      </c>
      <c r="AT180" s="29"/>
      <c r="AU180" s="29">
        <f t="shared" si="284"/>
        <v>0</v>
      </c>
      <c r="AV180" s="29">
        <f t="shared" si="334"/>
        <v>0</v>
      </c>
      <c r="AW180" s="29"/>
      <c r="AX180" s="29">
        <f t="shared" si="276"/>
        <v>0</v>
      </c>
      <c r="AY180" s="29"/>
      <c r="AZ180" s="29">
        <f t="shared" si="282"/>
        <v>0</v>
      </c>
      <c r="BA180" s="29">
        <f t="shared" si="334"/>
        <v>0</v>
      </c>
      <c r="BB180" s="29">
        <f t="shared" si="334"/>
        <v>1682346</v>
      </c>
      <c r="BC180" s="29">
        <f t="shared" ref="BC180:BC181" si="335">BC181</f>
        <v>0</v>
      </c>
      <c r="BD180" s="29">
        <f t="shared" ref="BD180:BD181" si="336">BD181</f>
        <v>1682346</v>
      </c>
      <c r="BE180" s="29">
        <f t="shared" ref="BE180:BE181" si="337">BE181</f>
        <v>0</v>
      </c>
      <c r="BF180" s="29">
        <f t="shared" si="289"/>
        <v>100000</v>
      </c>
      <c r="BG180" s="80" t="e">
        <f t="shared" si="290"/>
        <v>#DIV/0!</v>
      </c>
      <c r="BH180" s="29">
        <f t="shared" si="291"/>
        <v>-1582346</v>
      </c>
      <c r="BI180" s="81">
        <f t="shared" si="292"/>
        <v>5.9440804685837509</v>
      </c>
    </row>
    <row r="181" spans="1:61" ht="60" hidden="1" x14ac:dyDescent="0.25">
      <c r="A181" s="106" t="s">
        <v>56</v>
      </c>
      <c r="B181" s="106"/>
      <c r="C181" s="106"/>
      <c r="D181" s="106"/>
      <c r="E181" s="124">
        <v>851</v>
      </c>
      <c r="F181" s="3" t="s">
        <v>80</v>
      </c>
      <c r="G181" s="3" t="s">
        <v>14</v>
      </c>
      <c r="H181" s="3" t="s">
        <v>393</v>
      </c>
      <c r="I181" s="3" t="s">
        <v>112</v>
      </c>
      <c r="J181" s="29">
        <f>J182</f>
        <v>100000</v>
      </c>
      <c r="K181" s="29">
        <f t="shared" si="332"/>
        <v>0</v>
      </c>
      <c r="L181" s="29">
        <f t="shared" si="332"/>
        <v>100000</v>
      </c>
      <c r="M181" s="29">
        <f t="shared" si="332"/>
        <v>0</v>
      </c>
      <c r="N181" s="29">
        <f t="shared" si="332"/>
        <v>1500000</v>
      </c>
      <c r="O181" s="29">
        <f t="shared" si="332"/>
        <v>1500000</v>
      </c>
      <c r="P181" s="29">
        <f t="shared" si="332"/>
        <v>0</v>
      </c>
      <c r="Q181" s="29">
        <f t="shared" si="332"/>
        <v>0</v>
      </c>
      <c r="R181" s="29">
        <f t="shared" si="332"/>
        <v>1600000</v>
      </c>
      <c r="S181" s="29">
        <f t="shared" si="332"/>
        <v>1500000</v>
      </c>
      <c r="T181" s="29">
        <f t="shared" si="332"/>
        <v>100000</v>
      </c>
      <c r="U181" s="29">
        <f t="shared" si="332"/>
        <v>0</v>
      </c>
      <c r="V181" s="29">
        <f t="shared" si="333"/>
        <v>0</v>
      </c>
      <c r="W181" s="29">
        <f t="shared" si="333"/>
        <v>0</v>
      </c>
      <c r="X181" s="29">
        <f t="shared" si="333"/>
        <v>0</v>
      </c>
      <c r="Y181" s="29">
        <f t="shared" si="333"/>
        <v>0</v>
      </c>
      <c r="Z181" s="29">
        <f t="shared" si="333"/>
        <v>1600000</v>
      </c>
      <c r="AA181" s="29">
        <f t="shared" si="333"/>
        <v>1500000</v>
      </c>
      <c r="AB181" s="29">
        <f t="shared" si="333"/>
        <v>100000</v>
      </c>
      <c r="AC181" s="29">
        <f t="shared" si="333"/>
        <v>0</v>
      </c>
      <c r="AD181" s="29">
        <f t="shared" si="333"/>
        <v>0</v>
      </c>
      <c r="AE181" s="29">
        <f t="shared" si="333"/>
        <v>0</v>
      </c>
      <c r="AF181" s="29">
        <f t="shared" si="333"/>
        <v>0</v>
      </c>
      <c r="AG181" s="29">
        <f t="shared" si="333"/>
        <v>0</v>
      </c>
      <c r="AH181" s="29">
        <f t="shared" si="333"/>
        <v>1600000</v>
      </c>
      <c r="AI181" s="29">
        <f t="shared" si="333"/>
        <v>1500000</v>
      </c>
      <c r="AJ181" s="29">
        <f t="shared" si="333"/>
        <v>100000</v>
      </c>
      <c r="AK181" s="29">
        <f t="shared" si="333"/>
        <v>0</v>
      </c>
      <c r="AL181" s="9">
        <f t="shared" si="273"/>
        <v>0</v>
      </c>
      <c r="AM181" s="9">
        <f t="shared" si="274"/>
        <v>0</v>
      </c>
      <c r="AN181" s="29"/>
      <c r="AO181" s="29"/>
      <c r="AP181" s="29"/>
      <c r="AQ181" s="29">
        <f t="shared" si="334"/>
        <v>0</v>
      </c>
      <c r="AR181" s="29"/>
      <c r="AS181" s="29">
        <f t="shared" si="275"/>
        <v>0</v>
      </c>
      <c r="AT181" s="29"/>
      <c r="AU181" s="29">
        <f t="shared" si="284"/>
        <v>0</v>
      </c>
      <c r="AV181" s="29">
        <f t="shared" si="334"/>
        <v>0</v>
      </c>
      <c r="AW181" s="29"/>
      <c r="AX181" s="29">
        <f t="shared" si="276"/>
        <v>0</v>
      </c>
      <c r="AY181" s="29"/>
      <c r="AZ181" s="29">
        <f t="shared" si="282"/>
        <v>0</v>
      </c>
      <c r="BA181" s="29">
        <f t="shared" si="334"/>
        <v>0</v>
      </c>
      <c r="BB181" s="29">
        <f t="shared" si="334"/>
        <v>1682346</v>
      </c>
      <c r="BC181" s="29">
        <f t="shared" si="335"/>
        <v>0</v>
      </c>
      <c r="BD181" s="29">
        <f t="shared" si="336"/>
        <v>1682346</v>
      </c>
      <c r="BE181" s="29">
        <f t="shared" si="337"/>
        <v>0</v>
      </c>
      <c r="BF181" s="29">
        <f t="shared" si="289"/>
        <v>100000</v>
      </c>
      <c r="BG181" s="80" t="e">
        <f t="shared" si="290"/>
        <v>#DIV/0!</v>
      </c>
      <c r="BH181" s="29">
        <f t="shared" si="291"/>
        <v>-1582346</v>
      </c>
      <c r="BI181" s="81">
        <f t="shared" si="292"/>
        <v>5.9440804685837509</v>
      </c>
    </row>
    <row r="182" spans="1:61" ht="30" hidden="1" x14ac:dyDescent="0.25">
      <c r="A182" s="106" t="s">
        <v>57</v>
      </c>
      <c r="B182" s="106"/>
      <c r="C182" s="106"/>
      <c r="D182" s="106"/>
      <c r="E182" s="124">
        <v>851</v>
      </c>
      <c r="F182" s="3" t="s">
        <v>80</v>
      </c>
      <c r="G182" s="3" t="s">
        <v>14</v>
      </c>
      <c r="H182" s="3" t="s">
        <v>393</v>
      </c>
      <c r="I182" s="3" t="s">
        <v>114</v>
      </c>
      <c r="J182" s="29">
        <v>100000</v>
      </c>
      <c r="K182" s="29"/>
      <c r="L182" s="29">
        <f>J182</f>
        <v>100000</v>
      </c>
      <c r="M182" s="29"/>
      <c r="N182" s="29">
        <v>1500000</v>
      </c>
      <c r="O182" s="29">
        <v>1500000</v>
      </c>
      <c r="P182" s="29"/>
      <c r="Q182" s="29"/>
      <c r="R182" s="29">
        <f>J182+N182</f>
        <v>1600000</v>
      </c>
      <c r="S182" s="29">
        <f>K182+O182</f>
        <v>1500000</v>
      </c>
      <c r="T182" s="29">
        <f>L182+P182</f>
        <v>100000</v>
      </c>
      <c r="U182" s="29">
        <f>M182+Q182</f>
        <v>0</v>
      </c>
      <c r="V182" s="29"/>
      <c r="W182" s="29"/>
      <c r="X182" s="29"/>
      <c r="Y182" s="29"/>
      <c r="Z182" s="29">
        <f>R182+V182</f>
        <v>1600000</v>
      </c>
      <c r="AA182" s="29">
        <f>S182+W182</f>
        <v>1500000</v>
      </c>
      <c r="AB182" s="29">
        <f>T182+X182</f>
        <v>100000</v>
      </c>
      <c r="AC182" s="29">
        <f>U182+Y182</f>
        <v>0</v>
      </c>
      <c r="AD182" s="29"/>
      <c r="AE182" s="29"/>
      <c r="AF182" s="29"/>
      <c r="AG182" s="29"/>
      <c r="AH182" s="29">
        <f>Z182+AD182</f>
        <v>1600000</v>
      </c>
      <c r="AI182" s="29">
        <f>AA182+AE182</f>
        <v>1500000</v>
      </c>
      <c r="AJ182" s="29">
        <f>AB182+AF182</f>
        <v>100000</v>
      </c>
      <c r="AK182" s="29">
        <f>AC182+AG182</f>
        <v>0</v>
      </c>
      <c r="AL182" s="9">
        <f t="shared" si="273"/>
        <v>0</v>
      </c>
      <c r="AM182" s="9">
        <f t="shared" si="274"/>
        <v>0</v>
      </c>
      <c r="AN182" s="29"/>
      <c r="AO182" s="29"/>
      <c r="AP182" s="29"/>
      <c r="AQ182" s="29"/>
      <c r="AR182" s="29"/>
      <c r="AS182" s="29">
        <f t="shared" si="275"/>
        <v>0</v>
      </c>
      <c r="AT182" s="29"/>
      <c r="AU182" s="29">
        <f t="shared" si="284"/>
        <v>0</v>
      </c>
      <c r="AV182" s="29"/>
      <c r="AW182" s="29"/>
      <c r="AX182" s="29">
        <f t="shared" si="276"/>
        <v>0</v>
      </c>
      <c r="AY182" s="29"/>
      <c r="AZ182" s="29">
        <f t="shared" si="282"/>
        <v>0</v>
      </c>
      <c r="BA182" s="29"/>
      <c r="BB182" s="29">
        <v>1682346</v>
      </c>
      <c r="BC182" s="29"/>
      <c r="BD182" s="29">
        <f>BB182</f>
        <v>1682346</v>
      </c>
      <c r="BE182" s="29"/>
      <c r="BF182" s="29">
        <f t="shared" si="289"/>
        <v>100000</v>
      </c>
      <c r="BG182" s="80" t="e">
        <f t="shared" si="290"/>
        <v>#DIV/0!</v>
      </c>
      <c r="BH182" s="29">
        <f t="shared" si="291"/>
        <v>-1582346</v>
      </c>
      <c r="BI182" s="81">
        <f t="shared" si="292"/>
        <v>5.9440804685837509</v>
      </c>
    </row>
    <row r="183" spans="1:61" x14ac:dyDescent="0.25">
      <c r="A183" s="106" t="s">
        <v>409</v>
      </c>
      <c r="B183" s="106"/>
      <c r="C183" s="106"/>
      <c r="D183" s="106"/>
      <c r="E183" s="124">
        <v>851</v>
      </c>
      <c r="F183" s="3" t="s">
        <v>80</v>
      </c>
      <c r="G183" s="3" t="s">
        <v>14</v>
      </c>
      <c r="H183" s="3" t="s">
        <v>400</v>
      </c>
      <c r="I183" s="3"/>
      <c r="J183" s="29">
        <f>J184</f>
        <v>0</v>
      </c>
      <c r="K183" s="29">
        <f t="shared" ref="K183:Z184" si="338">K184</f>
        <v>0</v>
      </c>
      <c r="L183" s="29">
        <f t="shared" si="338"/>
        <v>0</v>
      </c>
      <c r="M183" s="29">
        <f t="shared" si="338"/>
        <v>0</v>
      </c>
      <c r="N183" s="29">
        <f t="shared" si="338"/>
        <v>6226</v>
      </c>
      <c r="O183" s="29">
        <f t="shared" si="338"/>
        <v>0</v>
      </c>
      <c r="P183" s="29">
        <f t="shared" si="338"/>
        <v>6226</v>
      </c>
      <c r="Q183" s="29">
        <f t="shared" si="338"/>
        <v>0</v>
      </c>
      <c r="R183" s="29">
        <f t="shared" si="338"/>
        <v>6226</v>
      </c>
      <c r="S183" s="29">
        <f t="shared" si="338"/>
        <v>0</v>
      </c>
      <c r="T183" s="29">
        <f t="shared" si="338"/>
        <v>6226</v>
      </c>
      <c r="U183" s="29">
        <f t="shared" si="338"/>
        <v>0</v>
      </c>
      <c r="V183" s="29">
        <f t="shared" si="338"/>
        <v>0</v>
      </c>
      <c r="W183" s="29">
        <f t="shared" si="338"/>
        <v>0</v>
      </c>
      <c r="X183" s="29">
        <f t="shared" si="338"/>
        <v>0</v>
      </c>
      <c r="Y183" s="29">
        <f t="shared" si="338"/>
        <v>0</v>
      </c>
      <c r="Z183" s="29">
        <f t="shared" si="338"/>
        <v>6226</v>
      </c>
      <c r="AA183" s="29">
        <f t="shared" ref="V183:AK184" si="339">AA184</f>
        <v>0</v>
      </c>
      <c r="AB183" s="29">
        <f t="shared" si="339"/>
        <v>6226</v>
      </c>
      <c r="AC183" s="29">
        <f t="shared" si="339"/>
        <v>0</v>
      </c>
      <c r="AD183" s="29">
        <f t="shared" si="339"/>
        <v>118279</v>
      </c>
      <c r="AE183" s="29">
        <f t="shared" si="339"/>
        <v>118279</v>
      </c>
      <c r="AF183" s="29">
        <f t="shared" si="339"/>
        <v>0</v>
      </c>
      <c r="AG183" s="29">
        <f t="shared" si="339"/>
        <v>0</v>
      </c>
      <c r="AH183" s="29">
        <f t="shared" si="339"/>
        <v>124505</v>
      </c>
      <c r="AI183" s="29">
        <f t="shared" si="339"/>
        <v>118279</v>
      </c>
      <c r="AJ183" s="29">
        <f t="shared" si="339"/>
        <v>6226</v>
      </c>
      <c r="AK183" s="29">
        <f t="shared" si="339"/>
        <v>0</v>
      </c>
      <c r="AL183" s="9">
        <f t="shared" si="273"/>
        <v>0</v>
      </c>
      <c r="AM183" s="9">
        <f t="shared" si="274"/>
        <v>0</v>
      </c>
      <c r="AN183" s="29"/>
      <c r="AO183" s="29"/>
      <c r="AP183" s="29"/>
      <c r="AQ183" s="29">
        <f t="shared" ref="AQ183:BB184" si="340">AQ184</f>
        <v>0</v>
      </c>
      <c r="AR183" s="29"/>
      <c r="AS183" s="29">
        <f t="shared" si="275"/>
        <v>0</v>
      </c>
      <c r="AT183" s="29"/>
      <c r="AU183" s="29">
        <f t="shared" si="284"/>
        <v>0</v>
      </c>
      <c r="AV183" s="29">
        <f t="shared" si="340"/>
        <v>0</v>
      </c>
      <c r="AW183" s="29"/>
      <c r="AX183" s="29">
        <f t="shared" si="276"/>
        <v>0</v>
      </c>
      <c r="AY183" s="29"/>
      <c r="AZ183" s="29">
        <f t="shared" si="282"/>
        <v>0</v>
      </c>
      <c r="BA183" s="29">
        <f t="shared" si="340"/>
        <v>0</v>
      </c>
      <c r="BB183" s="29">
        <f t="shared" si="340"/>
        <v>113225</v>
      </c>
      <c r="BC183" s="29">
        <f t="shared" ref="BC183:BC184" si="341">BC184</f>
        <v>0</v>
      </c>
      <c r="BD183" s="29">
        <f t="shared" ref="BD183:BD184" si="342">BD184</f>
        <v>0</v>
      </c>
      <c r="BE183" s="29">
        <f t="shared" ref="BE183:BE184" si="343">BE184</f>
        <v>0</v>
      </c>
      <c r="BF183" s="29">
        <f t="shared" si="289"/>
        <v>0</v>
      </c>
      <c r="BG183" s="80" t="e">
        <f t="shared" si="290"/>
        <v>#DIV/0!</v>
      </c>
      <c r="BH183" s="29">
        <f t="shared" si="291"/>
        <v>-113225</v>
      </c>
      <c r="BI183" s="81">
        <f t="shared" si="292"/>
        <v>0</v>
      </c>
    </row>
    <row r="184" spans="1:61" ht="60" x14ac:dyDescent="0.25">
      <c r="A184" s="106" t="s">
        <v>56</v>
      </c>
      <c r="B184" s="106"/>
      <c r="C184" s="106"/>
      <c r="D184" s="106"/>
      <c r="E184" s="124">
        <v>851</v>
      </c>
      <c r="F184" s="3" t="s">
        <v>80</v>
      </c>
      <c r="G184" s="3" t="s">
        <v>14</v>
      </c>
      <c r="H184" s="3" t="s">
        <v>400</v>
      </c>
      <c r="I184" s="3" t="s">
        <v>112</v>
      </c>
      <c r="J184" s="29">
        <f>J185</f>
        <v>0</v>
      </c>
      <c r="K184" s="29">
        <f t="shared" si="338"/>
        <v>0</v>
      </c>
      <c r="L184" s="29">
        <f t="shared" si="338"/>
        <v>0</v>
      </c>
      <c r="M184" s="29">
        <f t="shared" si="338"/>
        <v>0</v>
      </c>
      <c r="N184" s="29">
        <f t="shared" si="338"/>
        <v>6226</v>
      </c>
      <c r="O184" s="29">
        <f t="shared" si="338"/>
        <v>0</v>
      </c>
      <c r="P184" s="29">
        <f t="shared" si="338"/>
        <v>6226</v>
      </c>
      <c r="Q184" s="29">
        <f t="shared" si="338"/>
        <v>0</v>
      </c>
      <c r="R184" s="29">
        <f t="shared" si="338"/>
        <v>6226</v>
      </c>
      <c r="S184" s="29">
        <f t="shared" si="338"/>
        <v>0</v>
      </c>
      <c r="T184" s="29">
        <f t="shared" si="338"/>
        <v>6226</v>
      </c>
      <c r="U184" s="29">
        <f t="shared" si="338"/>
        <v>0</v>
      </c>
      <c r="V184" s="29">
        <f t="shared" si="339"/>
        <v>0</v>
      </c>
      <c r="W184" s="29">
        <f t="shared" si="339"/>
        <v>0</v>
      </c>
      <c r="X184" s="29">
        <f t="shared" si="339"/>
        <v>0</v>
      </c>
      <c r="Y184" s="29">
        <f t="shared" si="339"/>
        <v>0</v>
      </c>
      <c r="Z184" s="29">
        <f t="shared" si="339"/>
        <v>6226</v>
      </c>
      <c r="AA184" s="29">
        <f t="shared" si="339"/>
        <v>0</v>
      </c>
      <c r="AB184" s="29">
        <f t="shared" si="339"/>
        <v>6226</v>
      </c>
      <c r="AC184" s="29">
        <f t="shared" si="339"/>
        <v>0</v>
      </c>
      <c r="AD184" s="29">
        <f t="shared" si="339"/>
        <v>118279</v>
      </c>
      <c r="AE184" s="29">
        <f t="shared" si="339"/>
        <v>118279</v>
      </c>
      <c r="AF184" s="29">
        <f t="shared" si="339"/>
        <v>0</v>
      </c>
      <c r="AG184" s="29">
        <f t="shared" si="339"/>
        <v>0</v>
      </c>
      <c r="AH184" s="29">
        <f t="shared" si="339"/>
        <v>124505</v>
      </c>
      <c r="AI184" s="29">
        <f t="shared" si="339"/>
        <v>118279</v>
      </c>
      <c r="AJ184" s="29">
        <f t="shared" si="339"/>
        <v>6226</v>
      </c>
      <c r="AK184" s="29">
        <f t="shared" si="339"/>
        <v>0</v>
      </c>
      <c r="AL184" s="9">
        <f t="shared" si="273"/>
        <v>0</v>
      </c>
      <c r="AM184" s="9">
        <f t="shared" si="274"/>
        <v>0</v>
      </c>
      <c r="AN184" s="29"/>
      <c r="AO184" s="29"/>
      <c r="AP184" s="29"/>
      <c r="AQ184" s="29">
        <f t="shared" si="340"/>
        <v>0</v>
      </c>
      <c r="AR184" s="29"/>
      <c r="AS184" s="29">
        <f t="shared" si="275"/>
        <v>0</v>
      </c>
      <c r="AT184" s="29"/>
      <c r="AU184" s="29">
        <f t="shared" si="284"/>
        <v>0</v>
      </c>
      <c r="AV184" s="29">
        <f t="shared" si="340"/>
        <v>0</v>
      </c>
      <c r="AW184" s="29"/>
      <c r="AX184" s="29">
        <f t="shared" si="276"/>
        <v>0</v>
      </c>
      <c r="AY184" s="29"/>
      <c r="AZ184" s="29">
        <f t="shared" si="282"/>
        <v>0</v>
      </c>
      <c r="BA184" s="29">
        <f t="shared" si="340"/>
        <v>0</v>
      </c>
      <c r="BB184" s="29">
        <f t="shared" si="340"/>
        <v>113225</v>
      </c>
      <c r="BC184" s="29">
        <f t="shared" si="341"/>
        <v>0</v>
      </c>
      <c r="BD184" s="29">
        <f t="shared" si="342"/>
        <v>0</v>
      </c>
      <c r="BE184" s="29">
        <f t="shared" si="343"/>
        <v>0</v>
      </c>
      <c r="BF184" s="29">
        <f t="shared" si="289"/>
        <v>0</v>
      </c>
      <c r="BG184" s="80" t="e">
        <f t="shared" si="290"/>
        <v>#DIV/0!</v>
      </c>
      <c r="BH184" s="29">
        <f t="shared" si="291"/>
        <v>-113225</v>
      </c>
      <c r="BI184" s="81">
        <f t="shared" si="292"/>
        <v>0</v>
      </c>
    </row>
    <row r="185" spans="1:61" ht="30" x14ac:dyDescent="0.25">
      <c r="A185" s="106" t="s">
        <v>57</v>
      </c>
      <c r="B185" s="106"/>
      <c r="C185" s="106"/>
      <c r="D185" s="106"/>
      <c r="E185" s="124">
        <v>851</v>
      </c>
      <c r="F185" s="3" t="s">
        <v>80</v>
      </c>
      <c r="G185" s="3" t="s">
        <v>14</v>
      </c>
      <c r="H185" s="3" t="s">
        <v>400</v>
      </c>
      <c r="I185" s="3" t="s">
        <v>114</v>
      </c>
      <c r="J185" s="29"/>
      <c r="K185" s="29"/>
      <c r="L185" s="29"/>
      <c r="M185" s="29"/>
      <c r="N185" s="29">
        <f>3594+2632</f>
        <v>6226</v>
      </c>
      <c r="O185" s="29"/>
      <c r="P185" s="29">
        <f>3594+2632</f>
        <v>6226</v>
      </c>
      <c r="Q185" s="29"/>
      <c r="R185" s="29">
        <f>J185+N185</f>
        <v>6226</v>
      </c>
      <c r="S185" s="29">
        <f>K185+O185</f>
        <v>0</v>
      </c>
      <c r="T185" s="29">
        <f>L185+P185</f>
        <v>6226</v>
      </c>
      <c r="U185" s="29">
        <f>M185+Q185</f>
        <v>0</v>
      </c>
      <c r="V185" s="29"/>
      <c r="W185" s="29"/>
      <c r="X185" s="29"/>
      <c r="Y185" s="29"/>
      <c r="Z185" s="29">
        <f>R185+V185</f>
        <v>6226</v>
      </c>
      <c r="AA185" s="29">
        <f>S185+W185</f>
        <v>0</v>
      </c>
      <c r="AB185" s="29">
        <f>T185+X185</f>
        <v>6226</v>
      </c>
      <c r="AC185" s="29">
        <f>U185+Y185</f>
        <v>0</v>
      </c>
      <c r="AD185" s="29">
        <f>50000+68279</f>
        <v>118279</v>
      </c>
      <c r="AE185" s="29">
        <f>AD185</f>
        <v>118279</v>
      </c>
      <c r="AF185" s="29"/>
      <c r="AG185" s="29"/>
      <c r="AH185" s="29">
        <f>Z185+AD185</f>
        <v>124505</v>
      </c>
      <c r="AI185" s="29">
        <f>AA185+AE185</f>
        <v>118279</v>
      </c>
      <c r="AJ185" s="29">
        <f>AB185+AF185</f>
        <v>6226</v>
      </c>
      <c r="AK185" s="29">
        <f>AC185+AG185</f>
        <v>0</v>
      </c>
      <c r="AL185" s="9">
        <f t="shared" si="273"/>
        <v>0</v>
      </c>
      <c r="AM185" s="9">
        <f t="shared" si="274"/>
        <v>0</v>
      </c>
      <c r="AN185" s="29"/>
      <c r="AO185" s="29"/>
      <c r="AP185" s="29"/>
      <c r="AQ185" s="29"/>
      <c r="AR185" s="29"/>
      <c r="AS185" s="29">
        <f t="shared" si="275"/>
        <v>0</v>
      </c>
      <c r="AT185" s="29"/>
      <c r="AU185" s="29">
        <f t="shared" si="284"/>
        <v>0</v>
      </c>
      <c r="AV185" s="29"/>
      <c r="AW185" s="29"/>
      <c r="AX185" s="29">
        <f t="shared" si="276"/>
        <v>0</v>
      </c>
      <c r="AY185" s="29"/>
      <c r="AZ185" s="29">
        <f t="shared" si="282"/>
        <v>0</v>
      </c>
      <c r="BA185" s="29"/>
      <c r="BB185" s="29">
        <v>113225</v>
      </c>
      <c r="BC185" s="29"/>
      <c r="BD185" s="29"/>
      <c r="BE185" s="29"/>
      <c r="BF185" s="29">
        <f t="shared" si="289"/>
        <v>0</v>
      </c>
      <c r="BG185" s="80" t="e">
        <f t="shared" si="290"/>
        <v>#DIV/0!</v>
      </c>
      <c r="BH185" s="29">
        <f t="shared" si="291"/>
        <v>-113225</v>
      </c>
      <c r="BI185" s="81">
        <f t="shared" si="292"/>
        <v>0</v>
      </c>
    </row>
    <row r="186" spans="1:61" ht="90" hidden="1" x14ac:dyDescent="0.25">
      <c r="A186" s="106" t="s">
        <v>413</v>
      </c>
      <c r="B186" s="106"/>
      <c r="C186" s="106"/>
      <c r="D186" s="106"/>
      <c r="E186" s="124">
        <v>851</v>
      </c>
      <c r="F186" s="4" t="s">
        <v>80</v>
      </c>
      <c r="G186" s="4" t="s">
        <v>14</v>
      </c>
      <c r="H186" s="3" t="s">
        <v>396</v>
      </c>
      <c r="I186" s="4"/>
      <c r="J186" s="29">
        <f>J187</f>
        <v>0</v>
      </c>
      <c r="K186" s="29">
        <f t="shared" ref="K186:Z187" si="344">K187</f>
        <v>0</v>
      </c>
      <c r="L186" s="29">
        <f t="shared" si="344"/>
        <v>0</v>
      </c>
      <c r="M186" s="29">
        <f t="shared" si="344"/>
        <v>0</v>
      </c>
      <c r="N186" s="29">
        <f t="shared" si="344"/>
        <v>0</v>
      </c>
      <c r="O186" s="29">
        <f t="shared" si="344"/>
        <v>0</v>
      </c>
      <c r="P186" s="29">
        <f t="shared" si="344"/>
        <v>0</v>
      </c>
      <c r="Q186" s="29">
        <f t="shared" si="344"/>
        <v>0</v>
      </c>
      <c r="R186" s="29">
        <f t="shared" si="344"/>
        <v>0</v>
      </c>
      <c r="S186" s="29">
        <f t="shared" si="344"/>
        <v>0</v>
      </c>
      <c r="T186" s="29">
        <f t="shared" si="344"/>
        <v>0</v>
      </c>
      <c r="U186" s="29">
        <f t="shared" si="344"/>
        <v>0</v>
      </c>
      <c r="V186" s="29">
        <f t="shared" si="344"/>
        <v>0</v>
      </c>
      <c r="W186" s="29">
        <f t="shared" si="344"/>
        <v>0</v>
      </c>
      <c r="X186" s="29">
        <f t="shared" si="344"/>
        <v>0</v>
      </c>
      <c r="Y186" s="29">
        <f t="shared" si="344"/>
        <v>0</v>
      </c>
      <c r="Z186" s="29">
        <f t="shared" si="344"/>
        <v>0</v>
      </c>
      <c r="AA186" s="29">
        <f t="shared" ref="V186:AK187" si="345">AA187</f>
        <v>0</v>
      </c>
      <c r="AB186" s="29">
        <f t="shared" si="345"/>
        <v>0</v>
      </c>
      <c r="AC186" s="29">
        <f t="shared" si="345"/>
        <v>0</v>
      </c>
      <c r="AD186" s="29">
        <f t="shared" si="345"/>
        <v>0</v>
      </c>
      <c r="AE186" s="29">
        <f t="shared" si="345"/>
        <v>0</v>
      </c>
      <c r="AF186" s="29">
        <f t="shared" si="345"/>
        <v>0</v>
      </c>
      <c r="AG186" s="29">
        <f t="shared" si="345"/>
        <v>0</v>
      </c>
      <c r="AH186" s="29">
        <f t="shared" si="345"/>
        <v>0</v>
      </c>
      <c r="AI186" s="29">
        <f t="shared" si="345"/>
        <v>0</v>
      </c>
      <c r="AJ186" s="29">
        <f t="shared" si="345"/>
        <v>0</v>
      </c>
      <c r="AK186" s="29">
        <f t="shared" si="345"/>
        <v>0</v>
      </c>
      <c r="AL186" s="9">
        <f t="shared" si="273"/>
        <v>0</v>
      </c>
      <c r="AM186" s="9">
        <f t="shared" si="274"/>
        <v>0</v>
      </c>
      <c r="AN186" s="29"/>
      <c r="AO186" s="29"/>
      <c r="AP186" s="29"/>
      <c r="AQ186" s="29">
        <f t="shared" ref="AQ186:BB187" si="346">AQ187</f>
        <v>0</v>
      </c>
      <c r="AR186" s="29"/>
      <c r="AS186" s="29">
        <f t="shared" si="275"/>
        <v>0</v>
      </c>
      <c r="AT186" s="29"/>
      <c r="AU186" s="29">
        <f t="shared" si="284"/>
        <v>0</v>
      </c>
      <c r="AV186" s="29">
        <f t="shared" si="346"/>
        <v>0</v>
      </c>
      <c r="AW186" s="29"/>
      <c r="AX186" s="29">
        <f t="shared" si="276"/>
        <v>0</v>
      </c>
      <c r="AY186" s="29"/>
      <c r="AZ186" s="29">
        <f t="shared" si="282"/>
        <v>0</v>
      </c>
      <c r="BA186" s="29">
        <f t="shared" si="346"/>
        <v>0</v>
      </c>
      <c r="BB186" s="29">
        <f t="shared" si="346"/>
        <v>221341</v>
      </c>
      <c r="BC186" s="29">
        <f t="shared" ref="BC186:BC187" si="347">BC187</f>
        <v>0</v>
      </c>
      <c r="BD186" s="29">
        <f t="shared" ref="BD186:BD187" si="348">BD187</f>
        <v>0</v>
      </c>
      <c r="BE186" s="29">
        <f t="shared" ref="BE186:BE187" si="349">BE187</f>
        <v>0</v>
      </c>
      <c r="BF186" s="29">
        <f t="shared" ref="BF186:BF208" si="350">J186-BA186</f>
        <v>0</v>
      </c>
      <c r="BG186" s="80" t="e">
        <f t="shared" ref="BG186:BG208" si="351">J186/BA186*100</f>
        <v>#DIV/0!</v>
      </c>
      <c r="BH186" s="29">
        <f t="shared" ref="BH186:BH208" si="352">J186-BB186</f>
        <v>-221341</v>
      </c>
      <c r="BI186" s="81">
        <f t="shared" ref="BI186:BI208" si="353">J186/BB186*100</f>
        <v>0</v>
      </c>
    </row>
    <row r="187" spans="1:61" ht="60" hidden="1" x14ac:dyDescent="0.25">
      <c r="A187" s="106" t="s">
        <v>56</v>
      </c>
      <c r="B187" s="106"/>
      <c r="C187" s="106"/>
      <c r="D187" s="106"/>
      <c r="E187" s="124">
        <v>851</v>
      </c>
      <c r="F187" s="3" t="s">
        <v>80</v>
      </c>
      <c r="G187" s="3" t="s">
        <v>14</v>
      </c>
      <c r="H187" s="3" t="s">
        <v>396</v>
      </c>
      <c r="I187" s="3" t="s">
        <v>112</v>
      </c>
      <c r="J187" s="29">
        <f>J188</f>
        <v>0</v>
      </c>
      <c r="K187" s="29">
        <f t="shared" si="344"/>
        <v>0</v>
      </c>
      <c r="L187" s="29">
        <f t="shared" si="344"/>
        <v>0</v>
      </c>
      <c r="M187" s="29">
        <f t="shared" si="344"/>
        <v>0</v>
      </c>
      <c r="N187" s="29">
        <f t="shared" si="344"/>
        <v>0</v>
      </c>
      <c r="O187" s="29">
        <f t="shared" si="344"/>
        <v>0</v>
      </c>
      <c r="P187" s="29">
        <f t="shared" si="344"/>
        <v>0</v>
      </c>
      <c r="Q187" s="29">
        <f t="shared" si="344"/>
        <v>0</v>
      </c>
      <c r="R187" s="29">
        <f t="shared" si="344"/>
        <v>0</v>
      </c>
      <c r="S187" s="29">
        <f t="shared" si="344"/>
        <v>0</v>
      </c>
      <c r="T187" s="29">
        <f t="shared" si="344"/>
        <v>0</v>
      </c>
      <c r="U187" s="29">
        <f t="shared" si="344"/>
        <v>0</v>
      </c>
      <c r="V187" s="29">
        <f t="shared" si="345"/>
        <v>0</v>
      </c>
      <c r="W187" s="29">
        <f t="shared" si="345"/>
        <v>0</v>
      </c>
      <c r="X187" s="29">
        <f t="shared" si="345"/>
        <v>0</v>
      </c>
      <c r="Y187" s="29">
        <f t="shared" si="345"/>
        <v>0</v>
      </c>
      <c r="Z187" s="29">
        <f t="shared" si="345"/>
        <v>0</v>
      </c>
      <c r="AA187" s="29">
        <f t="shared" si="345"/>
        <v>0</v>
      </c>
      <c r="AB187" s="29">
        <f t="shared" si="345"/>
        <v>0</v>
      </c>
      <c r="AC187" s="29">
        <f t="shared" si="345"/>
        <v>0</v>
      </c>
      <c r="AD187" s="29">
        <f t="shared" si="345"/>
        <v>0</v>
      </c>
      <c r="AE187" s="29">
        <f t="shared" si="345"/>
        <v>0</v>
      </c>
      <c r="AF187" s="29">
        <f t="shared" si="345"/>
        <v>0</v>
      </c>
      <c r="AG187" s="29">
        <f t="shared" si="345"/>
        <v>0</v>
      </c>
      <c r="AH187" s="29">
        <f t="shared" si="345"/>
        <v>0</v>
      </c>
      <c r="AI187" s="29">
        <f t="shared" si="345"/>
        <v>0</v>
      </c>
      <c r="AJ187" s="29">
        <f t="shared" si="345"/>
        <v>0</v>
      </c>
      <c r="AK187" s="29">
        <f t="shared" si="345"/>
        <v>0</v>
      </c>
      <c r="AL187" s="9">
        <f t="shared" si="273"/>
        <v>0</v>
      </c>
      <c r="AM187" s="9">
        <f t="shared" si="274"/>
        <v>0</v>
      </c>
      <c r="AN187" s="29"/>
      <c r="AO187" s="29"/>
      <c r="AP187" s="29"/>
      <c r="AQ187" s="29">
        <f t="shared" si="346"/>
        <v>0</v>
      </c>
      <c r="AR187" s="29"/>
      <c r="AS187" s="29">
        <f t="shared" si="275"/>
        <v>0</v>
      </c>
      <c r="AT187" s="29"/>
      <c r="AU187" s="29">
        <f t="shared" si="284"/>
        <v>0</v>
      </c>
      <c r="AV187" s="29">
        <f t="shared" si="346"/>
        <v>0</v>
      </c>
      <c r="AW187" s="29"/>
      <c r="AX187" s="29">
        <f t="shared" si="276"/>
        <v>0</v>
      </c>
      <c r="AY187" s="29"/>
      <c r="AZ187" s="29">
        <f t="shared" si="282"/>
        <v>0</v>
      </c>
      <c r="BA187" s="29">
        <f t="shared" si="346"/>
        <v>0</v>
      </c>
      <c r="BB187" s="29">
        <f t="shared" si="346"/>
        <v>221341</v>
      </c>
      <c r="BC187" s="29">
        <f t="shared" si="347"/>
        <v>0</v>
      </c>
      <c r="BD187" s="29">
        <f t="shared" si="348"/>
        <v>0</v>
      </c>
      <c r="BE187" s="29">
        <f t="shared" si="349"/>
        <v>0</v>
      </c>
      <c r="BF187" s="29">
        <f t="shared" si="350"/>
        <v>0</v>
      </c>
      <c r="BG187" s="80" t="e">
        <f t="shared" si="351"/>
        <v>#DIV/0!</v>
      </c>
      <c r="BH187" s="29">
        <f t="shared" si="352"/>
        <v>-221341</v>
      </c>
      <c r="BI187" s="81">
        <f t="shared" si="353"/>
        <v>0</v>
      </c>
    </row>
    <row r="188" spans="1:61" ht="30" hidden="1" x14ac:dyDescent="0.25">
      <c r="A188" s="106" t="s">
        <v>113</v>
      </c>
      <c r="B188" s="106"/>
      <c r="C188" s="106"/>
      <c r="D188" s="106"/>
      <c r="E188" s="124">
        <v>851</v>
      </c>
      <c r="F188" s="3" t="s">
        <v>80</v>
      </c>
      <c r="G188" s="3" t="s">
        <v>14</v>
      </c>
      <c r="H188" s="3" t="s">
        <v>396</v>
      </c>
      <c r="I188" s="3" t="s">
        <v>114</v>
      </c>
      <c r="J188" s="29"/>
      <c r="K188" s="29"/>
      <c r="L188" s="29"/>
      <c r="M188" s="29"/>
      <c r="N188" s="29"/>
      <c r="O188" s="29"/>
      <c r="P188" s="29"/>
      <c r="Q188" s="29"/>
      <c r="R188" s="29">
        <f>J188+N188</f>
        <v>0</v>
      </c>
      <c r="S188" s="29">
        <f>K188+O188</f>
        <v>0</v>
      </c>
      <c r="T188" s="29">
        <f>L188+P188</f>
        <v>0</v>
      </c>
      <c r="U188" s="29">
        <f>M188+Q188</f>
        <v>0</v>
      </c>
      <c r="V188" s="29"/>
      <c r="W188" s="29"/>
      <c r="X188" s="29"/>
      <c r="Y188" s="29"/>
      <c r="Z188" s="29">
        <f>R188+V188</f>
        <v>0</v>
      </c>
      <c r="AA188" s="29">
        <f>S188+W188</f>
        <v>0</v>
      </c>
      <c r="AB188" s="29">
        <f>T188+X188</f>
        <v>0</v>
      </c>
      <c r="AC188" s="29">
        <f>U188+Y188</f>
        <v>0</v>
      </c>
      <c r="AD188" s="29"/>
      <c r="AE188" s="29"/>
      <c r="AF188" s="29"/>
      <c r="AG188" s="29"/>
      <c r="AH188" s="29">
        <f>Z188+AD188</f>
        <v>0</v>
      </c>
      <c r="AI188" s="29">
        <f>AA188+AE188</f>
        <v>0</v>
      </c>
      <c r="AJ188" s="29">
        <f>AB188+AF188</f>
        <v>0</v>
      </c>
      <c r="AK188" s="29">
        <f>AC188+AG188</f>
        <v>0</v>
      </c>
      <c r="AL188" s="9">
        <f t="shared" si="273"/>
        <v>0</v>
      </c>
      <c r="AM188" s="9">
        <f t="shared" si="274"/>
        <v>0</v>
      </c>
      <c r="AN188" s="29"/>
      <c r="AO188" s="29"/>
      <c r="AP188" s="29"/>
      <c r="AQ188" s="29"/>
      <c r="AR188" s="29"/>
      <c r="AS188" s="29">
        <f t="shared" si="275"/>
        <v>0</v>
      </c>
      <c r="AT188" s="29"/>
      <c r="AU188" s="29">
        <f t="shared" si="284"/>
        <v>0</v>
      </c>
      <c r="AV188" s="29"/>
      <c r="AW188" s="29"/>
      <c r="AX188" s="29">
        <f t="shared" si="276"/>
        <v>0</v>
      </c>
      <c r="AY188" s="29"/>
      <c r="AZ188" s="29">
        <f t="shared" si="282"/>
        <v>0</v>
      </c>
      <c r="BA188" s="29"/>
      <c r="BB188" s="29">
        <v>221341</v>
      </c>
      <c r="BC188" s="29"/>
      <c r="BD188" s="29"/>
      <c r="BE188" s="29"/>
      <c r="BF188" s="29">
        <f t="shared" si="350"/>
        <v>0</v>
      </c>
      <c r="BG188" s="80" t="e">
        <f t="shared" si="351"/>
        <v>#DIV/0!</v>
      </c>
      <c r="BH188" s="29">
        <f t="shared" si="352"/>
        <v>-221341</v>
      </c>
      <c r="BI188" s="81">
        <f t="shared" si="353"/>
        <v>0</v>
      </c>
    </row>
    <row r="189" spans="1:61" ht="45" hidden="1" x14ac:dyDescent="0.25">
      <c r="A189" s="106" t="s">
        <v>421</v>
      </c>
      <c r="B189" s="106"/>
      <c r="C189" s="106"/>
      <c r="D189" s="106"/>
      <c r="E189" s="124">
        <v>851</v>
      </c>
      <c r="F189" s="4" t="s">
        <v>80</v>
      </c>
      <c r="G189" s="4" t="s">
        <v>14</v>
      </c>
      <c r="H189" s="3" t="s">
        <v>420</v>
      </c>
      <c r="I189" s="4"/>
      <c r="J189" s="29">
        <f>J190</f>
        <v>0</v>
      </c>
      <c r="K189" s="29">
        <f t="shared" ref="K189:Z190" si="354">K190</f>
        <v>0</v>
      </c>
      <c r="L189" s="29">
        <f t="shared" si="354"/>
        <v>0</v>
      </c>
      <c r="M189" s="29">
        <f t="shared" si="354"/>
        <v>0</v>
      </c>
      <c r="N189" s="29">
        <f t="shared" si="354"/>
        <v>225000</v>
      </c>
      <c r="O189" s="29">
        <f t="shared" si="354"/>
        <v>0</v>
      </c>
      <c r="P189" s="29">
        <f t="shared" si="354"/>
        <v>225000</v>
      </c>
      <c r="Q189" s="29">
        <f t="shared" si="354"/>
        <v>0</v>
      </c>
      <c r="R189" s="29">
        <f t="shared" si="354"/>
        <v>225000</v>
      </c>
      <c r="S189" s="29">
        <f t="shared" si="354"/>
        <v>0</v>
      </c>
      <c r="T189" s="29">
        <f t="shared" si="354"/>
        <v>225000</v>
      </c>
      <c r="U189" s="29">
        <f t="shared" si="354"/>
        <v>0</v>
      </c>
      <c r="V189" s="29">
        <f t="shared" si="354"/>
        <v>0</v>
      </c>
      <c r="W189" s="29">
        <f t="shared" si="354"/>
        <v>0</v>
      </c>
      <c r="X189" s="29">
        <f t="shared" si="354"/>
        <v>0</v>
      </c>
      <c r="Y189" s="29">
        <f t="shared" si="354"/>
        <v>0</v>
      </c>
      <c r="Z189" s="29">
        <f t="shared" si="354"/>
        <v>225000</v>
      </c>
      <c r="AA189" s="29">
        <f t="shared" ref="V189:AK190" si="355">AA190</f>
        <v>0</v>
      </c>
      <c r="AB189" s="29">
        <f t="shared" si="355"/>
        <v>225000</v>
      </c>
      <c r="AC189" s="29">
        <f t="shared" si="355"/>
        <v>0</v>
      </c>
      <c r="AD189" s="29">
        <f t="shared" si="355"/>
        <v>0</v>
      </c>
      <c r="AE189" s="29">
        <f t="shared" si="355"/>
        <v>0</v>
      </c>
      <c r="AF189" s="29">
        <f t="shared" si="355"/>
        <v>0</v>
      </c>
      <c r="AG189" s="29">
        <f t="shared" si="355"/>
        <v>0</v>
      </c>
      <c r="AH189" s="29">
        <f t="shared" si="355"/>
        <v>225000</v>
      </c>
      <c r="AI189" s="29">
        <f t="shared" si="355"/>
        <v>0</v>
      </c>
      <c r="AJ189" s="29">
        <f t="shared" si="355"/>
        <v>225000</v>
      </c>
      <c r="AK189" s="29">
        <f t="shared" si="355"/>
        <v>0</v>
      </c>
      <c r="AL189" s="9">
        <f t="shared" si="273"/>
        <v>0</v>
      </c>
      <c r="AM189" s="9">
        <f t="shared" si="274"/>
        <v>0</v>
      </c>
      <c r="AN189" s="29"/>
      <c r="AO189" s="29"/>
      <c r="AP189" s="29"/>
      <c r="AQ189" s="29">
        <f t="shared" ref="AQ189:BB190" si="356">AQ190</f>
        <v>0</v>
      </c>
      <c r="AR189" s="29"/>
      <c r="AS189" s="29">
        <f t="shared" si="275"/>
        <v>0</v>
      </c>
      <c r="AT189" s="29"/>
      <c r="AU189" s="29">
        <f t="shared" si="284"/>
        <v>0</v>
      </c>
      <c r="AV189" s="29">
        <f t="shared" si="356"/>
        <v>0</v>
      </c>
      <c r="AW189" s="29"/>
      <c r="AX189" s="29">
        <f t="shared" si="276"/>
        <v>0</v>
      </c>
      <c r="AY189" s="29"/>
      <c r="AZ189" s="29">
        <f t="shared" si="282"/>
        <v>0</v>
      </c>
      <c r="BA189" s="29">
        <f t="shared" si="356"/>
        <v>0</v>
      </c>
      <c r="BB189" s="29">
        <f t="shared" si="356"/>
        <v>1000000</v>
      </c>
      <c r="BC189" s="29">
        <f t="shared" ref="BC189:BC190" si="357">BC190</f>
        <v>850000</v>
      </c>
      <c r="BD189" s="29">
        <f t="shared" ref="BD189:BD190" si="358">BD190</f>
        <v>150000</v>
      </c>
      <c r="BE189" s="29">
        <f t="shared" ref="BE189:BE190" si="359">BE190</f>
        <v>0</v>
      </c>
      <c r="BF189" s="29">
        <f t="shared" si="350"/>
        <v>0</v>
      </c>
      <c r="BG189" s="80" t="e">
        <f t="shared" si="351"/>
        <v>#DIV/0!</v>
      </c>
      <c r="BH189" s="29">
        <f t="shared" si="352"/>
        <v>-1000000</v>
      </c>
      <c r="BI189" s="81">
        <f t="shared" si="353"/>
        <v>0</v>
      </c>
    </row>
    <row r="190" spans="1:61" ht="60" hidden="1" x14ac:dyDescent="0.25">
      <c r="A190" s="106" t="s">
        <v>56</v>
      </c>
      <c r="B190" s="106"/>
      <c r="C190" s="106"/>
      <c r="D190" s="106"/>
      <c r="E190" s="124">
        <v>851</v>
      </c>
      <c r="F190" s="3" t="s">
        <v>80</v>
      </c>
      <c r="G190" s="3" t="s">
        <v>14</v>
      </c>
      <c r="H190" s="3" t="s">
        <v>420</v>
      </c>
      <c r="I190" s="3" t="s">
        <v>112</v>
      </c>
      <c r="J190" s="29">
        <f>J191</f>
        <v>0</v>
      </c>
      <c r="K190" s="29">
        <f t="shared" si="354"/>
        <v>0</v>
      </c>
      <c r="L190" s="29">
        <f t="shared" si="354"/>
        <v>0</v>
      </c>
      <c r="M190" s="29">
        <f t="shared" si="354"/>
        <v>0</v>
      </c>
      <c r="N190" s="29">
        <f t="shared" si="354"/>
        <v>225000</v>
      </c>
      <c r="O190" s="29">
        <f t="shared" si="354"/>
        <v>0</v>
      </c>
      <c r="P190" s="29">
        <f t="shared" si="354"/>
        <v>225000</v>
      </c>
      <c r="Q190" s="29">
        <f t="shared" si="354"/>
        <v>0</v>
      </c>
      <c r="R190" s="29">
        <f t="shared" si="354"/>
        <v>225000</v>
      </c>
      <c r="S190" s="29">
        <f t="shared" si="354"/>
        <v>0</v>
      </c>
      <c r="T190" s="29">
        <f t="shared" si="354"/>
        <v>225000</v>
      </c>
      <c r="U190" s="29">
        <f t="shared" si="354"/>
        <v>0</v>
      </c>
      <c r="V190" s="29">
        <f t="shared" si="355"/>
        <v>0</v>
      </c>
      <c r="W190" s="29">
        <f t="shared" si="355"/>
        <v>0</v>
      </c>
      <c r="X190" s="29">
        <f t="shared" si="355"/>
        <v>0</v>
      </c>
      <c r="Y190" s="29">
        <f t="shared" si="355"/>
        <v>0</v>
      </c>
      <c r="Z190" s="29">
        <f t="shared" si="355"/>
        <v>225000</v>
      </c>
      <c r="AA190" s="29">
        <f t="shared" si="355"/>
        <v>0</v>
      </c>
      <c r="AB190" s="29">
        <f t="shared" si="355"/>
        <v>225000</v>
      </c>
      <c r="AC190" s="29">
        <f t="shared" si="355"/>
        <v>0</v>
      </c>
      <c r="AD190" s="29">
        <f t="shared" si="355"/>
        <v>0</v>
      </c>
      <c r="AE190" s="29">
        <f t="shared" si="355"/>
        <v>0</v>
      </c>
      <c r="AF190" s="29">
        <f t="shared" si="355"/>
        <v>0</v>
      </c>
      <c r="AG190" s="29">
        <f t="shared" si="355"/>
        <v>0</v>
      </c>
      <c r="AH190" s="29">
        <f t="shared" si="355"/>
        <v>225000</v>
      </c>
      <c r="AI190" s="29">
        <f t="shared" si="355"/>
        <v>0</v>
      </c>
      <c r="AJ190" s="29">
        <f t="shared" si="355"/>
        <v>225000</v>
      </c>
      <c r="AK190" s="29">
        <f t="shared" si="355"/>
        <v>0</v>
      </c>
      <c r="AL190" s="9">
        <f t="shared" si="273"/>
        <v>0</v>
      </c>
      <c r="AM190" s="9">
        <f t="shared" si="274"/>
        <v>0</v>
      </c>
      <c r="AN190" s="29"/>
      <c r="AO190" s="29"/>
      <c r="AP190" s="29"/>
      <c r="AQ190" s="29">
        <f t="shared" si="356"/>
        <v>0</v>
      </c>
      <c r="AR190" s="29"/>
      <c r="AS190" s="29">
        <f t="shared" si="275"/>
        <v>0</v>
      </c>
      <c r="AT190" s="29"/>
      <c r="AU190" s="29">
        <f t="shared" si="284"/>
        <v>0</v>
      </c>
      <c r="AV190" s="29">
        <f t="shared" si="356"/>
        <v>0</v>
      </c>
      <c r="AW190" s="29"/>
      <c r="AX190" s="29">
        <f t="shared" si="276"/>
        <v>0</v>
      </c>
      <c r="AY190" s="29"/>
      <c r="AZ190" s="29">
        <f t="shared" si="282"/>
        <v>0</v>
      </c>
      <c r="BA190" s="29">
        <f t="shared" si="356"/>
        <v>0</v>
      </c>
      <c r="BB190" s="29">
        <f t="shared" si="356"/>
        <v>1000000</v>
      </c>
      <c r="BC190" s="29">
        <f t="shared" si="357"/>
        <v>850000</v>
      </c>
      <c r="BD190" s="29">
        <f t="shared" si="358"/>
        <v>150000</v>
      </c>
      <c r="BE190" s="29">
        <f t="shared" si="359"/>
        <v>0</v>
      </c>
      <c r="BF190" s="29">
        <f t="shared" si="350"/>
        <v>0</v>
      </c>
      <c r="BG190" s="80" t="e">
        <f t="shared" si="351"/>
        <v>#DIV/0!</v>
      </c>
      <c r="BH190" s="29">
        <f t="shared" si="352"/>
        <v>-1000000</v>
      </c>
      <c r="BI190" s="81">
        <f t="shared" si="353"/>
        <v>0</v>
      </c>
    </row>
    <row r="191" spans="1:61" ht="30" hidden="1" x14ac:dyDescent="0.25">
      <c r="A191" s="106" t="s">
        <v>113</v>
      </c>
      <c r="B191" s="106"/>
      <c r="C191" s="106"/>
      <c r="D191" s="106"/>
      <c r="E191" s="124">
        <v>851</v>
      </c>
      <c r="F191" s="3" t="s">
        <v>80</v>
      </c>
      <c r="G191" s="3" t="s">
        <v>14</v>
      </c>
      <c r="H191" s="3" t="s">
        <v>420</v>
      </c>
      <c r="I191" s="3" t="s">
        <v>114</v>
      </c>
      <c r="J191" s="29"/>
      <c r="K191" s="29"/>
      <c r="L191" s="29"/>
      <c r="M191" s="29"/>
      <c r="N191" s="29">
        <f>75000+150000</f>
        <v>225000</v>
      </c>
      <c r="O191" s="29"/>
      <c r="P191" s="29">
        <v>225000</v>
      </c>
      <c r="Q191" s="29"/>
      <c r="R191" s="29">
        <f>J191+N191</f>
        <v>225000</v>
      </c>
      <c r="S191" s="29">
        <f>K191+O191</f>
        <v>0</v>
      </c>
      <c r="T191" s="29">
        <f>L191+P191</f>
        <v>225000</v>
      </c>
      <c r="U191" s="29">
        <f>M191+Q191</f>
        <v>0</v>
      </c>
      <c r="V191" s="29"/>
      <c r="W191" s="29"/>
      <c r="X191" s="29"/>
      <c r="Y191" s="29"/>
      <c r="Z191" s="29">
        <f>R191+V191</f>
        <v>225000</v>
      </c>
      <c r="AA191" s="29">
        <f>S191+W191</f>
        <v>0</v>
      </c>
      <c r="AB191" s="29">
        <f>T191+X191</f>
        <v>225000</v>
      </c>
      <c r="AC191" s="29">
        <f>U191+Y191</f>
        <v>0</v>
      </c>
      <c r="AD191" s="29"/>
      <c r="AE191" s="29"/>
      <c r="AF191" s="29"/>
      <c r="AG191" s="29"/>
      <c r="AH191" s="29">
        <f>Z191+AD191</f>
        <v>225000</v>
      </c>
      <c r="AI191" s="29">
        <f>AA191+AE191</f>
        <v>0</v>
      </c>
      <c r="AJ191" s="29">
        <f>AB191+AF191</f>
        <v>225000</v>
      </c>
      <c r="AK191" s="29">
        <f>AC191+AG191</f>
        <v>0</v>
      </c>
      <c r="AL191" s="9">
        <f t="shared" si="273"/>
        <v>0</v>
      </c>
      <c r="AM191" s="9">
        <f t="shared" si="274"/>
        <v>0</v>
      </c>
      <c r="AN191" s="29"/>
      <c r="AO191" s="29"/>
      <c r="AP191" s="29"/>
      <c r="AQ191" s="29"/>
      <c r="AR191" s="29"/>
      <c r="AS191" s="29">
        <f t="shared" si="275"/>
        <v>0</v>
      </c>
      <c r="AT191" s="29"/>
      <c r="AU191" s="29">
        <f t="shared" si="284"/>
        <v>0</v>
      </c>
      <c r="AV191" s="29"/>
      <c r="AW191" s="29"/>
      <c r="AX191" s="29">
        <f t="shared" si="276"/>
        <v>0</v>
      </c>
      <c r="AY191" s="29"/>
      <c r="AZ191" s="29">
        <f t="shared" si="282"/>
        <v>0</v>
      </c>
      <c r="BA191" s="29"/>
      <c r="BB191" s="29">
        <v>1000000</v>
      </c>
      <c r="BC191" s="29">
        <v>850000</v>
      </c>
      <c r="BD191" s="29">
        <v>150000</v>
      </c>
      <c r="BE191" s="29"/>
      <c r="BF191" s="29">
        <f t="shared" si="350"/>
        <v>0</v>
      </c>
      <c r="BG191" s="80" t="e">
        <f t="shared" si="351"/>
        <v>#DIV/0!</v>
      </c>
      <c r="BH191" s="29">
        <f t="shared" si="352"/>
        <v>-1000000</v>
      </c>
      <c r="BI191" s="81">
        <f t="shared" si="353"/>
        <v>0</v>
      </c>
    </row>
    <row r="192" spans="1:61" ht="28.5" hidden="1" x14ac:dyDescent="0.25">
      <c r="A192" s="6" t="s">
        <v>123</v>
      </c>
      <c r="B192" s="104"/>
      <c r="C192" s="104"/>
      <c r="D192" s="104"/>
      <c r="E192" s="124">
        <v>851</v>
      </c>
      <c r="F192" s="27" t="s">
        <v>80</v>
      </c>
      <c r="G192" s="27" t="s">
        <v>16</v>
      </c>
      <c r="H192" s="27"/>
      <c r="I192" s="27"/>
      <c r="J192" s="56">
        <f t="shared" ref="J192:BB194" si="360">J193</f>
        <v>5000</v>
      </c>
      <c r="K192" s="56">
        <f t="shared" si="360"/>
        <v>0</v>
      </c>
      <c r="L192" s="56">
        <f t="shared" si="360"/>
        <v>5000</v>
      </c>
      <c r="M192" s="56">
        <f t="shared" si="360"/>
        <v>0</v>
      </c>
      <c r="N192" s="56">
        <f t="shared" si="360"/>
        <v>0</v>
      </c>
      <c r="O192" s="56">
        <f t="shared" si="360"/>
        <v>0</v>
      </c>
      <c r="P192" s="56">
        <f t="shared" si="360"/>
        <v>0</v>
      </c>
      <c r="Q192" s="56">
        <f t="shared" si="360"/>
        <v>0</v>
      </c>
      <c r="R192" s="56">
        <f t="shared" si="360"/>
        <v>5000</v>
      </c>
      <c r="S192" s="56">
        <f t="shared" si="360"/>
        <v>0</v>
      </c>
      <c r="T192" s="56">
        <f t="shared" si="360"/>
        <v>5000</v>
      </c>
      <c r="U192" s="56">
        <f t="shared" si="360"/>
        <v>0</v>
      </c>
      <c r="V192" s="56">
        <f t="shared" si="360"/>
        <v>0</v>
      </c>
      <c r="W192" s="56">
        <f t="shared" si="360"/>
        <v>0</v>
      </c>
      <c r="X192" s="56">
        <f t="shared" si="360"/>
        <v>0</v>
      </c>
      <c r="Y192" s="56">
        <f t="shared" si="360"/>
        <v>0</v>
      </c>
      <c r="Z192" s="56">
        <f t="shared" si="360"/>
        <v>5000</v>
      </c>
      <c r="AA192" s="56">
        <f t="shared" si="360"/>
        <v>0</v>
      </c>
      <c r="AB192" s="56">
        <f t="shared" si="360"/>
        <v>5000</v>
      </c>
      <c r="AC192" s="56">
        <f t="shared" si="360"/>
        <v>0</v>
      </c>
      <c r="AD192" s="56">
        <f t="shared" si="360"/>
        <v>0</v>
      </c>
      <c r="AE192" s="56">
        <f t="shared" si="360"/>
        <v>0</v>
      </c>
      <c r="AF192" s="56">
        <f t="shared" si="360"/>
        <v>0</v>
      </c>
      <c r="AG192" s="56">
        <f t="shared" si="360"/>
        <v>0</v>
      </c>
      <c r="AH192" s="56">
        <f t="shared" si="360"/>
        <v>5000</v>
      </c>
      <c r="AI192" s="56">
        <f t="shared" si="360"/>
        <v>0</v>
      </c>
      <c r="AJ192" s="56">
        <f t="shared" si="360"/>
        <v>5000</v>
      </c>
      <c r="AK192" s="56">
        <f t="shared" si="360"/>
        <v>0</v>
      </c>
      <c r="AL192" s="9">
        <f t="shared" si="273"/>
        <v>0</v>
      </c>
      <c r="AM192" s="9">
        <f t="shared" si="274"/>
        <v>0</v>
      </c>
      <c r="AN192" s="56"/>
      <c r="AO192" s="56"/>
      <c r="AP192" s="56"/>
      <c r="AQ192" s="56">
        <f t="shared" si="360"/>
        <v>0</v>
      </c>
      <c r="AR192" s="56"/>
      <c r="AS192" s="29">
        <f t="shared" si="275"/>
        <v>0</v>
      </c>
      <c r="AT192" s="56"/>
      <c r="AU192" s="29">
        <f t="shared" si="284"/>
        <v>0</v>
      </c>
      <c r="AV192" s="56">
        <f t="shared" si="360"/>
        <v>0</v>
      </c>
      <c r="AW192" s="56"/>
      <c r="AX192" s="29">
        <f t="shared" si="276"/>
        <v>0</v>
      </c>
      <c r="AY192" s="56"/>
      <c r="AZ192" s="29">
        <f t="shared" si="282"/>
        <v>0</v>
      </c>
      <c r="BA192" s="56">
        <f t="shared" si="360"/>
        <v>5000</v>
      </c>
      <c r="BB192" s="56">
        <f t="shared" si="360"/>
        <v>5000</v>
      </c>
      <c r="BC192" s="56">
        <f t="shared" ref="BA192:BE194" si="361">BC193</f>
        <v>0</v>
      </c>
      <c r="BD192" s="56">
        <f t="shared" si="361"/>
        <v>5000</v>
      </c>
      <c r="BE192" s="56">
        <f t="shared" si="361"/>
        <v>0</v>
      </c>
      <c r="BF192" s="29">
        <f t="shared" si="350"/>
        <v>0</v>
      </c>
      <c r="BG192" s="80">
        <f t="shared" si="351"/>
        <v>100</v>
      </c>
      <c r="BH192" s="29">
        <f t="shared" si="352"/>
        <v>0</v>
      </c>
      <c r="BI192" s="81">
        <f t="shared" si="353"/>
        <v>100</v>
      </c>
    </row>
    <row r="193" spans="1:61" ht="45" hidden="1" x14ac:dyDescent="0.25">
      <c r="A193" s="126" t="s">
        <v>124</v>
      </c>
      <c r="B193" s="106"/>
      <c r="C193" s="106"/>
      <c r="D193" s="106"/>
      <c r="E193" s="124">
        <v>851</v>
      </c>
      <c r="F193" s="3" t="s">
        <v>80</v>
      </c>
      <c r="G193" s="3" t="s">
        <v>16</v>
      </c>
      <c r="H193" s="3" t="s">
        <v>125</v>
      </c>
      <c r="I193" s="3"/>
      <c r="J193" s="29">
        <f t="shared" si="360"/>
        <v>5000</v>
      </c>
      <c r="K193" s="29">
        <f t="shared" si="360"/>
        <v>0</v>
      </c>
      <c r="L193" s="29">
        <f t="shared" si="360"/>
        <v>5000</v>
      </c>
      <c r="M193" s="29">
        <f t="shared" si="360"/>
        <v>0</v>
      </c>
      <c r="N193" s="29">
        <f t="shared" si="360"/>
        <v>0</v>
      </c>
      <c r="O193" s="29">
        <f t="shared" si="360"/>
        <v>0</v>
      </c>
      <c r="P193" s="29">
        <f t="shared" si="360"/>
        <v>0</v>
      </c>
      <c r="Q193" s="29">
        <f t="shared" si="360"/>
        <v>0</v>
      </c>
      <c r="R193" s="29">
        <f t="shared" si="360"/>
        <v>5000</v>
      </c>
      <c r="S193" s="29">
        <f t="shared" si="360"/>
        <v>0</v>
      </c>
      <c r="T193" s="29">
        <f t="shared" si="360"/>
        <v>5000</v>
      </c>
      <c r="U193" s="29">
        <f t="shared" si="360"/>
        <v>0</v>
      </c>
      <c r="V193" s="29">
        <f t="shared" si="360"/>
        <v>0</v>
      </c>
      <c r="W193" s="29">
        <f t="shared" si="360"/>
        <v>0</v>
      </c>
      <c r="X193" s="29">
        <f t="shared" si="360"/>
        <v>0</v>
      </c>
      <c r="Y193" s="29">
        <f t="shared" si="360"/>
        <v>0</v>
      </c>
      <c r="Z193" s="29">
        <f t="shared" si="360"/>
        <v>5000</v>
      </c>
      <c r="AA193" s="29">
        <f t="shared" si="360"/>
        <v>0</v>
      </c>
      <c r="AB193" s="29">
        <f t="shared" si="360"/>
        <v>5000</v>
      </c>
      <c r="AC193" s="29">
        <f t="shared" si="360"/>
        <v>0</v>
      </c>
      <c r="AD193" s="29">
        <f t="shared" si="360"/>
        <v>0</v>
      </c>
      <c r="AE193" s="29">
        <f t="shared" si="360"/>
        <v>0</v>
      </c>
      <c r="AF193" s="29">
        <f t="shared" si="360"/>
        <v>0</v>
      </c>
      <c r="AG193" s="29">
        <f t="shared" si="360"/>
        <v>0</v>
      </c>
      <c r="AH193" s="29">
        <f t="shared" si="360"/>
        <v>5000</v>
      </c>
      <c r="AI193" s="29">
        <f t="shared" si="360"/>
        <v>0</v>
      </c>
      <c r="AJ193" s="29">
        <f t="shared" si="360"/>
        <v>5000</v>
      </c>
      <c r="AK193" s="29">
        <f t="shared" si="360"/>
        <v>0</v>
      </c>
      <c r="AL193" s="9">
        <f t="shared" si="273"/>
        <v>0</v>
      </c>
      <c r="AM193" s="9">
        <f t="shared" si="274"/>
        <v>0</v>
      </c>
      <c r="AN193" s="29"/>
      <c r="AO193" s="29"/>
      <c r="AP193" s="29"/>
      <c r="AQ193" s="29">
        <f t="shared" si="360"/>
        <v>0</v>
      </c>
      <c r="AR193" s="29"/>
      <c r="AS193" s="29">
        <f t="shared" si="275"/>
        <v>0</v>
      </c>
      <c r="AT193" s="29"/>
      <c r="AU193" s="29">
        <f t="shared" si="284"/>
        <v>0</v>
      </c>
      <c r="AV193" s="29">
        <f t="shared" si="360"/>
        <v>0</v>
      </c>
      <c r="AW193" s="29"/>
      <c r="AX193" s="29">
        <f t="shared" si="276"/>
        <v>0</v>
      </c>
      <c r="AY193" s="29"/>
      <c r="AZ193" s="29">
        <f t="shared" si="282"/>
        <v>0</v>
      </c>
      <c r="BA193" s="29">
        <f t="shared" si="361"/>
        <v>5000</v>
      </c>
      <c r="BB193" s="29">
        <f t="shared" si="361"/>
        <v>5000</v>
      </c>
      <c r="BC193" s="29">
        <f t="shared" si="361"/>
        <v>0</v>
      </c>
      <c r="BD193" s="29">
        <f t="shared" si="361"/>
        <v>5000</v>
      </c>
      <c r="BE193" s="29">
        <f t="shared" si="361"/>
        <v>0</v>
      </c>
      <c r="BF193" s="29">
        <f t="shared" si="350"/>
        <v>0</v>
      </c>
      <c r="BG193" s="80">
        <f t="shared" si="351"/>
        <v>100</v>
      </c>
      <c r="BH193" s="29">
        <f t="shared" si="352"/>
        <v>0</v>
      </c>
      <c r="BI193" s="81">
        <f t="shared" si="353"/>
        <v>100</v>
      </c>
    </row>
    <row r="194" spans="1:61" ht="60" hidden="1" x14ac:dyDescent="0.25">
      <c r="A194" s="106" t="s">
        <v>25</v>
      </c>
      <c r="B194" s="126"/>
      <c r="C194" s="126"/>
      <c r="D194" s="126"/>
      <c r="E194" s="124">
        <v>851</v>
      </c>
      <c r="F194" s="3" t="s">
        <v>80</v>
      </c>
      <c r="G194" s="3" t="s">
        <v>16</v>
      </c>
      <c r="H194" s="3" t="s">
        <v>125</v>
      </c>
      <c r="I194" s="3" t="s">
        <v>26</v>
      </c>
      <c r="J194" s="29">
        <f t="shared" si="360"/>
        <v>5000</v>
      </c>
      <c r="K194" s="29">
        <f t="shared" si="360"/>
        <v>0</v>
      </c>
      <c r="L194" s="29">
        <f t="shared" si="360"/>
        <v>5000</v>
      </c>
      <c r="M194" s="29">
        <f t="shared" si="360"/>
        <v>0</v>
      </c>
      <c r="N194" s="29">
        <f t="shared" si="360"/>
        <v>0</v>
      </c>
      <c r="O194" s="29">
        <f t="shared" si="360"/>
        <v>0</v>
      </c>
      <c r="P194" s="29">
        <f t="shared" si="360"/>
        <v>0</v>
      </c>
      <c r="Q194" s="29">
        <f t="shared" si="360"/>
        <v>0</v>
      </c>
      <c r="R194" s="29">
        <f t="shared" si="360"/>
        <v>5000</v>
      </c>
      <c r="S194" s="29">
        <f t="shared" si="360"/>
        <v>0</v>
      </c>
      <c r="T194" s="29">
        <f t="shared" si="360"/>
        <v>5000</v>
      </c>
      <c r="U194" s="29">
        <f t="shared" si="360"/>
        <v>0</v>
      </c>
      <c r="V194" s="29">
        <f t="shared" si="360"/>
        <v>0</v>
      </c>
      <c r="W194" s="29">
        <f t="shared" si="360"/>
        <v>0</v>
      </c>
      <c r="X194" s="29">
        <f t="shared" si="360"/>
        <v>0</v>
      </c>
      <c r="Y194" s="29">
        <f t="shared" si="360"/>
        <v>0</v>
      </c>
      <c r="Z194" s="29">
        <f t="shared" si="360"/>
        <v>5000</v>
      </c>
      <c r="AA194" s="29">
        <f t="shared" si="360"/>
        <v>0</v>
      </c>
      <c r="AB194" s="29">
        <f t="shared" si="360"/>
        <v>5000</v>
      </c>
      <c r="AC194" s="29">
        <f t="shared" si="360"/>
        <v>0</v>
      </c>
      <c r="AD194" s="29">
        <f t="shared" si="360"/>
        <v>0</v>
      </c>
      <c r="AE194" s="29">
        <f t="shared" si="360"/>
        <v>0</v>
      </c>
      <c r="AF194" s="29">
        <f t="shared" si="360"/>
        <v>0</v>
      </c>
      <c r="AG194" s="29">
        <f t="shared" si="360"/>
        <v>0</v>
      </c>
      <c r="AH194" s="29">
        <f t="shared" si="360"/>
        <v>5000</v>
      </c>
      <c r="AI194" s="29">
        <f t="shared" si="360"/>
        <v>0</v>
      </c>
      <c r="AJ194" s="29">
        <f t="shared" si="360"/>
        <v>5000</v>
      </c>
      <c r="AK194" s="29">
        <f t="shared" si="360"/>
        <v>0</v>
      </c>
      <c r="AL194" s="9">
        <f t="shared" si="273"/>
        <v>0</v>
      </c>
      <c r="AM194" s="9">
        <f t="shared" si="274"/>
        <v>0</v>
      </c>
      <c r="AN194" s="29"/>
      <c r="AO194" s="29"/>
      <c r="AP194" s="29"/>
      <c r="AQ194" s="29">
        <f t="shared" si="360"/>
        <v>0</v>
      </c>
      <c r="AR194" s="29"/>
      <c r="AS194" s="29">
        <f t="shared" si="275"/>
        <v>0</v>
      </c>
      <c r="AT194" s="29"/>
      <c r="AU194" s="29">
        <f t="shared" si="284"/>
        <v>0</v>
      </c>
      <c r="AV194" s="29">
        <f t="shared" si="360"/>
        <v>0</v>
      </c>
      <c r="AW194" s="29"/>
      <c r="AX194" s="29">
        <f t="shared" si="276"/>
        <v>0</v>
      </c>
      <c r="AY194" s="29"/>
      <c r="AZ194" s="29">
        <f t="shared" si="282"/>
        <v>0</v>
      </c>
      <c r="BA194" s="29">
        <f t="shared" si="361"/>
        <v>5000</v>
      </c>
      <c r="BB194" s="29">
        <f t="shared" si="361"/>
        <v>5000</v>
      </c>
      <c r="BC194" s="29">
        <f t="shared" si="361"/>
        <v>0</v>
      </c>
      <c r="BD194" s="29">
        <f t="shared" si="361"/>
        <v>5000</v>
      </c>
      <c r="BE194" s="29">
        <f t="shared" si="361"/>
        <v>0</v>
      </c>
      <c r="BF194" s="29">
        <f t="shared" si="350"/>
        <v>0</v>
      </c>
      <c r="BG194" s="80">
        <f t="shared" si="351"/>
        <v>100</v>
      </c>
      <c r="BH194" s="29">
        <f t="shared" si="352"/>
        <v>0</v>
      </c>
      <c r="BI194" s="81">
        <f t="shared" si="353"/>
        <v>100</v>
      </c>
    </row>
    <row r="195" spans="1:61" ht="60" hidden="1" x14ac:dyDescent="0.25">
      <c r="A195" s="106" t="s">
        <v>12</v>
      </c>
      <c r="B195" s="106"/>
      <c r="C195" s="106"/>
      <c r="D195" s="106"/>
      <c r="E195" s="124">
        <v>851</v>
      </c>
      <c r="F195" s="3" t="s">
        <v>80</v>
      </c>
      <c r="G195" s="3" t="s">
        <v>16</v>
      </c>
      <c r="H195" s="3" t="s">
        <v>125</v>
      </c>
      <c r="I195" s="3" t="s">
        <v>27</v>
      </c>
      <c r="J195" s="29">
        <v>5000</v>
      </c>
      <c r="K195" s="29"/>
      <c r="L195" s="29">
        <f>J195</f>
        <v>5000</v>
      </c>
      <c r="M195" s="29"/>
      <c r="N195" s="29"/>
      <c r="O195" s="29"/>
      <c r="P195" s="29">
        <f>N195</f>
        <v>0</v>
      </c>
      <c r="Q195" s="29"/>
      <c r="R195" s="29">
        <f>J195+N195</f>
        <v>5000</v>
      </c>
      <c r="S195" s="29">
        <f>K195+O195</f>
        <v>0</v>
      </c>
      <c r="T195" s="29">
        <f>L195+P195</f>
        <v>5000</v>
      </c>
      <c r="U195" s="29">
        <f>M195+Q195</f>
        <v>0</v>
      </c>
      <c r="V195" s="29"/>
      <c r="W195" s="29"/>
      <c r="X195" s="29">
        <f>V195</f>
        <v>0</v>
      </c>
      <c r="Y195" s="29"/>
      <c r="Z195" s="29">
        <f>R195+V195</f>
        <v>5000</v>
      </c>
      <c r="AA195" s="29">
        <f>S195+W195</f>
        <v>0</v>
      </c>
      <c r="AB195" s="29">
        <f>T195+X195</f>
        <v>5000</v>
      </c>
      <c r="AC195" s="29">
        <f>U195+Y195</f>
        <v>0</v>
      </c>
      <c r="AD195" s="29"/>
      <c r="AE195" s="29"/>
      <c r="AF195" s="29">
        <f>AD195</f>
        <v>0</v>
      </c>
      <c r="AG195" s="29"/>
      <c r="AH195" s="29">
        <f>Z195+AD195</f>
        <v>5000</v>
      </c>
      <c r="AI195" s="29">
        <f>AA195+AE195</f>
        <v>0</v>
      </c>
      <c r="AJ195" s="29">
        <f>AB195+AF195</f>
        <v>5000</v>
      </c>
      <c r="AK195" s="29">
        <f>AC195+AG195</f>
        <v>0</v>
      </c>
      <c r="AL195" s="9">
        <f t="shared" si="273"/>
        <v>0</v>
      </c>
      <c r="AM195" s="9">
        <f t="shared" si="274"/>
        <v>0</v>
      </c>
      <c r="AN195" s="29"/>
      <c r="AO195" s="29"/>
      <c r="AP195" s="29"/>
      <c r="AQ195" s="29">
        <v>0</v>
      </c>
      <c r="AR195" s="29"/>
      <c r="AS195" s="29">
        <f t="shared" si="275"/>
        <v>0</v>
      </c>
      <c r="AT195" s="29"/>
      <c r="AU195" s="29">
        <f t="shared" si="284"/>
        <v>0</v>
      </c>
      <c r="AV195" s="29">
        <v>0</v>
      </c>
      <c r="AW195" s="29"/>
      <c r="AX195" s="29">
        <f t="shared" si="276"/>
        <v>0</v>
      </c>
      <c r="AY195" s="29"/>
      <c r="AZ195" s="29">
        <f t="shared" si="282"/>
        <v>0</v>
      </c>
      <c r="BA195" s="29">
        <v>5000</v>
      </c>
      <c r="BB195" s="29">
        <v>5000</v>
      </c>
      <c r="BC195" s="29"/>
      <c r="BD195" s="29">
        <f>BB195</f>
        <v>5000</v>
      </c>
      <c r="BE195" s="29"/>
      <c r="BF195" s="29">
        <f t="shared" si="350"/>
        <v>0</v>
      </c>
      <c r="BG195" s="80">
        <f t="shared" si="351"/>
        <v>100</v>
      </c>
      <c r="BH195" s="29">
        <f t="shared" si="352"/>
        <v>0</v>
      </c>
      <c r="BI195" s="81">
        <f t="shared" si="353"/>
        <v>100</v>
      </c>
    </row>
    <row r="196" spans="1:61" x14ac:dyDescent="0.25">
      <c r="A196" s="76" t="s">
        <v>126</v>
      </c>
      <c r="B196" s="52"/>
      <c r="C196" s="52"/>
      <c r="D196" s="52"/>
      <c r="E196" s="124">
        <v>851</v>
      </c>
      <c r="F196" s="23" t="s">
        <v>127</v>
      </c>
      <c r="G196" s="23"/>
      <c r="H196" s="23"/>
      <c r="I196" s="23"/>
      <c r="J196" s="38">
        <f t="shared" ref="J196:BE196" si="362">J197+J201+J208+J215</f>
        <v>12771493</v>
      </c>
      <c r="K196" s="38">
        <f t="shared" si="362"/>
        <v>8517855</v>
      </c>
      <c r="L196" s="38">
        <f t="shared" si="362"/>
        <v>4253638</v>
      </c>
      <c r="M196" s="38">
        <f t="shared" si="362"/>
        <v>0</v>
      </c>
      <c r="N196" s="38">
        <f t="shared" ref="N196:U196" si="363">N197+N201+N208+N215</f>
        <v>91568</v>
      </c>
      <c r="O196" s="38">
        <f t="shared" si="363"/>
        <v>0</v>
      </c>
      <c r="P196" s="38">
        <f t="shared" si="363"/>
        <v>91568</v>
      </c>
      <c r="Q196" s="38">
        <f t="shared" si="363"/>
        <v>0</v>
      </c>
      <c r="R196" s="38">
        <f t="shared" si="363"/>
        <v>12863061</v>
      </c>
      <c r="S196" s="38">
        <f t="shared" si="363"/>
        <v>8517855</v>
      </c>
      <c r="T196" s="38">
        <f t="shared" si="363"/>
        <v>4345206</v>
      </c>
      <c r="U196" s="38">
        <f t="shared" si="363"/>
        <v>0</v>
      </c>
      <c r="V196" s="38">
        <f t="shared" ref="V196:AC196" si="364">V197+V201+V208+V215</f>
        <v>0</v>
      </c>
      <c r="W196" s="38">
        <f t="shared" si="364"/>
        <v>0</v>
      </c>
      <c r="X196" s="38">
        <f t="shared" si="364"/>
        <v>0</v>
      </c>
      <c r="Y196" s="38">
        <f t="shared" si="364"/>
        <v>0</v>
      </c>
      <c r="Z196" s="38">
        <f t="shared" si="364"/>
        <v>12863061</v>
      </c>
      <c r="AA196" s="38">
        <f t="shared" si="364"/>
        <v>8517855</v>
      </c>
      <c r="AB196" s="38">
        <f t="shared" si="364"/>
        <v>4345206</v>
      </c>
      <c r="AC196" s="38">
        <f t="shared" si="364"/>
        <v>0</v>
      </c>
      <c r="AD196" s="38">
        <f t="shared" ref="AD196:AK196" si="365">AD197+AD201+AD208+AD215</f>
        <v>2622190</v>
      </c>
      <c r="AE196" s="38">
        <f t="shared" si="365"/>
        <v>2582190</v>
      </c>
      <c r="AF196" s="38">
        <f t="shared" si="365"/>
        <v>40000</v>
      </c>
      <c r="AG196" s="38">
        <f t="shared" si="365"/>
        <v>0</v>
      </c>
      <c r="AH196" s="38">
        <f t="shared" si="365"/>
        <v>15485251</v>
      </c>
      <c r="AI196" s="38">
        <f t="shared" si="365"/>
        <v>11100045</v>
      </c>
      <c r="AJ196" s="38">
        <f t="shared" si="365"/>
        <v>4385206</v>
      </c>
      <c r="AK196" s="38">
        <f t="shared" si="365"/>
        <v>0</v>
      </c>
      <c r="AL196" s="9">
        <f t="shared" si="273"/>
        <v>0</v>
      </c>
      <c r="AM196" s="9">
        <f t="shared" si="274"/>
        <v>0</v>
      </c>
      <c r="AN196" s="38"/>
      <c r="AO196" s="38"/>
      <c r="AP196" s="38"/>
      <c r="AQ196" s="38">
        <f t="shared" si="362"/>
        <v>8972249</v>
      </c>
      <c r="AR196" s="38"/>
      <c r="AS196" s="29">
        <f t="shared" si="275"/>
        <v>8972249</v>
      </c>
      <c r="AT196" s="38"/>
      <c r="AU196" s="29">
        <f t="shared" si="284"/>
        <v>8972249</v>
      </c>
      <c r="AV196" s="38">
        <f t="shared" si="362"/>
        <v>8479575</v>
      </c>
      <c r="AW196" s="38"/>
      <c r="AX196" s="29">
        <f t="shared" si="276"/>
        <v>8479575</v>
      </c>
      <c r="AY196" s="38"/>
      <c r="AZ196" s="29">
        <f t="shared" si="282"/>
        <v>8479575</v>
      </c>
      <c r="BA196" s="38">
        <f t="shared" si="362"/>
        <v>16251899</v>
      </c>
      <c r="BB196" s="38">
        <f t="shared" si="362"/>
        <v>19879499.100000001</v>
      </c>
      <c r="BC196" s="38">
        <f t="shared" si="362"/>
        <v>11830560</v>
      </c>
      <c r="BD196" s="38">
        <f t="shared" si="362"/>
        <v>7958939.0999999996</v>
      </c>
      <c r="BE196" s="38">
        <f t="shared" si="362"/>
        <v>0</v>
      </c>
      <c r="BF196" s="29">
        <f t="shared" si="350"/>
        <v>-3480406</v>
      </c>
      <c r="BG196" s="80">
        <f t="shared" si="351"/>
        <v>78.584619557382183</v>
      </c>
      <c r="BH196" s="29">
        <f t="shared" si="352"/>
        <v>-7108006.1000000015</v>
      </c>
      <c r="BI196" s="81">
        <f t="shared" si="353"/>
        <v>64.244541252047938</v>
      </c>
    </row>
    <row r="197" spans="1:61" hidden="1" x14ac:dyDescent="0.25">
      <c r="A197" s="6" t="s">
        <v>128</v>
      </c>
      <c r="B197" s="104"/>
      <c r="C197" s="104"/>
      <c r="D197" s="104"/>
      <c r="E197" s="124">
        <v>851</v>
      </c>
      <c r="F197" s="27" t="s">
        <v>127</v>
      </c>
      <c r="G197" s="27" t="s">
        <v>14</v>
      </c>
      <c r="H197" s="27"/>
      <c r="I197" s="27"/>
      <c r="J197" s="30">
        <f t="shared" ref="J197:BB199" si="366">J198</f>
        <v>3100238</v>
      </c>
      <c r="K197" s="30">
        <f t="shared" si="366"/>
        <v>0</v>
      </c>
      <c r="L197" s="30">
        <f t="shared" si="366"/>
        <v>3100238</v>
      </c>
      <c r="M197" s="30">
        <f t="shared" si="366"/>
        <v>0</v>
      </c>
      <c r="N197" s="30">
        <f t="shared" si="366"/>
        <v>0</v>
      </c>
      <c r="O197" s="30">
        <f t="shared" si="366"/>
        <v>0</v>
      </c>
      <c r="P197" s="30">
        <f t="shared" si="366"/>
        <v>0</v>
      </c>
      <c r="Q197" s="30">
        <f t="shared" si="366"/>
        <v>0</v>
      </c>
      <c r="R197" s="30">
        <f t="shared" si="366"/>
        <v>3100238</v>
      </c>
      <c r="S197" s="30">
        <f t="shared" si="366"/>
        <v>0</v>
      </c>
      <c r="T197" s="30">
        <f t="shared" si="366"/>
        <v>3100238</v>
      </c>
      <c r="U197" s="30">
        <f t="shared" si="366"/>
        <v>0</v>
      </c>
      <c r="V197" s="30">
        <f t="shared" si="366"/>
        <v>0</v>
      </c>
      <c r="W197" s="30">
        <f t="shared" si="366"/>
        <v>0</v>
      </c>
      <c r="X197" s="30">
        <f t="shared" si="366"/>
        <v>0</v>
      </c>
      <c r="Y197" s="30">
        <f t="shared" si="366"/>
        <v>0</v>
      </c>
      <c r="Z197" s="30">
        <f t="shared" si="366"/>
        <v>3100238</v>
      </c>
      <c r="AA197" s="30">
        <f t="shared" si="366"/>
        <v>0</v>
      </c>
      <c r="AB197" s="30">
        <f t="shared" si="366"/>
        <v>3100238</v>
      </c>
      <c r="AC197" s="30">
        <f t="shared" si="366"/>
        <v>0</v>
      </c>
      <c r="AD197" s="30">
        <f t="shared" si="366"/>
        <v>0</v>
      </c>
      <c r="AE197" s="30">
        <f t="shared" si="366"/>
        <v>0</v>
      </c>
      <c r="AF197" s="30">
        <f t="shared" si="366"/>
        <v>0</v>
      </c>
      <c r="AG197" s="30">
        <f t="shared" si="366"/>
        <v>0</v>
      </c>
      <c r="AH197" s="30">
        <f t="shared" si="366"/>
        <v>3100238</v>
      </c>
      <c r="AI197" s="30">
        <f t="shared" si="366"/>
        <v>0</v>
      </c>
      <c r="AJ197" s="30">
        <f t="shared" si="366"/>
        <v>3100238</v>
      </c>
      <c r="AK197" s="30">
        <f t="shared" si="366"/>
        <v>0</v>
      </c>
      <c r="AL197" s="9">
        <f t="shared" si="273"/>
        <v>0</v>
      </c>
      <c r="AM197" s="9">
        <f t="shared" si="274"/>
        <v>0</v>
      </c>
      <c r="AN197" s="30"/>
      <c r="AO197" s="30"/>
      <c r="AP197" s="30"/>
      <c r="AQ197" s="30">
        <f t="shared" si="366"/>
        <v>3100238</v>
      </c>
      <c r="AR197" s="30"/>
      <c r="AS197" s="29">
        <f t="shared" si="275"/>
        <v>3100238</v>
      </c>
      <c r="AT197" s="30"/>
      <c r="AU197" s="29">
        <f t="shared" si="284"/>
        <v>3100238</v>
      </c>
      <c r="AV197" s="30">
        <f t="shared" si="366"/>
        <v>3100238</v>
      </c>
      <c r="AW197" s="30"/>
      <c r="AX197" s="29">
        <f t="shared" si="276"/>
        <v>3100238</v>
      </c>
      <c r="AY197" s="30"/>
      <c r="AZ197" s="29">
        <f t="shared" si="282"/>
        <v>3100238</v>
      </c>
      <c r="BA197" s="30">
        <f t="shared" si="366"/>
        <v>3078600</v>
      </c>
      <c r="BB197" s="30">
        <f t="shared" si="366"/>
        <v>3078600</v>
      </c>
      <c r="BC197" s="30">
        <f t="shared" ref="BA197:BE199" si="367">BC198</f>
        <v>0</v>
      </c>
      <c r="BD197" s="30">
        <f t="shared" si="367"/>
        <v>3078600</v>
      </c>
      <c r="BE197" s="30">
        <f t="shared" si="367"/>
        <v>0</v>
      </c>
      <c r="BF197" s="29">
        <f t="shared" si="350"/>
        <v>21638</v>
      </c>
      <c r="BG197" s="80">
        <f t="shared" si="351"/>
        <v>100.7028519456896</v>
      </c>
      <c r="BH197" s="29">
        <f t="shared" si="352"/>
        <v>21638</v>
      </c>
      <c r="BI197" s="81">
        <f t="shared" si="353"/>
        <v>100.7028519456896</v>
      </c>
    </row>
    <row r="198" spans="1:61" ht="45" hidden="1" x14ac:dyDescent="0.25">
      <c r="A198" s="126" t="s">
        <v>129</v>
      </c>
      <c r="B198" s="106"/>
      <c r="C198" s="106"/>
      <c r="D198" s="106"/>
      <c r="E198" s="124">
        <v>851</v>
      </c>
      <c r="F198" s="3" t="s">
        <v>127</v>
      </c>
      <c r="G198" s="3" t="s">
        <v>14</v>
      </c>
      <c r="H198" s="3" t="s">
        <v>130</v>
      </c>
      <c r="I198" s="3"/>
      <c r="J198" s="29">
        <f t="shared" si="366"/>
        <v>3100238</v>
      </c>
      <c r="K198" s="29">
        <f t="shared" si="366"/>
        <v>0</v>
      </c>
      <c r="L198" s="29">
        <f t="shared" si="366"/>
        <v>3100238</v>
      </c>
      <c r="M198" s="29">
        <f t="shared" si="366"/>
        <v>0</v>
      </c>
      <c r="N198" s="29">
        <f t="shared" si="366"/>
        <v>0</v>
      </c>
      <c r="O198" s="29">
        <f t="shared" si="366"/>
        <v>0</v>
      </c>
      <c r="P198" s="29">
        <f t="shared" si="366"/>
        <v>0</v>
      </c>
      <c r="Q198" s="29">
        <f t="shared" si="366"/>
        <v>0</v>
      </c>
      <c r="R198" s="29">
        <f t="shared" si="366"/>
        <v>3100238</v>
      </c>
      <c r="S198" s="29">
        <f t="shared" si="366"/>
        <v>0</v>
      </c>
      <c r="T198" s="29">
        <f t="shared" si="366"/>
        <v>3100238</v>
      </c>
      <c r="U198" s="29">
        <f t="shared" si="366"/>
        <v>0</v>
      </c>
      <c r="V198" s="29">
        <f t="shared" si="366"/>
        <v>0</v>
      </c>
      <c r="W198" s="29">
        <f t="shared" si="366"/>
        <v>0</v>
      </c>
      <c r="X198" s="29">
        <f t="shared" si="366"/>
        <v>0</v>
      </c>
      <c r="Y198" s="29">
        <f t="shared" si="366"/>
        <v>0</v>
      </c>
      <c r="Z198" s="29">
        <f t="shared" si="366"/>
        <v>3100238</v>
      </c>
      <c r="AA198" s="29">
        <f t="shared" si="366"/>
        <v>0</v>
      </c>
      <c r="AB198" s="29">
        <f t="shared" si="366"/>
        <v>3100238</v>
      </c>
      <c r="AC198" s="29">
        <f t="shared" si="366"/>
        <v>0</v>
      </c>
      <c r="AD198" s="29">
        <f t="shared" si="366"/>
        <v>0</v>
      </c>
      <c r="AE198" s="29">
        <f t="shared" si="366"/>
        <v>0</v>
      </c>
      <c r="AF198" s="29">
        <f t="shared" si="366"/>
        <v>0</v>
      </c>
      <c r="AG198" s="29">
        <f t="shared" si="366"/>
        <v>0</v>
      </c>
      <c r="AH198" s="29">
        <f t="shared" si="366"/>
        <v>3100238</v>
      </c>
      <c r="AI198" s="29">
        <f t="shared" si="366"/>
        <v>0</v>
      </c>
      <c r="AJ198" s="29">
        <f t="shared" si="366"/>
        <v>3100238</v>
      </c>
      <c r="AK198" s="29">
        <f t="shared" si="366"/>
        <v>0</v>
      </c>
      <c r="AL198" s="9">
        <f t="shared" si="273"/>
        <v>0</v>
      </c>
      <c r="AM198" s="9">
        <f t="shared" si="274"/>
        <v>0</v>
      </c>
      <c r="AN198" s="29"/>
      <c r="AO198" s="29"/>
      <c r="AP198" s="29"/>
      <c r="AQ198" s="29">
        <f t="shared" si="366"/>
        <v>3100238</v>
      </c>
      <c r="AR198" s="29"/>
      <c r="AS198" s="29">
        <f t="shared" si="275"/>
        <v>3100238</v>
      </c>
      <c r="AT198" s="29"/>
      <c r="AU198" s="29">
        <f t="shared" si="284"/>
        <v>3100238</v>
      </c>
      <c r="AV198" s="29">
        <f t="shared" si="366"/>
        <v>3100238</v>
      </c>
      <c r="AW198" s="29"/>
      <c r="AX198" s="29">
        <f t="shared" si="276"/>
        <v>3100238</v>
      </c>
      <c r="AY198" s="29"/>
      <c r="AZ198" s="29">
        <f t="shared" si="282"/>
        <v>3100238</v>
      </c>
      <c r="BA198" s="29">
        <f t="shared" si="367"/>
        <v>3078600</v>
      </c>
      <c r="BB198" s="29">
        <f t="shared" si="367"/>
        <v>3078600</v>
      </c>
      <c r="BC198" s="29">
        <f t="shared" si="367"/>
        <v>0</v>
      </c>
      <c r="BD198" s="29">
        <f t="shared" si="367"/>
        <v>3078600</v>
      </c>
      <c r="BE198" s="29">
        <f t="shared" si="367"/>
        <v>0</v>
      </c>
      <c r="BF198" s="29">
        <f t="shared" si="350"/>
        <v>21638</v>
      </c>
      <c r="BG198" s="80">
        <f t="shared" si="351"/>
        <v>100.7028519456896</v>
      </c>
      <c r="BH198" s="29">
        <f t="shared" si="352"/>
        <v>21638</v>
      </c>
      <c r="BI198" s="81">
        <f t="shared" si="353"/>
        <v>100.7028519456896</v>
      </c>
    </row>
    <row r="199" spans="1:61" ht="30" hidden="1" x14ac:dyDescent="0.25">
      <c r="A199" s="126" t="s">
        <v>131</v>
      </c>
      <c r="B199" s="126"/>
      <c r="C199" s="126"/>
      <c r="D199" s="126"/>
      <c r="E199" s="124">
        <v>851</v>
      </c>
      <c r="F199" s="3" t="s">
        <v>127</v>
      </c>
      <c r="G199" s="3" t="s">
        <v>14</v>
      </c>
      <c r="H199" s="3" t="s">
        <v>130</v>
      </c>
      <c r="I199" s="3" t="s">
        <v>132</v>
      </c>
      <c r="J199" s="29">
        <f t="shared" si="366"/>
        <v>3100238</v>
      </c>
      <c r="K199" s="29">
        <f t="shared" si="366"/>
        <v>0</v>
      </c>
      <c r="L199" s="29">
        <f t="shared" si="366"/>
        <v>3100238</v>
      </c>
      <c r="M199" s="29">
        <f t="shared" si="366"/>
        <v>0</v>
      </c>
      <c r="N199" s="29">
        <f t="shared" si="366"/>
        <v>0</v>
      </c>
      <c r="O199" s="29">
        <f t="shared" si="366"/>
        <v>0</v>
      </c>
      <c r="P199" s="29">
        <f t="shared" si="366"/>
        <v>0</v>
      </c>
      <c r="Q199" s="29">
        <f t="shared" si="366"/>
        <v>0</v>
      </c>
      <c r="R199" s="29">
        <f t="shared" si="366"/>
        <v>3100238</v>
      </c>
      <c r="S199" s="29">
        <f t="shared" si="366"/>
        <v>0</v>
      </c>
      <c r="T199" s="29">
        <f t="shared" si="366"/>
        <v>3100238</v>
      </c>
      <c r="U199" s="29">
        <f t="shared" si="366"/>
        <v>0</v>
      </c>
      <c r="V199" s="29">
        <f t="shared" si="366"/>
        <v>0</v>
      </c>
      <c r="W199" s="29">
        <f t="shared" si="366"/>
        <v>0</v>
      </c>
      <c r="X199" s="29">
        <f t="shared" si="366"/>
        <v>0</v>
      </c>
      <c r="Y199" s="29">
        <f t="shared" si="366"/>
        <v>0</v>
      </c>
      <c r="Z199" s="29">
        <f t="shared" si="366"/>
        <v>3100238</v>
      </c>
      <c r="AA199" s="29">
        <f t="shared" si="366"/>
        <v>0</v>
      </c>
      <c r="AB199" s="29">
        <f t="shared" si="366"/>
        <v>3100238</v>
      </c>
      <c r="AC199" s="29">
        <f t="shared" si="366"/>
        <v>0</v>
      </c>
      <c r="AD199" s="29">
        <f t="shared" si="366"/>
        <v>0</v>
      </c>
      <c r="AE199" s="29">
        <f t="shared" si="366"/>
        <v>0</v>
      </c>
      <c r="AF199" s="29">
        <f t="shared" si="366"/>
        <v>0</v>
      </c>
      <c r="AG199" s="29">
        <f t="shared" si="366"/>
        <v>0</v>
      </c>
      <c r="AH199" s="29">
        <f t="shared" si="366"/>
        <v>3100238</v>
      </c>
      <c r="AI199" s="29">
        <f t="shared" si="366"/>
        <v>0</v>
      </c>
      <c r="AJ199" s="29">
        <f t="shared" si="366"/>
        <v>3100238</v>
      </c>
      <c r="AK199" s="29">
        <f t="shared" si="366"/>
        <v>0</v>
      </c>
      <c r="AL199" s="9">
        <f t="shared" si="273"/>
        <v>0</v>
      </c>
      <c r="AM199" s="9">
        <f t="shared" si="274"/>
        <v>0</v>
      </c>
      <c r="AN199" s="29"/>
      <c r="AO199" s="29"/>
      <c r="AP199" s="29"/>
      <c r="AQ199" s="29">
        <f t="shared" si="366"/>
        <v>3100238</v>
      </c>
      <c r="AR199" s="29"/>
      <c r="AS199" s="29">
        <f t="shared" si="275"/>
        <v>3100238</v>
      </c>
      <c r="AT199" s="29"/>
      <c r="AU199" s="29">
        <f t="shared" si="284"/>
        <v>3100238</v>
      </c>
      <c r="AV199" s="29">
        <f t="shared" si="366"/>
        <v>3100238</v>
      </c>
      <c r="AW199" s="29"/>
      <c r="AX199" s="29">
        <f t="shared" si="276"/>
        <v>3100238</v>
      </c>
      <c r="AY199" s="29"/>
      <c r="AZ199" s="29">
        <f t="shared" si="282"/>
        <v>3100238</v>
      </c>
      <c r="BA199" s="29">
        <f t="shared" si="367"/>
        <v>3078600</v>
      </c>
      <c r="BB199" s="29">
        <f t="shared" si="367"/>
        <v>3078600</v>
      </c>
      <c r="BC199" s="29">
        <f t="shared" si="367"/>
        <v>0</v>
      </c>
      <c r="BD199" s="29">
        <f t="shared" si="367"/>
        <v>3078600</v>
      </c>
      <c r="BE199" s="29">
        <f t="shared" si="367"/>
        <v>0</v>
      </c>
      <c r="BF199" s="29">
        <f t="shared" si="350"/>
        <v>21638</v>
      </c>
      <c r="BG199" s="80">
        <f t="shared" si="351"/>
        <v>100.7028519456896</v>
      </c>
      <c r="BH199" s="29">
        <f t="shared" si="352"/>
        <v>21638</v>
      </c>
      <c r="BI199" s="81">
        <f t="shared" si="353"/>
        <v>100.7028519456896</v>
      </c>
    </row>
    <row r="200" spans="1:61" ht="60" hidden="1" x14ac:dyDescent="0.25">
      <c r="A200" s="126" t="s">
        <v>133</v>
      </c>
      <c r="B200" s="106"/>
      <c r="C200" s="106"/>
      <c r="D200" s="37"/>
      <c r="E200" s="124">
        <v>851</v>
      </c>
      <c r="F200" s="3" t="s">
        <v>127</v>
      </c>
      <c r="G200" s="3" t="s">
        <v>14</v>
      </c>
      <c r="H200" s="3" t="s">
        <v>130</v>
      </c>
      <c r="I200" s="3" t="s">
        <v>134</v>
      </c>
      <c r="J200" s="29">
        <v>3100238</v>
      </c>
      <c r="K200" s="29"/>
      <c r="L200" s="29">
        <f>J200</f>
        <v>3100238</v>
      </c>
      <c r="M200" s="29"/>
      <c r="N200" s="29"/>
      <c r="O200" s="29"/>
      <c r="P200" s="29">
        <f>N200</f>
        <v>0</v>
      </c>
      <c r="Q200" s="29"/>
      <c r="R200" s="29">
        <f>J200+N200</f>
        <v>3100238</v>
      </c>
      <c r="S200" s="29">
        <f>K200+O200</f>
        <v>0</v>
      </c>
      <c r="T200" s="29">
        <f>L200+P200</f>
        <v>3100238</v>
      </c>
      <c r="U200" s="29">
        <f>M200+Q200</f>
        <v>0</v>
      </c>
      <c r="V200" s="29"/>
      <c r="W200" s="29"/>
      <c r="X200" s="29">
        <f>V200</f>
        <v>0</v>
      </c>
      <c r="Y200" s="29"/>
      <c r="Z200" s="29">
        <f>R200+V200</f>
        <v>3100238</v>
      </c>
      <c r="AA200" s="29">
        <f>S200+W200</f>
        <v>0</v>
      </c>
      <c r="AB200" s="29">
        <f>T200+X200</f>
        <v>3100238</v>
      </c>
      <c r="AC200" s="29">
        <f>U200+Y200</f>
        <v>0</v>
      </c>
      <c r="AD200" s="29"/>
      <c r="AE200" s="29"/>
      <c r="AF200" s="29">
        <f>AD200</f>
        <v>0</v>
      </c>
      <c r="AG200" s="29"/>
      <c r="AH200" s="29">
        <f>Z200+AD200</f>
        <v>3100238</v>
      </c>
      <c r="AI200" s="29">
        <f>AA200+AE200</f>
        <v>0</v>
      </c>
      <c r="AJ200" s="29">
        <f>AB200+AF200</f>
        <v>3100238</v>
      </c>
      <c r="AK200" s="29">
        <f>AC200+AG200</f>
        <v>0</v>
      </c>
      <c r="AL200" s="9">
        <f t="shared" si="273"/>
        <v>0</v>
      </c>
      <c r="AM200" s="9">
        <f t="shared" si="274"/>
        <v>0</v>
      </c>
      <c r="AN200" s="29"/>
      <c r="AO200" s="29"/>
      <c r="AP200" s="29"/>
      <c r="AQ200" s="29">
        <v>3100238</v>
      </c>
      <c r="AR200" s="29"/>
      <c r="AS200" s="29">
        <f t="shared" si="275"/>
        <v>3100238</v>
      </c>
      <c r="AT200" s="29"/>
      <c r="AU200" s="29">
        <f t="shared" si="284"/>
        <v>3100238</v>
      </c>
      <c r="AV200" s="29">
        <v>3100238</v>
      </c>
      <c r="AW200" s="29"/>
      <c r="AX200" s="29">
        <f t="shared" si="276"/>
        <v>3100238</v>
      </c>
      <c r="AY200" s="29"/>
      <c r="AZ200" s="29">
        <f t="shared" si="282"/>
        <v>3100238</v>
      </c>
      <c r="BA200" s="29">
        <v>3078600</v>
      </c>
      <c r="BB200" s="29">
        <v>3078600</v>
      </c>
      <c r="BC200" s="29"/>
      <c r="BD200" s="29">
        <f>BB200</f>
        <v>3078600</v>
      </c>
      <c r="BE200" s="29"/>
      <c r="BF200" s="29">
        <f t="shared" si="350"/>
        <v>21638</v>
      </c>
      <c r="BG200" s="80">
        <f t="shared" si="351"/>
        <v>100.7028519456896</v>
      </c>
      <c r="BH200" s="29">
        <f t="shared" si="352"/>
        <v>21638</v>
      </c>
      <c r="BI200" s="81">
        <f t="shared" si="353"/>
        <v>100.7028519456896</v>
      </c>
    </row>
    <row r="201" spans="1:61" ht="28.5" x14ac:dyDescent="0.25">
      <c r="A201" s="6" t="s">
        <v>135</v>
      </c>
      <c r="B201" s="104"/>
      <c r="C201" s="104"/>
      <c r="D201" s="104"/>
      <c r="E201" s="124">
        <v>851</v>
      </c>
      <c r="F201" s="27" t="s">
        <v>127</v>
      </c>
      <c r="G201" s="27" t="s">
        <v>61</v>
      </c>
      <c r="H201" s="27"/>
      <c r="I201" s="27"/>
      <c r="J201" s="30">
        <f>J205+J202</f>
        <v>1153400</v>
      </c>
      <c r="K201" s="30">
        <f t="shared" ref="K201:BE201" si="368">K205+K202</f>
        <v>0</v>
      </c>
      <c r="L201" s="30">
        <f t="shared" si="368"/>
        <v>1153400</v>
      </c>
      <c r="M201" s="30">
        <f t="shared" si="368"/>
        <v>0</v>
      </c>
      <c r="N201" s="30">
        <f t="shared" ref="N201:U201" si="369">N205+N202</f>
        <v>91568</v>
      </c>
      <c r="O201" s="30">
        <f t="shared" si="369"/>
        <v>0</v>
      </c>
      <c r="P201" s="30">
        <f t="shared" si="369"/>
        <v>91568</v>
      </c>
      <c r="Q201" s="30">
        <f t="shared" si="369"/>
        <v>0</v>
      </c>
      <c r="R201" s="30">
        <f t="shared" si="369"/>
        <v>1244968</v>
      </c>
      <c r="S201" s="30">
        <f t="shared" si="369"/>
        <v>0</v>
      </c>
      <c r="T201" s="30">
        <f t="shared" si="369"/>
        <v>1244968</v>
      </c>
      <c r="U201" s="30">
        <f t="shared" si="369"/>
        <v>0</v>
      </c>
      <c r="V201" s="30">
        <f t="shared" ref="V201:AC201" si="370">V205+V202</f>
        <v>-1153400</v>
      </c>
      <c r="W201" s="30">
        <f t="shared" si="370"/>
        <v>0</v>
      </c>
      <c r="X201" s="30">
        <f t="shared" si="370"/>
        <v>-1153400</v>
      </c>
      <c r="Y201" s="30">
        <f t="shared" si="370"/>
        <v>0</v>
      </c>
      <c r="Z201" s="30">
        <f t="shared" si="370"/>
        <v>91568</v>
      </c>
      <c r="AA201" s="30">
        <f t="shared" si="370"/>
        <v>0</v>
      </c>
      <c r="AB201" s="30">
        <f t="shared" si="370"/>
        <v>91568</v>
      </c>
      <c r="AC201" s="30">
        <f t="shared" si="370"/>
        <v>0</v>
      </c>
      <c r="AD201" s="30">
        <f t="shared" ref="AD201:AK201" si="371">AD205+AD202</f>
        <v>40000</v>
      </c>
      <c r="AE201" s="30">
        <f t="shared" si="371"/>
        <v>0</v>
      </c>
      <c r="AF201" s="30">
        <f t="shared" si="371"/>
        <v>40000</v>
      </c>
      <c r="AG201" s="30">
        <f t="shared" si="371"/>
        <v>0</v>
      </c>
      <c r="AH201" s="30">
        <f t="shared" si="371"/>
        <v>131568</v>
      </c>
      <c r="AI201" s="30">
        <f t="shared" si="371"/>
        <v>0</v>
      </c>
      <c r="AJ201" s="30">
        <f t="shared" si="371"/>
        <v>131568</v>
      </c>
      <c r="AK201" s="30">
        <f t="shared" si="371"/>
        <v>0</v>
      </c>
      <c r="AL201" s="9">
        <f t="shared" si="273"/>
        <v>0</v>
      </c>
      <c r="AM201" s="9">
        <f t="shared" si="274"/>
        <v>0</v>
      </c>
      <c r="AN201" s="30"/>
      <c r="AO201" s="30"/>
      <c r="AP201" s="30"/>
      <c r="AQ201" s="30">
        <f t="shared" si="368"/>
        <v>1368540</v>
      </c>
      <c r="AR201" s="30"/>
      <c r="AS201" s="29">
        <f t="shared" si="275"/>
        <v>1368540</v>
      </c>
      <c r="AT201" s="30"/>
      <c r="AU201" s="29">
        <f t="shared" si="284"/>
        <v>1368540</v>
      </c>
      <c r="AV201" s="30">
        <f t="shared" si="368"/>
        <v>875866</v>
      </c>
      <c r="AW201" s="30"/>
      <c r="AX201" s="29">
        <f t="shared" si="276"/>
        <v>875866</v>
      </c>
      <c r="AY201" s="30"/>
      <c r="AZ201" s="29">
        <f t="shared" si="282"/>
        <v>875866</v>
      </c>
      <c r="BA201" s="30">
        <f t="shared" si="368"/>
        <v>1342739</v>
      </c>
      <c r="BB201" s="30">
        <f t="shared" si="368"/>
        <v>4970339.0999999996</v>
      </c>
      <c r="BC201" s="30">
        <f t="shared" si="368"/>
        <v>0</v>
      </c>
      <c r="BD201" s="30">
        <f t="shared" si="368"/>
        <v>4880339.0999999996</v>
      </c>
      <c r="BE201" s="30">
        <f t="shared" si="368"/>
        <v>0</v>
      </c>
      <c r="BF201" s="29">
        <f t="shared" si="350"/>
        <v>-189339</v>
      </c>
      <c r="BG201" s="80">
        <f t="shared" si="351"/>
        <v>85.89904665016806</v>
      </c>
      <c r="BH201" s="29">
        <f t="shared" si="352"/>
        <v>-3816939.0999999996</v>
      </c>
      <c r="BI201" s="81">
        <f t="shared" si="353"/>
        <v>23.205660153046704</v>
      </c>
    </row>
    <row r="202" spans="1:61" ht="45" hidden="1" x14ac:dyDescent="0.25">
      <c r="A202" s="126" t="s">
        <v>408</v>
      </c>
      <c r="B202" s="126"/>
      <c r="C202" s="126"/>
      <c r="D202" s="126"/>
      <c r="E202" s="124">
        <v>851</v>
      </c>
      <c r="F202" s="3" t="s">
        <v>127</v>
      </c>
      <c r="G202" s="3" t="s">
        <v>61</v>
      </c>
      <c r="H202" s="3" t="s">
        <v>339</v>
      </c>
      <c r="I202" s="3"/>
      <c r="J202" s="29">
        <f t="shared" ref="J202:BB202" si="372">J203</f>
        <v>1153400</v>
      </c>
      <c r="K202" s="29">
        <f t="shared" si="372"/>
        <v>0</v>
      </c>
      <c r="L202" s="29">
        <f t="shared" si="372"/>
        <v>1153400</v>
      </c>
      <c r="M202" s="29">
        <f t="shared" si="372"/>
        <v>0</v>
      </c>
      <c r="N202" s="29">
        <f t="shared" si="372"/>
        <v>0</v>
      </c>
      <c r="O202" s="29">
        <f t="shared" si="372"/>
        <v>0</v>
      </c>
      <c r="P202" s="29">
        <f t="shared" si="372"/>
        <v>0</v>
      </c>
      <c r="Q202" s="29">
        <f t="shared" si="372"/>
        <v>0</v>
      </c>
      <c r="R202" s="29">
        <f t="shared" si="372"/>
        <v>1153400</v>
      </c>
      <c r="S202" s="29">
        <f t="shared" si="372"/>
        <v>0</v>
      </c>
      <c r="T202" s="29">
        <f t="shared" si="372"/>
        <v>1153400</v>
      </c>
      <c r="U202" s="29">
        <f t="shared" si="372"/>
        <v>0</v>
      </c>
      <c r="V202" s="29">
        <f t="shared" si="372"/>
        <v>-1153400</v>
      </c>
      <c r="W202" s="29">
        <f t="shared" si="372"/>
        <v>0</v>
      </c>
      <c r="X202" s="29">
        <f t="shared" si="372"/>
        <v>-1153400</v>
      </c>
      <c r="Y202" s="29">
        <f t="shared" si="372"/>
        <v>0</v>
      </c>
      <c r="Z202" s="29">
        <f t="shared" si="372"/>
        <v>0</v>
      </c>
      <c r="AA202" s="29">
        <f t="shared" si="372"/>
        <v>0</v>
      </c>
      <c r="AB202" s="29">
        <f t="shared" si="372"/>
        <v>0</v>
      </c>
      <c r="AC202" s="29">
        <f t="shared" si="372"/>
        <v>0</v>
      </c>
      <c r="AD202" s="29">
        <f t="shared" si="372"/>
        <v>0</v>
      </c>
      <c r="AE202" s="29">
        <f t="shared" si="372"/>
        <v>0</v>
      </c>
      <c r="AF202" s="29">
        <f t="shared" si="372"/>
        <v>0</v>
      </c>
      <c r="AG202" s="29">
        <f t="shared" si="372"/>
        <v>0</v>
      </c>
      <c r="AH202" s="29">
        <f t="shared" si="372"/>
        <v>0</v>
      </c>
      <c r="AI202" s="29">
        <f t="shared" si="372"/>
        <v>0</v>
      </c>
      <c r="AJ202" s="29">
        <f t="shared" si="372"/>
        <v>0</v>
      </c>
      <c r="AK202" s="29">
        <f t="shared" si="372"/>
        <v>0</v>
      </c>
      <c r="AL202" s="9">
        <f t="shared" ref="AL202:AL265" si="373">AH202-AI202-AJ202-AK202</f>
        <v>0</v>
      </c>
      <c r="AM202" s="9">
        <f t="shared" ref="AM202:AM265" si="374">AD202-AE202-AF202-AG202</f>
        <v>0</v>
      </c>
      <c r="AN202" s="29"/>
      <c r="AO202" s="29"/>
      <c r="AP202" s="29"/>
      <c r="AQ202" s="29">
        <f t="shared" si="372"/>
        <v>1368540</v>
      </c>
      <c r="AR202" s="29"/>
      <c r="AS202" s="29">
        <f t="shared" si="275"/>
        <v>1368540</v>
      </c>
      <c r="AT202" s="29"/>
      <c r="AU202" s="29">
        <f t="shared" si="284"/>
        <v>1368540</v>
      </c>
      <c r="AV202" s="29">
        <f t="shared" si="372"/>
        <v>875866</v>
      </c>
      <c r="AW202" s="29"/>
      <c r="AX202" s="29">
        <f t="shared" si="276"/>
        <v>875866</v>
      </c>
      <c r="AY202" s="29"/>
      <c r="AZ202" s="29">
        <f t="shared" si="282"/>
        <v>875866</v>
      </c>
      <c r="BA202" s="29">
        <f t="shared" si="372"/>
        <v>1342739</v>
      </c>
      <c r="BB202" s="29">
        <f t="shared" si="372"/>
        <v>4880339.0999999996</v>
      </c>
      <c r="BC202" s="29">
        <f t="shared" ref="BC202:BE202" si="375">BC203</f>
        <v>0</v>
      </c>
      <c r="BD202" s="29">
        <f t="shared" si="375"/>
        <v>4880339.0999999996</v>
      </c>
      <c r="BE202" s="29">
        <f t="shared" si="375"/>
        <v>0</v>
      </c>
      <c r="BF202" s="29">
        <f t="shared" si="350"/>
        <v>-189339</v>
      </c>
      <c r="BG202" s="80">
        <f t="shared" si="351"/>
        <v>85.89904665016806</v>
      </c>
      <c r="BH202" s="29">
        <f t="shared" si="352"/>
        <v>-3726939.0999999996</v>
      </c>
      <c r="BI202" s="81">
        <f t="shared" si="353"/>
        <v>23.633603656762293</v>
      </c>
    </row>
    <row r="203" spans="1:61" ht="30" hidden="1" x14ac:dyDescent="0.25">
      <c r="A203" s="126" t="s">
        <v>131</v>
      </c>
      <c r="B203" s="126"/>
      <c r="C203" s="126"/>
      <c r="D203" s="126"/>
      <c r="E203" s="124">
        <v>851</v>
      </c>
      <c r="F203" s="3" t="s">
        <v>127</v>
      </c>
      <c r="G203" s="3" t="s">
        <v>61</v>
      </c>
      <c r="H203" s="3" t="s">
        <v>339</v>
      </c>
      <c r="I203" s="3" t="s">
        <v>132</v>
      </c>
      <c r="J203" s="29">
        <f t="shared" ref="J203:BE203" si="376">J204</f>
        <v>1153400</v>
      </c>
      <c r="K203" s="29">
        <f t="shared" si="376"/>
        <v>0</v>
      </c>
      <c r="L203" s="29">
        <f t="shared" si="376"/>
        <v>1153400</v>
      </c>
      <c r="M203" s="29">
        <f t="shared" si="376"/>
        <v>0</v>
      </c>
      <c r="N203" s="29">
        <f t="shared" si="376"/>
        <v>0</v>
      </c>
      <c r="O203" s="29">
        <f t="shared" si="376"/>
        <v>0</v>
      </c>
      <c r="P203" s="29">
        <f t="shared" si="376"/>
        <v>0</v>
      </c>
      <c r="Q203" s="29">
        <f t="shared" si="376"/>
        <v>0</v>
      </c>
      <c r="R203" s="29">
        <f t="shared" si="376"/>
        <v>1153400</v>
      </c>
      <c r="S203" s="29">
        <f t="shared" si="376"/>
        <v>0</v>
      </c>
      <c r="T203" s="29">
        <f t="shared" si="376"/>
        <v>1153400</v>
      </c>
      <c r="U203" s="29">
        <f t="shared" si="376"/>
        <v>0</v>
      </c>
      <c r="V203" s="29">
        <f t="shared" si="376"/>
        <v>-1153400</v>
      </c>
      <c r="W203" s="29">
        <f t="shared" si="376"/>
        <v>0</v>
      </c>
      <c r="X203" s="29">
        <f t="shared" si="376"/>
        <v>-1153400</v>
      </c>
      <c r="Y203" s="29">
        <f t="shared" si="376"/>
        <v>0</v>
      </c>
      <c r="Z203" s="29">
        <f t="shared" si="376"/>
        <v>0</v>
      </c>
      <c r="AA203" s="29">
        <f t="shared" si="376"/>
        <v>0</v>
      </c>
      <c r="AB203" s="29">
        <f t="shared" si="376"/>
        <v>0</v>
      </c>
      <c r="AC203" s="29">
        <f t="shared" si="376"/>
        <v>0</v>
      </c>
      <c r="AD203" s="29">
        <f t="shared" si="376"/>
        <v>0</v>
      </c>
      <c r="AE203" s="29">
        <f t="shared" si="376"/>
        <v>0</v>
      </c>
      <c r="AF203" s="29">
        <f t="shared" si="376"/>
        <v>0</v>
      </c>
      <c r="AG203" s="29">
        <f t="shared" si="376"/>
        <v>0</v>
      </c>
      <c r="AH203" s="29">
        <f t="shared" si="376"/>
        <v>0</v>
      </c>
      <c r="AI203" s="29">
        <f t="shared" si="376"/>
        <v>0</v>
      </c>
      <c r="AJ203" s="29">
        <f t="shared" si="376"/>
        <v>0</v>
      </c>
      <c r="AK203" s="29">
        <f t="shared" si="376"/>
        <v>0</v>
      </c>
      <c r="AL203" s="9">
        <f t="shared" si="373"/>
        <v>0</v>
      </c>
      <c r="AM203" s="9">
        <f t="shared" si="374"/>
        <v>0</v>
      </c>
      <c r="AN203" s="29"/>
      <c r="AO203" s="29"/>
      <c r="AP203" s="29"/>
      <c r="AQ203" s="29">
        <f t="shared" si="376"/>
        <v>1368540</v>
      </c>
      <c r="AR203" s="29"/>
      <c r="AS203" s="29">
        <f t="shared" si="275"/>
        <v>1368540</v>
      </c>
      <c r="AT203" s="29"/>
      <c r="AU203" s="29">
        <f t="shared" si="284"/>
        <v>1368540</v>
      </c>
      <c r="AV203" s="29">
        <f t="shared" si="376"/>
        <v>875866</v>
      </c>
      <c r="AW203" s="29"/>
      <c r="AX203" s="29">
        <f t="shared" si="276"/>
        <v>875866</v>
      </c>
      <c r="AY203" s="29"/>
      <c r="AZ203" s="29">
        <f t="shared" si="282"/>
        <v>875866</v>
      </c>
      <c r="BA203" s="29">
        <f t="shared" si="376"/>
        <v>1342739</v>
      </c>
      <c r="BB203" s="29">
        <f t="shared" si="376"/>
        <v>4880339.0999999996</v>
      </c>
      <c r="BC203" s="29">
        <f t="shared" si="376"/>
        <v>0</v>
      </c>
      <c r="BD203" s="29">
        <f t="shared" si="376"/>
        <v>4880339.0999999996</v>
      </c>
      <c r="BE203" s="29">
        <f t="shared" si="376"/>
        <v>0</v>
      </c>
      <c r="BF203" s="29">
        <f t="shared" si="350"/>
        <v>-189339</v>
      </c>
      <c r="BG203" s="80">
        <f t="shared" si="351"/>
        <v>85.89904665016806</v>
      </c>
      <c r="BH203" s="29">
        <f t="shared" si="352"/>
        <v>-3726939.0999999996</v>
      </c>
      <c r="BI203" s="81">
        <f t="shared" si="353"/>
        <v>23.633603656762293</v>
      </c>
    </row>
    <row r="204" spans="1:61" ht="60" hidden="1" x14ac:dyDescent="0.25">
      <c r="A204" s="126" t="s">
        <v>133</v>
      </c>
      <c r="B204" s="126"/>
      <c r="C204" s="126"/>
      <c r="D204" s="126"/>
      <c r="E204" s="124">
        <v>851</v>
      </c>
      <c r="F204" s="3" t="s">
        <v>127</v>
      </c>
      <c r="G204" s="3" t="s">
        <v>61</v>
      </c>
      <c r="H204" s="3" t="s">
        <v>339</v>
      </c>
      <c r="I204" s="3" t="s">
        <v>134</v>
      </c>
      <c r="J204" s="29">
        <v>1153400</v>
      </c>
      <c r="K204" s="29"/>
      <c r="L204" s="29">
        <f>J204</f>
        <v>1153400</v>
      </c>
      <c r="M204" s="29"/>
      <c r="N204" s="29"/>
      <c r="O204" s="29"/>
      <c r="P204" s="29">
        <f>N204</f>
        <v>0</v>
      </c>
      <c r="Q204" s="29"/>
      <c r="R204" s="29">
        <f>J204+N204</f>
        <v>1153400</v>
      </c>
      <c r="S204" s="29">
        <f>K204+O204</f>
        <v>0</v>
      </c>
      <c r="T204" s="29">
        <f>L204+P204</f>
        <v>1153400</v>
      </c>
      <c r="U204" s="29">
        <f>M204+Q204</f>
        <v>0</v>
      </c>
      <c r="V204" s="29">
        <v>-1153400</v>
      </c>
      <c r="W204" s="29"/>
      <c r="X204" s="29">
        <f>V204</f>
        <v>-1153400</v>
      </c>
      <c r="Y204" s="29"/>
      <c r="Z204" s="29">
        <f>R204+V204</f>
        <v>0</v>
      </c>
      <c r="AA204" s="29">
        <f>S204+W204</f>
        <v>0</v>
      </c>
      <c r="AB204" s="29">
        <f>T204+X204</f>
        <v>0</v>
      </c>
      <c r="AC204" s="29">
        <f>U204+Y204</f>
        <v>0</v>
      </c>
      <c r="AD204" s="29"/>
      <c r="AE204" s="29"/>
      <c r="AF204" s="29">
        <f>AD204</f>
        <v>0</v>
      </c>
      <c r="AG204" s="29"/>
      <c r="AH204" s="29">
        <f>Z204+AD204</f>
        <v>0</v>
      </c>
      <c r="AI204" s="29">
        <f>AA204+AE204</f>
        <v>0</v>
      </c>
      <c r="AJ204" s="29">
        <f>AB204+AF204</f>
        <v>0</v>
      </c>
      <c r="AK204" s="29">
        <f>AC204+AG204</f>
        <v>0</v>
      </c>
      <c r="AL204" s="9">
        <f t="shared" si="373"/>
        <v>0</v>
      </c>
      <c r="AM204" s="9">
        <f t="shared" si="374"/>
        <v>0</v>
      </c>
      <c r="AN204" s="29"/>
      <c r="AO204" s="29"/>
      <c r="AP204" s="29"/>
      <c r="AQ204" s="29">
        <v>1368540</v>
      </c>
      <c r="AR204" s="29"/>
      <c r="AS204" s="29">
        <f t="shared" si="275"/>
        <v>1368540</v>
      </c>
      <c r="AT204" s="29"/>
      <c r="AU204" s="29">
        <f t="shared" si="284"/>
        <v>1368540</v>
      </c>
      <c r="AV204" s="29">
        <v>875866</v>
      </c>
      <c r="AW204" s="29"/>
      <c r="AX204" s="29">
        <f t="shared" si="276"/>
        <v>875866</v>
      </c>
      <c r="AY204" s="29"/>
      <c r="AZ204" s="29">
        <f t="shared" si="282"/>
        <v>875866</v>
      </c>
      <c r="BA204" s="29">
        <v>1342739</v>
      </c>
      <c r="BB204" s="29">
        <v>4880339.0999999996</v>
      </c>
      <c r="BC204" s="29"/>
      <c r="BD204" s="29">
        <f>BB204</f>
        <v>4880339.0999999996</v>
      </c>
      <c r="BE204" s="29"/>
      <c r="BF204" s="29">
        <f t="shared" si="350"/>
        <v>-189339</v>
      </c>
      <c r="BG204" s="80">
        <f t="shared" si="351"/>
        <v>85.89904665016806</v>
      </c>
      <c r="BH204" s="29">
        <f t="shared" si="352"/>
        <v>-3726939.0999999996</v>
      </c>
      <c r="BI204" s="81">
        <f t="shared" si="353"/>
        <v>23.633603656762293</v>
      </c>
    </row>
    <row r="205" spans="1:61" ht="30" x14ac:dyDescent="0.25">
      <c r="A205" s="126" t="s">
        <v>136</v>
      </c>
      <c r="B205" s="106"/>
      <c r="C205" s="106"/>
      <c r="D205" s="37"/>
      <c r="E205" s="124">
        <v>851</v>
      </c>
      <c r="F205" s="3" t="s">
        <v>127</v>
      </c>
      <c r="G205" s="3" t="s">
        <v>61</v>
      </c>
      <c r="H205" s="3" t="s">
        <v>325</v>
      </c>
      <c r="I205" s="3"/>
      <c r="J205" s="29">
        <f>J206</f>
        <v>0</v>
      </c>
      <c r="K205" s="29">
        <f t="shared" ref="K205:Z206" si="377">K206</f>
        <v>0</v>
      </c>
      <c r="L205" s="29">
        <f t="shared" si="377"/>
        <v>0</v>
      </c>
      <c r="M205" s="29">
        <f t="shared" si="377"/>
        <v>0</v>
      </c>
      <c r="N205" s="29">
        <f t="shared" si="377"/>
        <v>91568</v>
      </c>
      <c r="O205" s="29">
        <f t="shared" si="377"/>
        <v>0</v>
      </c>
      <c r="P205" s="29">
        <f t="shared" si="377"/>
        <v>91568</v>
      </c>
      <c r="Q205" s="29">
        <f t="shared" si="377"/>
        <v>0</v>
      </c>
      <c r="R205" s="29">
        <f t="shared" si="377"/>
        <v>91568</v>
      </c>
      <c r="S205" s="29">
        <f t="shared" si="377"/>
        <v>0</v>
      </c>
      <c r="T205" s="29">
        <f t="shared" si="377"/>
        <v>91568</v>
      </c>
      <c r="U205" s="29">
        <f t="shared" si="377"/>
        <v>0</v>
      </c>
      <c r="V205" s="29">
        <f t="shared" si="377"/>
        <v>0</v>
      </c>
      <c r="W205" s="29">
        <f t="shared" si="377"/>
        <v>0</v>
      </c>
      <c r="X205" s="29">
        <f t="shared" si="377"/>
        <v>0</v>
      </c>
      <c r="Y205" s="29">
        <f t="shared" si="377"/>
        <v>0</v>
      </c>
      <c r="Z205" s="29">
        <f t="shared" si="377"/>
        <v>91568</v>
      </c>
      <c r="AA205" s="29">
        <f t="shared" ref="V205:AK206" si="378">AA206</f>
        <v>0</v>
      </c>
      <c r="AB205" s="29">
        <f t="shared" si="378"/>
        <v>91568</v>
      </c>
      <c r="AC205" s="29">
        <f t="shared" si="378"/>
        <v>0</v>
      </c>
      <c r="AD205" s="29">
        <f t="shared" si="378"/>
        <v>40000</v>
      </c>
      <c r="AE205" s="29">
        <f t="shared" si="378"/>
        <v>0</v>
      </c>
      <c r="AF205" s="29">
        <f t="shared" si="378"/>
        <v>40000</v>
      </c>
      <c r="AG205" s="29">
        <f t="shared" si="378"/>
        <v>0</v>
      </c>
      <c r="AH205" s="29">
        <f t="shared" si="378"/>
        <v>131568</v>
      </c>
      <c r="AI205" s="29">
        <f t="shared" si="378"/>
        <v>0</v>
      </c>
      <c r="AJ205" s="29">
        <f t="shared" si="378"/>
        <v>131568</v>
      </c>
      <c r="AK205" s="29">
        <f t="shared" si="378"/>
        <v>0</v>
      </c>
      <c r="AL205" s="9">
        <f t="shared" si="373"/>
        <v>0</v>
      </c>
      <c r="AM205" s="9">
        <f t="shared" si="374"/>
        <v>0</v>
      </c>
      <c r="AN205" s="29"/>
      <c r="AO205" s="29"/>
      <c r="AP205" s="29"/>
      <c r="AQ205" s="29">
        <f t="shared" ref="AQ205:BB206" si="379">AQ206</f>
        <v>0</v>
      </c>
      <c r="AR205" s="29"/>
      <c r="AS205" s="29">
        <f t="shared" si="275"/>
        <v>0</v>
      </c>
      <c r="AT205" s="29"/>
      <c r="AU205" s="29">
        <f t="shared" si="284"/>
        <v>0</v>
      </c>
      <c r="AV205" s="29">
        <f t="shared" si="379"/>
        <v>0</v>
      </c>
      <c r="AW205" s="29"/>
      <c r="AX205" s="29">
        <f t="shared" si="276"/>
        <v>0</v>
      </c>
      <c r="AY205" s="29"/>
      <c r="AZ205" s="29">
        <f t="shared" si="282"/>
        <v>0</v>
      </c>
      <c r="BA205" s="29">
        <f t="shared" si="379"/>
        <v>0</v>
      </c>
      <c r="BB205" s="29">
        <f t="shared" si="379"/>
        <v>90000</v>
      </c>
      <c r="BC205" s="29">
        <f t="shared" ref="BC205:BC206" si="380">BC206</f>
        <v>0</v>
      </c>
      <c r="BD205" s="29">
        <f t="shared" ref="BD205:BD206" si="381">BD206</f>
        <v>0</v>
      </c>
      <c r="BE205" s="29">
        <f t="shared" ref="BE205:BE206" si="382">BE206</f>
        <v>0</v>
      </c>
      <c r="BF205" s="29">
        <f t="shared" si="350"/>
        <v>0</v>
      </c>
      <c r="BG205" s="80" t="e">
        <f t="shared" si="351"/>
        <v>#DIV/0!</v>
      </c>
      <c r="BH205" s="29">
        <f t="shared" si="352"/>
        <v>-90000</v>
      </c>
      <c r="BI205" s="81">
        <f t="shared" si="353"/>
        <v>0</v>
      </c>
    </row>
    <row r="206" spans="1:61" ht="30" x14ac:dyDescent="0.25">
      <c r="A206" s="126" t="s">
        <v>131</v>
      </c>
      <c r="B206" s="106"/>
      <c r="C206" s="106"/>
      <c r="D206" s="37"/>
      <c r="E206" s="124">
        <v>851</v>
      </c>
      <c r="F206" s="3" t="s">
        <v>127</v>
      </c>
      <c r="G206" s="3" t="s">
        <v>61</v>
      </c>
      <c r="H206" s="3" t="s">
        <v>325</v>
      </c>
      <c r="I206" s="3" t="s">
        <v>132</v>
      </c>
      <c r="J206" s="29">
        <f>J207</f>
        <v>0</v>
      </c>
      <c r="K206" s="29">
        <f t="shared" si="377"/>
        <v>0</v>
      </c>
      <c r="L206" s="29">
        <f t="shared" si="377"/>
        <v>0</v>
      </c>
      <c r="M206" s="29">
        <f t="shared" si="377"/>
        <v>0</v>
      </c>
      <c r="N206" s="29">
        <f t="shared" si="377"/>
        <v>91568</v>
      </c>
      <c r="O206" s="29">
        <f t="shared" si="377"/>
        <v>0</v>
      </c>
      <c r="P206" s="29">
        <f t="shared" si="377"/>
        <v>91568</v>
      </c>
      <c r="Q206" s="29">
        <f t="shared" si="377"/>
        <v>0</v>
      </c>
      <c r="R206" s="29">
        <f t="shared" si="377"/>
        <v>91568</v>
      </c>
      <c r="S206" s="29">
        <f t="shared" si="377"/>
        <v>0</v>
      </c>
      <c r="T206" s="29">
        <f t="shared" si="377"/>
        <v>91568</v>
      </c>
      <c r="U206" s="29">
        <f t="shared" si="377"/>
        <v>0</v>
      </c>
      <c r="V206" s="29">
        <f t="shared" si="378"/>
        <v>0</v>
      </c>
      <c r="W206" s="29">
        <f t="shared" si="378"/>
        <v>0</v>
      </c>
      <c r="X206" s="29">
        <f t="shared" si="378"/>
        <v>0</v>
      </c>
      <c r="Y206" s="29">
        <f t="shared" si="378"/>
        <v>0</v>
      </c>
      <c r="Z206" s="29">
        <f t="shared" si="378"/>
        <v>91568</v>
      </c>
      <c r="AA206" s="29">
        <f t="shared" si="378"/>
        <v>0</v>
      </c>
      <c r="AB206" s="29">
        <f t="shared" si="378"/>
        <v>91568</v>
      </c>
      <c r="AC206" s="29">
        <f t="shared" si="378"/>
        <v>0</v>
      </c>
      <c r="AD206" s="29">
        <f t="shared" si="378"/>
        <v>40000</v>
      </c>
      <c r="AE206" s="29">
        <f t="shared" si="378"/>
        <v>0</v>
      </c>
      <c r="AF206" s="29">
        <f t="shared" si="378"/>
        <v>40000</v>
      </c>
      <c r="AG206" s="29">
        <f t="shared" si="378"/>
        <v>0</v>
      </c>
      <c r="AH206" s="29">
        <f t="shared" si="378"/>
        <v>131568</v>
      </c>
      <c r="AI206" s="29">
        <f t="shared" si="378"/>
        <v>0</v>
      </c>
      <c r="AJ206" s="29">
        <f t="shared" si="378"/>
        <v>131568</v>
      </c>
      <c r="AK206" s="29">
        <f t="shared" si="378"/>
        <v>0</v>
      </c>
      <c r="AL206" s="9">
        <f t="shared" si="373"/>
        <v>0</v>
      </c>
      <c r="AM206" s="9">
        <f t="shared" si="374"/>
        <v>0</v>
      </c>
      <c r="AN206" s="29"/>
      <c r="AO206" s="29"/>
      <c r="AP206" s="29"/>
      <c r="AQ206" s="29">
        <f t="shared" si="379"/>
        <v>0</v>
      </c>
      <c r="AR206" s="29"/>
      <c r="AS206" s="29">
        <f t="shared" si="275"/>
        <v>0</v>
      </c>
      <c r="AT206" s="29"/>
      <c r="AU206" s="29">
        <f t="shared" si="284"/>
        <v>0</v>
      </c>
      <c r="AV206" s="29">
        <f t="shared" si="379"/>
        <v>0</v>
      </c>
      <c r="AW206" s="29"/>
      <c r="AX206" s="29">
        <f t="shared" si="276"/>
        <v>0</v>
      </c>
      <c r="AY206" s="29"/>
      <c r="AZ206" s="29">
        <f t="shared" si="282"/>
        <v>0</v>
      </c>
      <c r="BA206" s="29">
        <f t="shared" si="379"/>
        <v>0</v>
      </c>
      <c r="BB206" s="29">
        <f t="shared" si="379"/>
        <v>90000</v>
      </c>
      <c r="BC206" s="29">
        <f t="shared" si="380"/>
        <v>0</v>
      </c>
      <c r="BD206" s="29">
        <f t="shared" si="381"/>
        <v>0</v>
      </c>
      <c r="BE206" s="29">
        <f t="shared" si="382"/>
        <v>0</v>
      </c>
      <c r="BF206" s="29">
        <f t="shared" si="350"/>
        <v>0</v>
      </c>
      <c r="BG206" s="80" t="e">
        <f t="shared" si="351"/>
        <v>#DIV/0!</v>
      </c>
      <c r="BH206" s="29">
        <f t="shared" si="352"/>
        <v>-90000</v>
      </c>
      <c r="BI206" s="81">
        <f t="shared" si="353"/>
        <v>0</v>
      </c>
    </row>
    <row r="207" spans="1:61" ht="47.25" customHeight="1" x14ac:dyDescent="0.25">
      <c r="A207" s="126" t="s">
        <v>133</v>
      </c>
      <c r="B207" s="106"/>
      <c r="C207" s="106"/>
      <c r="D207" s="37"/>
      <c r="E207" s="124">
        <v>851</v>
      </c>
      <c r="F207" s="3" t="s">
        <v>127</v>
      </c>
      <c r="G207" s="3" t="s">
        <v>61</v>
      </c>
      <c r="H207" s="3" t="s">
        <v>325</v>
      </c>
      <c r="I207" s="3" t="s">
        <v>134</v>
      </c>
      <c r="J207" s="29"/>
      <c r="K207" s="29"/>
      <c r="L207" s="29"/>
      <c r="M207" s="29"/>
      <c r="N207" s="29">
        <f>58568+33000</f>
        <v>91568</v>
      </c>
      <c r="O207" s="29"/>
      <c r="P207" s="29">
        <f>N207</f>
        <v>91568</v>
      </c>
      <c r="Q207" s="29"/>
      <c r="R207" s="29">
        <f>J207+N207</f>
        <v>91568</v>
      </c>
      <c r="S207" s="29">
        <f>K207+O207</f>
        <v>0</v>
      </c>
      <c r="T207" s="29">
        <f>L207+P207</f>
        <v>91568</v>
      </c>
      <c r="U207" s="29">
        <f>M207+Q207</f>
        <v>0</v>
      </c>
      <c r="V207" s="29"/>
      <c r="W207" s="29"/>
      <c r="X207" s="29">
        <f>V207</f>
        <v>0</v>
      </c>
      <c r="Y207" s="29"/>
      <c r="Z207" s="29">
        <f>R207+V207</f>
        <v>91568</v>
      </c>
      <c r="AA207" s="29">
        <f>S207+W207</f>
        <v>0</v>
      </c>
      <c r="AB207" s="29">
        <f>T207+X207</f>
        <v>91568</v>
      </c>
      <c r="AC207" s="29">
        <f>U207+Y207</f>
        <v>0</v>
      </c>
      <c r="AD207" s="29">
        <v>40000</v>
      </c>
      <c r="AE207" s="29"/>
      <c r="AF207" s="29">
        <f>AD207</f>
        <v>40000</v>
      </c>
      <c r="AG207" s="29"/>
      <c r="AH207" s="29">
        <f>Z207+AD207</f>
        <v>131568</v>
      </c>
      <c r="AI207" s="29">
        <f>AA207+AE207</f>
        <v>0</v>
      </c>
      <c r="AJ207" s="29">
        <f>AB207+AF207</f>
        <v>131568</v>
      </c>
      <c r="AK207" s="29">
        <f>AC207+AG207</f>
        <v>0</v>
      </c>
      <c r="AL207" s="9">
        <f t="shared" si="373"/>
        <v>0</v>
      </c>
      <c r="AM207" s="9">
        <f t="shared" si="374"/>
        <v>0</v>
      </c>
      <c r="AN207" s="29"/>
      <c r="AO207" s="29"/>
      <c r="AP207" s="29"/>
      <c r="AQ207" s="29"/>
      <c r="AR207" s="29"/>
      <c r="AS207" s="29">
        <f t="shared" si="275"/>
        <v>0</v>
      </c>
      <c r="AT207" s="29"/>
      <c r="AU207" s="29">
        <f t="shared" si="284"/>
        <v>0</v>
      </c>
      <c r="AV207" s="29"/>
      <c r="AW207" s="29"/>
      <c r="AX207" s="29">
        <f t="shared" si="276"/>
        <v>0</v>
      </c>
      <c r="AY207" s="29"/>
      <c r="AZ207" s="29">
        <f t="shared" si="282"/>
        <v>0</v>
      </c>
      <c r="BA207" s="29"/>
      <c r="BB207" s="29">
        <v>90000</v>
      </c>
      <c r="BC207" s="29"/>
      <c r="BD207" s="29"/>
      <c r="BE207" s="29"/>
      <c r="BF207" s="29">
        <f t="shared" si="350"/>
        <v>0</v>
      </c>
      <c r="BG207" s="80" t="e">
        <f t="shared" si="351"/>
        <v>#DIV/0!</v>
      </c>
      <c r="BH207" s="29">
        <f t="shared" si="352"/>
        <v>-90000</v>
      </c>
      <c r="BI207" s="81">
        <f t="shared" si="353"/>
        <v>0</v>
      </c>
    </row>
    <row r="208" spans="1:61" x14ac:dyDescent="0.25">
      <c r="A208" s="6" t="s">
        <v>137</v>
      </c>
      <c r="B208" s="104"/>
      <c r="C208" s="104"/>
      <c r="D208" s="104"/>
      <c r="E208" s="124">
        <v>851</v>
      </c>
      <c r="F208" s="27" t="s">
        <v>127</v>
      </c>
      <c r="G208" s="27" t="s">
        <v>16</v>
      </c>
      <c r="H208" s="27"/>
      <c r="I208" s="27"/>
      <c r="J208" s="30">
        <f t="shared" ref="J208:U208" si="383">J212</f>
        <v>8028768</v>
      </c>
      <c r="K208" s="30">
        <f t="shared" si="383"/>
        <v>8028768</v>
      </c>
      <c r="L208" s="30">
        <f t="shared" si="383"/>
        <v>0</v>
      </c>
      <c r="M208" s="30">
        <f t="shared" si="383"/>
        <v>0</v>
      </c>
      <c r="N208" s="30">
        <f t="shared" si="383"/>
        <v>0</v>
      </c>
      <c r="O208" s="30">
        <f t="shared" si="383"/>
        <v>0</v>
      </c>
      <c r="P208" s="30">
        <f t="shared" si="383"/>
        <v>0</v>
      </c>
      <c r="Q208" s="30">
        <f t="shared" si="383"/>
        <v>0</v>
      </c>
      <c r="R208" s="30">
        <f t="shared" si="383"/>
        <v>8028768</v>
      </c>
      <c r="S208" s="30">
        <f t="shared" si="383"/>
        <v>8028768</v>
      </c>
      <c r="T208" s="30">
        <f t="shared" si="383"/>
        <v>0</v>
      </c>
      <c r="U208" s="30">
        <f t="shared" si="383"/>
        <v>0</v>
      </c>
      <c r="V208" s="30">
        <f>V209+V212</f>
        <v>1153400</v>
      </c>
      <c r="W208" s="30">
        <f t="shared" ref="W208:Y208" si="384">W209+W212</f>
        <v>0</v>
      </c>
      <c r="X208" s="30">
        <f t="shared" si="384"/>
        <v>1153400</v>
      </c>
      <c r="Y208" s="30">
        <f t="shared" si="384"/>
        <v>0</v>
      </c>
      <c r="Z208" s="30">
        <f t="shared" ref="Z208" si="385">Z209+Z212</f>
        <v>9182168</v>
      </c>
      <c r="AA208" s="30">
        <f t="shared" ref="AA208" si="386">AA209+AA212</f>
        <v>8028768</v>
      </c>
      <c r="AB208" s="30">
        <f t="shared" ref="AB208" si="387">AB209+AB212</f>
        <v>1153400</v>
      </c>
      <c r="AC208" s="30">
        <f t="shared" ref="AC208" si="388">AC209+AC212</f>
        <v>0</v>
      </c>
      <c r="AD208" s="30">
        <f>AD209+AD212</f>
        <v>2582190</v>
      </c>
      <c r="AE208" s="30">
        <f t="shared" ref="AE208:AK208" si="389">AE209+AE212</f>
        <v>2582190</v>
      </c>
      <c r="AF208" s="30">
        <f t="shared" si="389"/>
        <v>0</v>
      </c>
      <c r="AG208" s="30">
        <f t="shared" si="389"/>
        <v>0</v>
      </c>
      <c r="AH208" s="30">
        <f t="shared" si="389"/>
        <v>11764358</v>
      </c>
      <c r="AI208" s="30">
        <f t="shared" si="389"/>
        <v>10610958</v>
      </c>
      <c r="AJ208" s="30">
        <f t="shared" si="389"/>
        <v>1153400</v>
      </c>
      <c r="AK208" s="30">
        <f t="shared" si="389"/>
        <v>0</v>
      </c>
      <c r="AL208" s="9">
        <f t="shared" si="373"/>
        <v>0</v>
      </c>
      <c r="AM208" s="9">
        <f t="shared" si="374"/>
        <v>0</v>
      </c>
      <c r="AN208" s="30"/>
      <c r="AO208" s="30"/>
      <c r="AP208" s="30"/>
      <c r="AQ208" s="30">
        <f>AQ212</f>
        <v>4014384</v>
      </c>
      <c r="AR208" s="30"/>
      <c r="AS208" s="29">
        <f t="shared" ref="AS208:AS274" si="390">AQ208+AR208</f>
        <v>4014384</v>
      </c>
      <c r="AT208" s="30"/>
      <c r="AU208" s="29">
        <f t="shared" si="284"/>
        <v>4014384</v>
      </c>
      <c r="AV208" s="30">
        <f>AV212</f>
        <v>4014384</v>
      </c>
      <c r="AW208" s="30"/>
      <c r="AX208" s="29">
        <f t="shared" ref="AX208:AX274" si="391">AV208+AW208</f>
        <v>4014384</v>
      </c>
      <c r="AY208" s="30"/>
      <c r="AZ208" s="29">
        <f t="shared" si="282"/>
        <v>4014384</v>
      </c>
      <c r="BA208" s="30">
        <f>BA212</f>
        <v>11361636</v>
      </c>
      <c r="BB208" s="30">
        <f>BB212</f>
        <v>11361636</v>
      </c>
      <c r="BC208" s="30">
        <f>BC212</f>
        <v>11361636</v>
      </c>
      <c r="BD208" s="30">
        <f>BD212</f>
        <v>0</v>
      </c>
      <c r="BE208" s="30">
        <f>BE212</f>
        <v>0</v>
      </c>
      <c r="BF208" s="29">
        <f t="shared" si="350"/>
        <v>-3332868</v>
      </c>
      <c r="BG208" s="80">
        <f t="shared" si="351"/>
        <v>70.665597806513077</v>
      </c>
      <c r="BH208" s="29">
        <f t="shared" si="352"/>
        <v>-3332868</v>
      </c>
      <c r="BI208" s="81">
        <f t="shared" si="353"/>
        <v>70.665597806513077</v>
      </c>
    </row>
    <row r="209" spans="1:61" ht="45" x14ac:dyDescent="0.25">
      <c r="A209" s="126" t="s">
        <v>408</v>
      </c>
      <c r="B209" s="126"/>
      <c r="C209" s="126"/>
      <c r="D209" s="126"/>
      <c r="E209" s="124">
        <v>851</v>
      </c>
      <c r="F209" s="3" t="s">
        <v>127</v>
      </c>
      <c r="G209" s="3" t="s">
        <v>16</v>
      </c>
      <c r="H209" s="3" t="s">
        <v>339</v>
      </c>
      <c r="I209" s="3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29">
        <f t="shared" ref="V209:AK210" si="392">V210</f>
        <v>1153400</v>
      </c>
      <c r="W209" s="29">
        <f t="shared" si="392"/>
        <v>0</v>
      </c>
      <c r="X209" s="29">
        <f t="shared" si="392"/>
        <v>1153400</v>
      </c>
      <c r="Y209" s="29">
        <f t="shared" si="392"/>
        <v>0</v>
      </c>
      <c r="Z209" s="29">
        <f t="shared" si="392"/>
        <v>1153400</v>
      </c>
      <c r="AA209" s="29">
        <f t="shared" si="392"/>
        <v>0</v>
      </c>
      <c r="AB209" s="29">
        <f t="shared" si="392"/>
        <v>1153400</v>
      </c>
      <c r="AC209" s="29">
        <f t="shared" si="392"/>
        <v>0</v>
      </c>
      <c r="AD209" s="29">
        <f t="shared" si="392"/>
        <v>2582190</v>
      </c>
      <c r="AE209" s="29">
        <f t="shared" si="392"/>
        <v>2582190</v>
      </c>
      <c r="AF209" s="29">
        <f t="shared" si="392"/>
        <v>0</v>
      </c>
      <c r="AG209" s="29">
        <f t="shared" si="392"/>
        <v>0</v>
      </c>
      <c r="AH209" s="29">
        <f t="shared" si="392"/>
        <v>3735590</v>
      </c>
      <c r="AI209" s="29">
        <f t="shared" si="392"/>
        <v>2582190</v>
      </c>
      <c r="AJ209" s="29">
        <f t="shared" si="392"/>
        <v>1153400</v>
      </c>
      <c r="AK209" s="29">
        <f t="shared" si="392"/>
        <v>0</v>
      </c>
      <c r="AL209" s="9">
        <f t="shared" si="373"/>
        <v>0</v>
      </c>
      <c r="AM209" s="9">
        <f t="shared" si="374"/>
        <v>0</v>
      </c>
      <c r="AN209" s="30"/>
      <c r="AO209" s="30"/>
      <c r="AP209" s="30"/>
      <c r="AQ209" s="30"/>
      <c r="AR209" s="30"/>
      <c r="AS209" s="29"/>
      <c r="AT209" s="30"/>
      <c r="AU209" s="29"/>
      <c r="AV209" s="30"/>
      <c r="AW209" s="30"/>
      <c r="AX209" s="29"/>
      <c r="AY209" s="30"/>
      <c r="AZ209" s="29"/>
      <c r="BA209" s="30"/>
      <c r="BB209" s="30"/>
      <c r="BC209" s="30"/>
      <c r="BD209" s="30"/>
      <c r="BE209" s="30"/>
      <c r="BF209" s="29"/>
      <c r="BG209" s="80"/>
      <c r="BH209" s="29"/>
      <c r="BI209" s="81"/>
    </row>
    <row r="210" spans="1:61" ht="30" x14ac:dyDescent="0.25">
      <c r="A210" s="126" t="s">
        <v>131</v>
      </c>
      <c r="B210" s="126"/>
      <c r="C210" s="126"/>
      <c r="D210" s="126"/>
      <c r="E210" s="124">
        <v>851</v>
      </c>
      <c r="F210" s="3" t="s">
        <v>127</v>
      </c>
      <c r="G210" s="3" t="s">
        <v>16</v>
      </c>
      <c r="H210" s="3" t="s">
        <v>339</v>
      </c>
      <c r="I210" s="3" t="s">
        <v>132</v>
      </c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29">
        <f t="shared" si="392"/>
        <v>1153400</v>
      </c>
      <c r="W210" s="29">
        <f t="shared" si="392"/>
        <v>0</v>
      </c>
      <c r="X210" s="29">
        <f t="shared" si="392"/>
        <v>1153400</v>
      </c>
      <c r="Y210" s="29">
        <f t="shared" si="392"/>
        <v>0</v>
      </c>
      <c r="Z210" s="29">
        <f t="shared" si="392"/>
        <v>1153400</v>
      </c>
      <c r="AA210" s="29">
        <f t="shared" si="392"/>
        <v>0</v>
      </c>
      <c r="AB210" s="29">
        <f t="shared" si="392"/>
        <v>1153400</v>
      </c>
      <c r="AC210" s="29">
        <f t="shared" si="392"/>
        <v>0</v>
      </c>
      <c r="AD210" s="29">
        <f t="shared" si="392"/>
        <v>2582190</v>
      </c>
      <c r="AE210" s="29">
        <f t="shared" si="392"/>
        <v>2582190</v>
      </c>
      <c r="AF210" s="29">
        <f t="shared" si="392"/>
        <v>0</v>
      </c>
      <c r="AG210" s="29">
        <f t="shared" si="392"/>
        <v>0</v>
      </c>
      <c r="AH210" s="29">
        <f t="shared" si="392"/>
        <v>3735590</v>
      </c>
      <c r="AI210" s="29">
        <f t="shared" si="392"/>
        <v>2582190</v>
      </c>
      <c r="AJ210" s="29">
        <f t="shared" si="392"/>
        <v>1153400</v>
      </c>
      <c r="AK210" s="29">
        <f t="shared" si="392"/>
        <v>0</v>
      </c>
      <c r="AL210" s="9">
        <f t="shared" si="373"/>
        <v>0</v>
      </c>
      <c r="AM210" s="9">
        <f t="shared" si="374"/>
        <v>0</v>
      </c>
      <c r="AN210" s="30"/>
      <c r="AO210" s="30"/>
      <c r="AP210" s="30"/>
      <c r="AQ210" s="30"/>
      <c r="AR210" s="30"/>
      <c r="AS210" s="29"/>
      <c r="AT210" s="30"/>
      <c r="AU210" s="29"/>
      <c r="AV210" s="30"/>
      <c r="AW210" s="30"/>
      <c r="AX210" s="29"/>
      <c r="AY210" s="30"/>
      <c r="AZ210" s="29"/>
      <c r="BA210" s="30"/>
      <c r="BB210" s="30"/>
      <c r="BC210" s="30"/>
      <c r="BD210" s="30"/>
      <c r="BE210" s="30"/>
      <c r="BF210" s="29"/>
      <c r="BG210" s="80"/>
      <c r="BH210" s="29"/>
      <c r="BI210" s="81"/>
    </row>
    <row r="211" spans="1:61" ht="45" customHeight="1" x14ac:dyDescent="0.25">
      <c r="A211" s="126" t="s">
        <v>133</v>
      </c>
      <c r="B211" s="126"/>
      <c r="C211" s="126"/>
      <c r="D211" s="126"/>
      <c r="E211" s="124">
        <v>851</v>
      </c>
      <c r="F211" s="3" t="s">
        <v>127</v>
      </c>
      <c r="G211" s="3" t="s">
        <v>16</v>
      </c>
      <c r="H211" s="3" t="s">
        <v>339</v>
      </c>
      <c r="I211" s="3" t="s">
        <v>134</v>
      </c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29">
        <v>1153400</v>
      </c>
      <c r="W211" s="30"/>
      <c r="X211" s="30">
        <f>V211</f>
        <v>1153400</v>
      </c>
      <c r="Y211" s="30"/>
      <c r="Z211" s="29">
        <f>R211+V211</f>
        <v>1153400</v>
      </c>
      <c r="AA211" s="29">
        <f t="shared" ref="AA211:AC211" si="393">S211+W211</f>
        <v>0</v>
      </c>
      <c r="AB211" s="29">
        <f t="shared" si="393"/>
        <v>1153400</v>
      </c>
      <c r="AC211" s="29">
        <f t="shared" si="393"/>
        <v>0</v>
      </c>
      <c r="AD211" s="29">
        <v>2582190</v>
      </c>
      <c r="AE211" s="30">
        <v>2582190</v>
      </c>
      <c r="AF211" s="30"/>
      <c r="AG211" s="30"/>
      <c r="AH211" s="29">
        <f>Z211+AD211</f>
        <v>3735590</v>
      </c>
      <c r="AI211" s="29">
        <f t="shared" ref="AI211" si="394">AA211+AE211</f>
        <v>2582190</v>
      </c>
      <c r="AJ211" s="29">
        <f t="shared" ref="AJ211" si="395">AB211+AF211</f>
        <v>1153400</v>
      </c>
      <c r="AK211" s="29">
        <f t="shared" ref="AK211" si="396">AC211+AG211</f>
        <v>0</v>
      </c>
      <c r="AL211" s="9">
        <f t="shared" si="373"/>
        <v>0</v>
      </c>
      <c r="AM211" s="9">
        <f t="shared" si="374"/>
        <v>0</v>
      </c>
      <c r="AN211" s="30"/>
      <c r="AO211" s="30"/>
      <c r="AP211" s="30"/>
      <c r="AQ211" s="30"/>
      <c r="AR211" s="30"/>
      <c r="AS211" s="29"/>
      <c r="AT211" s="30"/>
      <c r="AU211" s="29"/>
      <c r="AV211" s="30"/>
      <c r="AW211" s="30"/>
      <c r="AX211" s="29"/>
      <c r="AY211" s="30"/>
      <c r="AZ211" s="29"/>
      <c r="BA211" s="30"/>
      <c r="BB211" s="30"/>
      <c r="BC211" s="30"/>
      <c r="BD211" s="30"/>
      <c r="BE211" s="30"/>
      <c r="BF211" s="29"/>
      <c r="BG211" s="80"/>
      <c r="BH211" s="29"/>
      <c r="BI211" s="81"/>
    </row>
    <row r="212" spans="1:61" s="2" customFormat="1" ht="105" hidden="1" x14ac:dyDescent="0.25">
      <c r="A212" s="126" t="s">
        <v>363</v>
      </c>
      <c r="B212" s="106"/>
      <c r="C212" s="106"/>
      <c r="D212" s="106"/>
      <c r="E212" s="124">
        <v>851</v>
      </c>
      <c r="F212" s="4" t="s">
        <v>127</v>
      </c>
      <c r="G212" s="4" t="s">
        <v>16</v>
      </c>
      <c r="H212" s="4" t="s">
        <v>138</v>
      </c>
      <c r="I212" s="4"/>
      <c r="J212" s="29">
        <f t="shared" ref="J212:BB213" si="397">J213</f>
        <v>8028768</v>
      </c>
      <c r="K212" s="29">
        <f t="shared" si="397"/>
        <v>8028768</v>
      </c>
      <c r="L212" s="29">
        <f t="shared" si="397"/>
        <v>0</v>
      </c>
      <c r="M212" s="29">
        <f t="shared" si="397"/>
        <v>0</v>
      </c>
      <c r="N212" s="29">
        <f t="shared" si="397"/>
        <v>0</v>
      </c>
      <c r="O212" s="29">
        <f t="shared" si="397"/>
        <v>0</v>
      </c>
      <c r="P212" s="29">
        <f t="shared" si="397"/>
        <v>0</v>
      </c>
      <c r="Q212" s="29">
        <f t="shared" si="397"/>
        <v>0</v>
      </c>
      <c r="R212" s="29">
        <f t="shared" si="397"/>
        <v>8028768</v>
      </c>
      <c r="S212" s="29">
        <f t="shared" si="397"/>
        <v>8028768</v>
      </c>
      <c r="T212" s="29">
        <f t="shared" si="397"/>
        <v>0</v>
      </c>
      <c r="U212" s="29">
        <f t="shared" si="397"/>
        <v>0</v>
      </c>
      <c r="V212" s="29">
        <f t="shared" si="397"/>
        <v>0</v>
      </c>
      <c r="W212" s="29">
        <f t="shared" si="397"/>
        <v>0</v>
      </c>
      <c r="X212" s="29">
        <f t="shared" si="397"/>
        <v>0</v>
      </c>
      <c r="Y212" s="29">
        <f t="shared" si="397"/>
        <v>0</v>
      </c>
      <c r="Z212" s="29">
        <f t="shared" si="397"/>
        <v>8028768</v>
      </c>
      <c r="AA212" s="29">
        <f t="shared" si="397"/>
        <v>8028768</v>
      </c>
      <c r="AB212" s="29">
        <f t="shared" si="397"/>
        <v>0</v>
      </c>
      <c r="AC212" s="29">
        <f t="shared" si="397"/>
        <v>0</v>
      </c>
      <c r="AD212" s="29">
        <f t="shared" si="397"/>
        <v>0</v>
      </c>
      <c r="AE212" s="29">
        <f t="shared" si="397"/>
        <v>0</v>
      </c>
      <c r="AF212" s="29">
        <f t="shared" si="397"/>
        <v>0</v>
      </c>
      <c r="AG212" s="29">
        <f t="shared" si="397"/>
        <v>0</v>
      </c>
      <c r="AH212" s="29">
        <f t="shared" si="397"/>
        <v>8028768</v>
      </c>
      <c r="AI212" s="29">
        <f t="shared" si="397"/>
        <v>8028768</v>
      </c>
      <c r="AJ212" s="29">
        <f t="shared" si="397"/>
        <v>0</v>
      </c>
      <c r="AK212" s="29">
        <f t="shared" si="397"/>
        <v>0</v>
      </c>
      <c r="AL212" s="9">
        <f t="shared" si="373"/>
        <v>0</v>
      </c>
      <c r="AM212" s="9">
        <f t="shared" si="374"/>
        <v>0</v>
      </c>
      <c r="AN212" s="29"/>
      <c r="AO212" s="29"/>
      <c r="AP212" s="29"/>
      <c r="AQ212" s="29">
        <f t="shared" si="397"/>
        <v>4014384</v>
      </c>
      <c r="AR212" s="29"/>
      <c r="AS212" s="29">
        <f t="shared" si="390"/>
        <v>4014384</v>
      </c>
      <c r="AT212" s="29"/>
      <c r="AU212" s="29">
        <f t="shared" ref="AU212:AU266" si="398">AS212+AT212</f>
        <v>4014384</v>
      </c>
      <c r="AV212" s="29">
        <f t="shared" si="397"/>
        <v>4014384</v>
      </c>
      <c r="AW212" s="29"/>
      <c r="AX212" s="29">
        <f t="shared" si="391"/>
        <v>4014384</v>
      </c>
      <c r="AY212" s="29"/>
      <c r="AZ212" s="29">
        <f t="shared" ref="AZ212:AZ266" si="399">AX212+AY212</f>
        <v>4014384</v>
      </c>
      <c r="BA212" s="29">
        <f t="shared" si="397"/>
        <v>11361636</v>
      </c>
      <c r="BB212" s="29">
        <f t="shared" si="397"/>
        <v>11361636</v>
      </c>
      <c r="BC212" s="29">
        <f t="shared" ref="BA212:BE213" si="400">BC213</f>
        <v>11361636</v>
      </c>
      <c r="BD212" s="29">
        <f t="shared" si="400"/>
        <v>0</v>
      </c>
      <c r="BE212" s="29">
        <f t="shared" si="400"/>
        <v>0</v>
      </c>
      <c r="BF212" s="29">
        <f t="shared" ref="BF212:BF243" si="401">J212-BA212</f>
        <v>-3332868</v>
      </c>
      <c r="BG212" s="80">
        <f t="shared" ref="BG212:BG243" si="402">J212/BA212*100</f>
        <v>70.665597806513077</v>
      </c>
      <c r="BH212" s="29">
        <f t="shared" ref="BH212:BH243" si="403">J212-BB212</f>
        <v>-3332868</v>
      </c>
      <c r="BI212" s="81">
        <f t="shared" ref="BI212:BI243" si="404">J212/BB212*100</f>
        <v>70.665597806513077</v>
      </c>
    </row>
    <row r="213" spans="1:61" s="2" customFormat="1" ht="45" hidden="1" x14ac:dyDescent="0.25">
      <c r="A213" s="106" t="s">
        <v>97</v>
      </c>
      <c r="B213" s="106"/>
      <c r="C213" s="106"/>
      <c r="D213" s="106"/>
      <c r="E213" s="124">
        <v>851</v>
      </c>
      <c r="F213" s="4" t="s">
        <v>127</v>
      </c>
      <c r="G213" s="4" t="s">
        <v>16</v>
      </c>
      <c r="H213" s="4" t="s">
        <v>138</v>
      </c>
      <c r="I213" s="4" t="s">
        <v>98</v>
      </c>
      <c r="J213" s="29">
        <f t="shared" si="397"/>
        <v>8028768</v>
      </c>
      <c r="K213" s="29">
        <f t="shared" si="397"/>
        <v>8028768</v>
      </c>
      <c r="L213" s="29">
        <f t="shared" si="397"/>
        <v>0</v>
      </c>
      <c r="M213" s="29">
        <f t="shared" si="397"/>
        <v>0</v>
      </c>
      <c r="N213" s="29">
        <f t="shared" si="397"/>
        <v>0</v>
      </c>
      <c r="O213" s="29">
        <f t="shared" si="397"/>
        <v>0</v>
      </c>
      <c r="P213" s="29">
        <f t="shared" si="397"/>
        <v>0</v>
      </c>
      <c r="Q213" s="29">
        <f t="shared" si="397"/>
        <v>0</v>
      </c>
      <c r="R213" s="29">
        <f t="shared" si="397"/>
        <v>8028768</v>
      </c>
      <c r="S213" s="29">
        <f t="shared" si="397"/>
        <v>8028768</v>
      </c>
      <c r="T213" s="29">
        <f t="shared" si="397"/>
        <v>0</v>
      </c>
      <c r="U213" s="29">
        <f t="shared" si="397"/>
        <v>0</v>
      </c>
      <c r="V213" s="29">
        <f t="shared" si="397"/>
        <v>0</v>
      </c>
      <c r="W213" s="29">
        <f t="shared" si="397"/>
        <v>0</v>
      </c>
      <c r="X213" s="29">
        <f t="shared" si="397"/>
        <v>0</v>
      </c>
      <c r="Y213" s="29">
        <f t="shared" si="397"/>
        <v>0</v>
      </c>
      <c r="Z213" s="29">
        <f t="shared" si="397"/>
        <v>8028768</v>
      </c>
      <c r="AA213" s="29">
        <f t="shared" si="397"/>
        <v>8028768</v>
      </c>
      <c r="AB213" s="29">
        <f t="shared" si="397"/>
        <v>0</v>
      </c>
      <c r="AC213" s="29">
        <f t="shared" si="397"/>
        <v>0</v>
      </c>
      <c r="AD213" s="29">
        <f t="shared" si="397"/>
        <v>0</v>
      </c>
      <c r="AE213" s="29">
        <f t="shared" si="397"/>
        <v>0</v>
      </c>
      <c r="AF213" s="29">
        <f t="shared" si="397"/>
        <v>0</v>
      </c>
      <c r="AG213" s="29">
        <f t="shared" si="397"/>
        <v>0</v>
      </c>
      <c r="AH213" s="29">
        <f t="shared" si="397"/>
        <v>8028768</v>
      </c>
      <c r="AI213" s="29">
        <f t="shared" si="397"/>
        <v>8028768</v>
      </c>
      <c r="AJ213" s="29">
        <f t="shared" si="397"/>
        <v>0</v>
      </c>
      <c r="AK213" s="29">
        <f t="shared" si="397"/>
        <v>0</v>
      </c>
      <c r="AL213" s="9">
        <f t="shared" si="373"/>
        <v>0</v>
      </c>
      <c r="AM213" s="9">
        <f t="shared" si="374"/>
        <v>0</v>
      </c>
      <c r="AN213" s="29"/>
      <c r="AO213" s="29"/>
      <c r="AP213" s="29"/>
      <c r="AQ213" s="29">
        <f t="shared" si="397"/>
        <v>4014384</v>
      </c>
      <c r="AR213" s="29"/>
      <c r="AS213" s="29">
        <f t="shared" si="390"/>
        <v>4014384</v>
      </c>
      <c r="AT213" s="29"/>
      <c r="AU213" s="29">
        <f t="shared" si="398"/>
        <v>4014384</v>
      </c>
      <c r="AV213" s="29">
        <f t="shared" si="397"/>
        <v>4014384</v>
      </c>
      <c r="AW213" s="29"/>
      <c r="AX213" s="29">
        <f t="shared" si="391"/>
        <v>4014384</v>
      </c>
      <c r="AY213" s="29"/>
      <c r="AZ213" s="29">
        <f t="shared" si="399"/>
        <v>4014384</v>
      </c>
      <c r="BA213" s="29">
        <f t="shared" si="400"/>
        <v>11361636</v>
      </c>
      <c r="BB213" s="29">
        <f t="shared" si="400"/>
        <v>11361636</v>
      </c>
      <c r="BC213" s="29">
        <f t="shared" si="400"/>
        <v>11361636</v>
      </c>
      <c r="BD213" s="29">
        <f t="shared" si="400"/>
        <v>0</v>
      </c>
      <c r="BE213" s="29">
        <f t="shared" si="400"/>
        <v>0</v>
      </c>
      <c r="BF213" s="29">
        <f t="shared" si="401"/>
        <v>-3332868</v>
      </c>
      <c r="BG213" s="80">
        <f t="shared" si="402"/>
        <v>70.665597806513077</v>
      </c>
      <c r="BH213" s="29">
        <f t="shared" si="403"/>
        <v>-3332868</v>
      </c>
      <c r="BI213" s="81">
        <f t="shared" si="404"/>
        <v>70.665597806513077</v>
      </c>
    </row>
    <row r="214" spans="1:61" s="2" customFormat="1" ht="30" hidden="1" x14ac:dyDescent="0.25">
      <c r="A214" s="106" t="s">
        <v>99</v>
      </c>
      <c r="B214" s="106"/>
      <c r="C214" s="106"/>
      <c r="D214" s="106"/>
      <c r="E214" s="124">
        <v>851</v>
      </c>
      <c r="F214" s="4" t="s">
        <v>127</v>
      </c>
      <c r="G214" s="4" t="s">
        <v>16</v>
      </c>
      <c r="H214" s="4" t="s">
        <v>138</v>
      </c>
      <c r="I214" s="4" t="s">
        <v>100</v>
      </c>
      <c r="J214" s="29">
        <v>8028768</v>
      </c>
      <c r="K214" s="29">
        <f>J214</f>
        <v>8028768</v>
      </c>
      <c r="L214" s="29"/>
      <c r="M214" s="29"/>
      <c r="N214" s="29"/>
      <c r="O214" s="29">
        <f>N214</f>
        <v>0</v>
      </c>
      <c r="P214" s="29"/>
      <c r="Q214" s="29"/>
      <c r="R214" s="29">
        <f>J214+N214</f>
        <v>8028768</v>
      </c>
      <c r="S214" s="29">
        <f>K214+O214</f>
        <v>8028768</v>
      </c>
      <c r="T214" s="29">
        <f>L214+P214</f>
        <v>0</v>
      </c>
      <c r="U214" s="29">
        <f>M214+Q214</f>
        <v>0</v>
      </c>
      <c r="V214" s="29"/>
      <c r="W214" s="29">
        <f>V214</f>
        <v>0</v>
      </c>
      <c r="X214" s="29"/>
      <c r="Y214" s="29"/>
      <c r="Z214" s="29">
        <f>R214+V214</f>
        <v>8028768</v>
      </c>
      <c r="AA214" s="29">
        <f>S214+W214</f>
        <v>8028768</v>
      </c>
      <c r="AB214" s="29">
        <f>T214+X214</f>
        <v>0</v>
      </c>
      <c r="AC214" s="29">
        <f>U214+Y214</f>
        <v>0</v>
      </c>
      <c r="AD214" s="29"/>
      <c r="AE214" s="29">
        <f>AD214</f>
        <v>0</v>
      </c>
      <c r="AF214" s="29"/>
      <c r="AG214" s="29"/>
      <c r="AH214" s="29">
        <f>Z214+AD214</f>
        <v>8028768</v>
      </c>
      <c r="AI214" s="29">
        <f>AA214+AE214</f>
        <v>8028768</v>
      </c>
      <c r="AJ214" s="29">
        <f>AB214+AF214</f>
        <v>0</v>
      </c>
      <c r="AK214" s="29">
        <f>AC214+AG214</f>
        <v>0</v>
      </c>
      <c r="AL214" s="9">
        <f t="shared" si="373"/>
        <v>0</v>
      </c>
      <c r="AM214" s="9">
        <f t="shared" si="374"/>
        <v>0</v>
      </c>
      <c r="AN214" s="29"/>
      <c r="AO214" s="29"/>
      <c r="AP214" s="29"/>
      <c r="AQ214" s="29">
        <v>4014384</v>
      </c>
      <c r="AR214" s="29"/>
      <c r="AS214" s="29">
        <f t="shared" si="390"/>
        <v>4014384</v>
      </c>
      <c r="AT214" s="29"/>
      <c r="AU214" s="29">
        <f t="shared" si="398"/>
        <v>4014384</v>
      </c>
      <c r="AV214" s="29">
        <v>4014384</v>
      </c>
      <c r="AW214" s="29"/>
      <c r="AX214" s="29">
        <f t="shared" si="391"/>
        <v>4014384</v>
      </c>
      <c r="AY214" s="29"/>
      <c r="AZ214" s="29">
        <f t="shared" si="399"/>
        <v>4014384</v>
      </c>
      <c r="BA214" s="29">
        <v>11361636</v>
      </c>
      <c r="BB214" s="29">
        <v>11361636</v>
      </c>
      <c r="BC214" s="29">
        <f>BB214</f>
        <v>11361636</v>
      </c>
      <c r="BD214" s="29"/>
      <c r="BE214" s="29"/>
      <c r="BF214" s="29">
        <f t="shared" si="401"/>
        <v>-3332868</v>
      </c>
      <c r="BG214" s="80">
        <f t="shared" si="402"/>
        <v>70.665597806513077</v>
      </c>
      <c r="BH214" s="29">
        <f t="shared" si="403"/>
        <v>-3332868</v>
      </c>
      <c r="BI214" s="81">
        <f t="shared" si="404"/>
        <v>70.665597806513077</v>
      </c>
    </row>
    <row r="215" spans="1:61" ht="28.5" hidden="1" x14ac:dyDescent="0.25">
      <c r="A215" s="6" t="s">
        <v>141</v>
      </c>
      <c r="B215" s="104"/>
      <c r="C215" s="104"/>
      <c r="D215" s="104"/>
      <c r="E215" s="124">
        <v>851</v>
      </c>
      <c r="F215" s="27" t="s">
        <v>127</v>
      </c>
      <c r="G215" s="27" t="s">
        <v>142</v>
      </c>
      <c r="H215" s="27"/>
      <c r="I215" s="27"/>
      <c r="J215" s="30">
        <f>J216</f>
        <v>489087</v>
      </c>
      <c r="K215" s="30">
        <f t="shared" ref="K215:AK215" si="405">K216</f>
        <v>489087</v>
      </c>
      <c r="L215" s="30">
        <f t="shared" si="405"/>
        <v>0</v>
      </c>
      <c r="M215" s="30">
        <f t="shared" si="405"/>
        <v>0</v>
      </c>
      <c r="N215" s="30">
        <f t="shared" si="405"/>
        <v>0</v>
      </c>
      <c r="O215" s="30">
        <f t="shared" si="405"/>
        <v>0</v>
      </c>
      <c r="P215" s="30">
        <f t="shared" si="405"/>
        <v>0</v>
      </c>
      <c r="Q215" s="30">
        <f t="shared" si="405"/>
        <v>0</v>
      </c>
      <c r="R215" s="30">
        <f t="shared" si="405"/>
        <v>489087</v>
      </c>
      <c r="S215" s="30">
        <f t="shared" si="405"/>
        <v>489087</v>
      </c>
      <c r="T215" s="30">
        <f t="shared" si="405"/>
        <v>0</v>
      </c>
      <c r="U215" s="30">
        <f t="shared" si="405"/>
        <v>0</v>
      </c>
      <c r="V215" s="30">
        <f t="shared" si="405"/>
        <v>0</v>
      </c>
      <c r="W215" s="30">
        <f t="shared" si="405"/>
        <v>0</v>
      </c>
      <c r="X215" s="30">
        <f t="shared" si="405"/>
        <v>0</v>
      </c>
      <c r="Y215" s="30">
        <f t="shared" si="405"/>
        <v>0</v>
      </c>
      <c r="Z215" s="30">
        <f t="shared" si="405"/>
        <v>489087</v>
      </c>
      <c r="AA215" s="30">
        <f t="shared" si="405"/>
        <v>489087</v>
      </c>
      <c r="AB215" s="30">
        <f t="shared" si="405"/>
        <v>0</v>
      </c>
      <c r="AC215" s="30">
        <f t="shared" si="405"/>
        <v>0</v>
      </c>
      <c r="AD215" s="30">
        <f t="shared" si="405"/>
        <v>0</v>
      </c>
      <c r="AE215" s="30">
        <f t="shared" si="405"/>
        <v>0</v>
      </c>
      <c r="AF215" s="30">
        <f t="shared" si="405"/>
        <v>0</v>
      </c>
      <c r="AG215" s="30">
        <f t="shared" si="405"/>
        <v>0</v>
      </c>
      <c r="AH215" s="30">
        <f t="shared" si="405"/>
        <v>489087</v>
      </c>
      <c r="AI215" s="30">
        <f t="shared" si="405"/>
        <v>489087</v>
      </c>
      <c r="AJ215" s="30">
        <f t="shared" si="405"/>
        <v>0</v>
      </c>
      <c r="AK215" s="30">
        <f t="shared" si="405"/>
        <v>0</v>
      </c>
      <c r="AL215" s="9">
        <f t="shared" si="373"/>
        <v>0</v>
      </c>
      <c r="AM215" s="9">
        <f t="shared" si="374"/>
        <v>0</v>
      </c>
      <c r="AN215" s="30"/>
      <c r="AO215" s="30"/>
      <c r="AP215" s="30"/>
      <c r="AQ215" s="30">
        <f>AQ216</f>
        <v>489087</v>
      </c>
      <c r="AR215" s="30"/>
      <c r="AS215" s="29">
        <f t="shared" si="390"/>
        <v>489087</v>
      </c>
      <c r="AT215" s="30"/>
      <c r="AU215" s="29">
        <f t="shared" si="398"/>
        <v>489087</v>
      </c>
      <c r="AV215" s="30">
        <f>AV216</f>
        <v>489087</v>
      </c>
      <c r="AW215" s="30"/>
      <c r="AX215" s="29">
        <f t="shared" si="391"/>
        <v>489087</v>
      </c>
      <c r="AY215" s="30"/>
      <c r="AZ215" s="29">
        <f t="shared" si="399"/>
        <v>489087</v>
      </c>
      <c r="BA215" s="30">
        <f>BA216</f>
        <v>468924</v>
      </c>
      <c r="BB215" s="30">
        <f>BB216</f>
        <v>468924</v>
      </c>
      <c r="BC215" s="30">
        <f t="shared" ref="BC215" si="406">BC216</f>
        <v>468924</v>
      </c>
      <c r="BD215" s="30">
        <f t="shared" ref="BD215" si="407">BD216</f>
        <v>0</v>
      </c>
      <c r="BE215" s="30">
        <f t="shared" ref="BE215" si="408">BE216</f>
        <v>0</v>
      </c>
      <c r="BF215" s="29">
        <f t="shared" si="401"/>
        <v>20163</v>
      </c>
      <c r="BG215" s="80">
        <f t="shared" si="402"/>
        <v>104.2998438979451</v>
      </c>
      <c r="BH215" s="29">
        <f t="shared" si="403"/>
        <v>20163</v>
      </c>
      <c r="BI215" s="81">
        <f t="shared" si="404"/>
        <v>104.2998438979451</v>
      </c>
    </row>
    <row r="216" spans="1:61" ht="180" hidden="1" x14ac:dyDescent="0.25">
      <c r="A216" s="126" t="s">
        <v>43</v>
      </c>
      <c r="B216" s="124"/>
      <c r="C216" s="124"/>
      <c r="D216" s="124"/>
      <c r="E216" s="124">
        <v>851</v>
      </c>
      <c r="F216" s="3" t="s">
        <v>127</v>
      </c>
      <c r="G216" s="3" t="s">
        <v>142</v>
      </c>
      <c r="H216" s="3" t="s">
        <v>44</v>
      </c>
      <c r="I216" s="3"/>
      <c r="J216" s="29">
        <f t="shared" ref="J216:M216" si="409">J217+J219</f>
        <v>489087</v>
      </c>
      <c r="K216" s="29">
        <f t="shared" si="409"/>
        <v>489087</v>
      </c>
      <c r="L216" s="29">
        <f t="shared" si="409"/>
        <v>0</v>
      </c>
      <c r="M216" s="29">
        <f t="shared" si="409"/>
        <v>0</v>
      </c>
      <c r="N216" s="29">
        <f t="shared" ref="N216:U216" si="410">N217+N219</f>
        <v>0</v>
      </c>
      <c r="O216" s="29">
        <f t="shared" si="410"/>
        <v>0</v>
      </c>
      <c r="P216" s="29">
        <f t="shared" si="410"/>
        <v>0</v>
      </c>
      <c r="Q216" s="29">
        <f t="shared" si="410"/>
        <v>0</v>
      </c>
      <c r="R216" s="29">
        <f t="shared" si="410"/>
        <v>489087</v>
      </c>
      <c r="S216" s="29">
        <f t="shared" si="410"/>
        <v>489087</v>
      </c>
      <c r="T216" s="29">
        <f t="shared" si="410"/>
        <v>0</v>
      </c>
      <c r="U216" s="29">
        <f t="shared" si="410"/>
        <v>0</v>
      </c>
      <c r="V216" s="29">
        <f t="shared" ref="V216:AC216" si="411">V217+V219</f>
        <v>0</v>
      </c>
      <c r="W216" s="29">
        <f t="shared" si="411"/>
        <v>0</v>
      </c>
      <c r="X216" s="29">
        <f t="shared" si="411"/>
        <v>0</v>
      </c>
      <c r="Y216" s="29">
        <f t="shared" si="411"/>
        <v>0</v>
      </c>
      <c r="Z216" s="29">
        <f t="shared" si="411"/>
        <v>489087</v>
      </c>
      <c r="AA216" s="29">
        <f t="shared" si="411"/>
        <v>489087</v>
      </c>
      <c r="AB216" s="29">
        <f t="shared" si="411"/>
        <v>0</v>
      </c>
      <c r="AC216" s="29">
        <f t="shared" si="411"/>
        <v>0</v>
      </c>
      <c r="AD216" s="29">
        <f t="shared" ref="AD216:AK216" si="412">AD217+AD219</f>
        <v>0</v>
      </c>
      <c r="AE216" s="29">
        <f t="shared" si="412"/>
        <v>0</v>
      </c>
      <c r="AF216" s="29">
        <f t="shared" si="412"/>
        <v>0</v>
      </c>
      <c r="AG216" s="29">
        <f t="shared" si="412"/>
        <v>0</v>
      </c>
      <c r="AH216" s="29">
        <f t="shared" si="412"/>
        <v>489087</v>
      </c>
      <c r="AI216" s="29">
        <f t="shared" si="412"/>
        <v>489087</v>
      </c>
      <c r="AJ216" s="29">
        <f t="shared" si="412"/>
        <v>0</v>
      </c>
      <c r="AK216" s="29">
        <f t="shared" si="412"/>
        <v>0</v>
      </c>
      <c r="AL216" s="9">
        <f t="shared" si="373"/>
        <v>0</v>
      </c>
      <c r="AM216" s="9">
        <f t="shared" si="374"/>
        <v>0</v>
      </c>
      <c r="AN216" s="29"/>
      <c r="AO216" s="29"/>
      <c r="AP216" s="29"/>
      <c r="AQ216" s="29">
        <f t="shared" ref="AQ216:BE216" si="413">AQ217+AQ219</f>
        <v>489087</v>
      </c>
      <c r="AR216" s="29"/>
      <c r="AS216" s="29">
        <f t="shared" si="390"/>
        <v>489087</v>
      </c>
      <c r="AT216" s="29"/>
      <c r="AU216" s="29">
        <f t="shared" si="398"/>
        <v>489087</v>
      </c>
      <c r="AV216" s="29">
        <f t="shared" si="413"/>
        <v>489087</v>
      </c>
      <c r="AW216" s="29"/>
      <c r="AX216" s="29">
        <f t="shared" si="391"/>
        <v>489087</v>
      </c>
      <c r="AY216" s="29"/>
      <c r="AZ216" s="29">
        <f t="shared" si="399"/>
        <v>489087</v>
      </c>
      <c r="BA216" s="29">
        <f t="shared" ref="BA216" si="414">BA217+BA219</f>
        <v>468924</v>
      </c>
      <c r="BB216" s="29">
        <f t="shared" si="413"/>
        <v>468924</v>
      </c>
      <c r="BC216" s="29">
        <f t="shared" si="413"/>
        <v>468924</v>
      </c>
      <c r="BD216" s="29">
        <f t="shared" si="413"/>
        <v>0</v>
      </c>
      <c r="BE216" s="29">
        <f t="shared" si="413"/>
        <v>0</v>
      </c>
      <c r="BF216" s="29">
        <f t="shared" si="401"/>
        <v>20163</v>
      </c>
      <c r="BG216" s="80">
        <f t="shared" si="402"/>
        <v>104.2998438979451</v>
      </c>
      <c r="BH216" s="29">
        <f t="shared" si="403"/>
        <v>20163</v>
      </c>
      <c r="BI216" s="81">
        <f t="shared" si="404"/>
        <v>104.2998438979451</v>
      </c>
    </row>
    <row r="217" spans="1:61" ht="135" hidden="1" x14ac:dyDescent="0.25">
      <c r="A217" s="126" t="s">
        <v>19</v>
      </c>
      <c r="B217" s="124"/>
      <c r="C217" s="124"/>
      <c r="D217" s="124"/>
      <c r="E217" s="124">
        <v>851</v>
      </c>
      <c r="F217" s="4" t="s">
        <v>127</v>
      </c>
      <c r="G217" s="4" t="s">
        <v>142</v>
      </c>
      <c r="H217" s="3" t="s">
        <v>44</v>
      </c>
      <c r="I217" s="3" t="s">
        <v>21</v>
      </c>
      <c r="J217" s="29">
        <f t="shared" ref="J217:BE217" si="415">J218</f>
        <v>327300</v>
      </c>
      <c r="K217" s="29">
        <f t="shared" si="415"/>
        <v>327300</v>
      </c>
      <c r="L217" s="29">
        <f t="shared" si="415"/>
        <v>0</v>
      </c>
      <c r="M217" s="29">
        <f t="shared" si="415"/>
        <v>0</v>
      </c>
      <c r="N217" s="29">
        <f t="shared" si="415"/>
        <v>0</v>
      </c>
      <c r="O217" s="29">
        <f t="shared" si="415"/>
        <v>0</v>
      </c>
      <c r="P217" s="29">
        <f t="shared" si="415"/>
        <v>0</v>
      </c>
      <c r="Q217" s="29">
        <f t="shared" si="415"/>
        <v>0</v>
      </c>
      <c r="R217" s="29">
        <f t="shared" si="415"/>
        <v>327300</v>
      </c>
      <c r="S217" s="29">
        <f t="shared" si="415"/>
        <v>327300</v>
      </c>
      <c r="T217" s="29">
        <f t="shared" si="415"/>
        <v>0</v>
      </c>
      <c r="U217" s="29">
        <f t="shared" si="415"/>
        <v>0</v>
      </c>
      <c r="V217" s="29">
        <f t="shared" si="415"/>
        <v>48300</v>
      </c>
      <c r="W217" s="29">
        <f t="shared" si="415"/>
        <v>48300</v>
      </c>
      <c r="X217" s="29">
        <f t="shared" si="415"/>
        <v>0</v>
      </c>
      <c r="Y217" s="29">
        <f t="shared" si="415"/>
        <v>0</v>
      </c>
      <c r="Z217" s="29">
        <f t="shared" si="415"/>
        <v>375600</v>
      </c>
      <c r="AA217" s="29">
        <f t="shared" si="415"/>
        <v>375600</v>
      </c>
      <c r="AB217" s="29">
        <f t="shared" si="415"/>
        <v>0</v>
      </c>
      <c r="AC217" s="29">
        <f t="shared" si="415"/>
        <v>0</v>
      </c>
      <c r="AD217" s="29">
        <f t="shared" si="415"/>
        <v>0</v>
      </c>
      <c r="AE217" s="29">
        <f t="shared" si="415"/>
        <v>0</v>
      </c>
      <c r="AF217" s="29">
        <f t="shared" si="415"/>
        <v>0</v>
      </c>
      <c r="AG217" s="29">
        <f t="shared" si="415"/>
        <v>0</v>
      </c>
      <c r="AH217" s="29">
        <f t="shared" si="415"/>
        <v>375600</v>
      </c>
      <c r="AI217" s="29">
        <f t="shared" si="415"/>
        <v>375600</v>
      </c>
      <c r="AJ217" s="29">
        <f t="shared" si="415"/>
        <v>0</v>
      </c>
      <c r="AK217" s="29">
        <f t="shared" si="415"/>
        <v>0</v>
      </c>
      <c r="AL217" s="9">
        <f t="shared" si="373"/>
        <v>0</v>
      </c>
      <c r="AM217" s="9">
        <f t="shared" si="374"/>
        <v>0</v>
      </c>
      <c r="AN217" s="29"/>
      <c r="AO217" s="29"/>
      <c r="AP217" s="29"/>
      <c r="AQ217" s="29">
        <f t="shared" si="415"/>
        <v>327300</v>
      </c>
      <c r="AR217" s="29"/>
      <c r="AS217" s="29">
        <f t="shared" si="390"/>
        <v>327300</v>
      </c>
      <c r="AT217" s="29"/>
      <c r="AU217" s="29">
        <f t="shared" si="398"/>
        <v>327300</v>
      </c>
      <c r="AV217" s="29">
        <f t="shared" si="415"/>
        <v>327300</v>
      </c>
      <c r="AW217" s="29"/>
      <c r="AX217" s="29">
        <f t="shared" si="391"/>
        <v>327300</v>
      </c>
      <c r="AY217" s="29"/>
      <c r="AZ217" s="29">
        <f t="shared" si="399"/>
        <v>327300</v>
      </c>
      <c r="BA217" s="29">
        <f t="shared" si="415"/>
        <v>394737</v>
      </c>
      <c r="BB217" s="29">
        <f t="shared" si="415"/>
        <v>394737</v>
      </c>
      <c r="BC217" s="29">
        <f t="shared" si="415"/>
        <v>394737</v>
      </c>
      <c r="BD217" s="29">
        <f t="shared" si="415"/>
        <v>0</v>
      </c>
      <c r="BE217" s="29">
        <f t="shared" si="415"/>
        <v>0</v>
      </c>
      <c r="BF217" s="29">
        <f t="shared" si="401"/>
        <v>-67437</v>
      </c>
      <c r="BG217" s="80">
        <f t="shared" si="402"/>
        <v>82.915966833613268</v>
      </c>
      <c r="BH217" s="29">
        <f t="shared" si="403"/>
        <v>-67437</v>
      </c>
      <c r="BI217" s="81">
        <f t="shared" si="404"/>
        <v>82.915966833613268</v>
      </c>
    </row>
    <row r="218" spans="1:61" ht="45" hidden="1" x14ac:dyDescent="0.25">
      <c r="A218" s="126" t="s">
        <v>11</v>
      </c>
      <c r="B218" s="124"/>
      <c r="C218" s="124"/>
      <c r="D218" s="124"/>
      <c r="E218" s="124">
        <v>851</v>
      </c>
      <c r="F218" s="4" t="s">
        <v>127</v>
      </c>
      <c r="G218" s="4" t="s">
        <v>142</v>
      </c>
      <c r="H218" s="3" t="s">
        <v>44</v>
      </c>
      <c r="I218" s="3" t="s">
        <v>22</v>
      </c>
      <c r="J218" s="29">
        <v>327300</v>
      </c>
      <c r="K218" s="29">
        <f>J218</f>
        <v>327300</v>
      </c>
      <c r="L218" s="29"/>
      <c r="M218" s="29"/>
      <c r="N218" s="29"/>
      <c r="O218" s="29">
        <f>N218</f>
        <v>0</v>
      </c>
      <c r="P218" s="29"/>
      <c r="Q218" s="29"/>
      <c r="R218" s="29">
        <f>J218+N218</f>
        <v>327300</v>
      </c>
      <c r="S218" s="29">
        <f>K218+O218</f>
        <v>327300</v>
      </c>
      <c r="T218" s="29">
        <f>L218+P218</f>
        <v>0</v>
      </c>
      <c r="U218" s="29">
        <f>M218+Q218</f>
        <v>0</v>
      </c>
      <c r="V218" s="29">
        <v>48300</v>
      </c>
      <c r="W218" s="29">
        <f>V218</f>
        <v>48300</v>
      </c>
      <c r="X218" s="29"/>
      <c r="Y218" s="29"/>
      <c r="Z218" s="29">
        <f>R218+V218</f>
        <v>375600</v>
      </c>
      <c r="AA218" s="29">
        <f>S218+W218</f>
        <v>375600</v>
      </c>
      <c r="AB218" s="29">
        <f>T218+X218</f>
        <v>0</v>
      </c>
      <c r="AC218" s="29">
        <f>U218+Y218</f>
        <v>0</v>
      </c>
      <c r="AD218" s="29"/>
      <c r="AE218" s="29">
        <f>AD218</f>
        <v>0</v>
      </c>
      <c r="AF218" s="29"/>
      <c r="AG218" s="29"/>
      <c r="AH218" s="29">
        <f>Z218+AD218</f>
        <v>375600</v>
      </c>
      <c r="AI218" s="29">
        <f>AA218+AE218</f>
        <v>375600</v>
      </c>
      <c r="AJ218" s="29">
        <f>AB218+AF218</f>
        <v>0</v>
      </c>
      <c r="AK218" s="29">
        <f>AC218+AG218</f>
        <v>0</v>
      </c>
      <c r="AL218" s="9">
        <f t="shared" si="373"/>
        <v>0</v>
      </c>
      <c r="AM218" s="9">
        <f t="shared" si="374"/>
        <v>0</v>
      </c>
      <c r="AN218" s="29"/>
      <c r="AO218" s="29"/>
      <c r="AP218" s="29"/>
      <c r="AQ218" s="29">
        <v>327300</v>
      </c>
      <c r="AR218" s="29"/>
      <c r="AS218" s="29">
        <f t="shared" si="390"/>
        <v>327300</v>
      </c>
      <c r="AT218" s="29"/>
      <c r="AU218" s="29">
        <f t="shared" si="398"/>
        <v>327300</v>
      </c>
      <c r="AV218" s="29">
        <v>327300</v>
      </c>
      <c r="AW218" s="29"/>
      <c r="AX218" s="29">
        <f t="shared" si="391"/>
        <v>327300</v>
      </c>
      <c r="AY218" s="29"/>
      <c r="AZ218" s="29">
        <f t="shared" si="399"/>
        <v>327300</v>
      </c>
      <c r="BA218" s="29">
        <v>394737</v>
      </c>
      <c r="BB218" s="29">
        <v>394737</v>
      </c>
      <c r="BC218" s="29">
        <f>BB218</f>
        <v>394737</v>
      </c>
      <c r="BD218" s="29"/>
      <c r="BE218" s="29"/>
      <c r="BF218" s="29">
        <f t="shared" si="401"/>
        <v>-67437</v>
      </c>
      <c r="BG218" s="80">
        <f t="shared" si="402"/>
        <v>82.915966833613268</v>
      </c>
      <c r="BH218" s="29">
        <f t="shared" si="403"/>
        <v>-67437</v>
      </c>
      <c r="BI218" s="81">
        <f t="shared" si="404"/>
        <v>82.915966833613268</v>
      </c>
    </row>
    <row r="219" spans="1:61" ht="60" hidden="1" x14ac:dyDescent="0.25">
      <c r="A219" s="106" t="s">
        <v>25</v>
      </c>
      <c r="B219" s="124"/>
      <c r="C219" s="124"/>
      <c r="D219" s="124"/>
      <c r="E219" s="124">
        <v>851</v>
      </c>
      <c r="F219" s="4" t="s">
        <v>127</v>
      </c>
      <c r="G219" s="4" t="s">
        <v>142</v>
      </c>
      <c r="H219" s="3" t="s">
        <v>44</v>
      </c>
      <c r="I219" s="3" t="s">
        <v>26</v>
      </c>
      <c r="J219" s="29">
        <f t="shared" ref="J219:BE219" si="416">J220</f>
        <v>161787</v>
      </c>
      <c r="K219" s="29">
        <f t="shared" si="416"/>
        <v>161787</v>
      </c>
      <c r="L219" s="29">
        <f t="shared" si="416"/>
        <v>0</v>
      </c>
      <c r="M219" s="29">
        <f t="shared" si="416"/>
        <v>0</v>
      </c>
      <c r="N219" s="29">
        <f t="shared" si="416"/>
        <v>0</v>
      </c>
      <c r="O219" s="29">
        <f t="shared" si="416"/>
        <v>0</v>
      </c>
      <c r="P219" s="29">
        <f t="shared" si="416"/>
        <v>0</v>
      </c>
      <c r="Q219" s="29">
        <f t="shared" si="416"/>
        <v>0</v>
      </c>
      <c r="R219" s="29">
        <f t="shared" si="416"/>
        <v>161787</v>
      </c>
      <c r="S219" s="29">
        <f t="shared" si="416"/>
        <v>161787</v>
      </c>
      <c r="T219" s="29">
        <f t="shared" si="416"/>
        <v>0</v>
      </c>
      <c r="U219" s="29">
        <f t="shared" si="416"/>
        <v>0</v>
      </c>
      <c r="V219" s="29">
        <f t="shared" si="416"/>
        <v>-48300</v>
      </c>
      <c r="W219" s="29">
        <f t="shared" si="416"/>
        <v>-48300</v>
      </c>
      <c r="X219" s="29">
        <f t="shared" si="416"/>
        <v>0</v>
      </c>
      <c r="Y219" s="29">
        <f t="shared" si="416"/>
        <v>0</v>
      </c>
      <c r="Z219" s="29">
        <f t="shared" si="416"/>
        <v>113487</v>
      </c>
      <c r="AA219" s="29">
        <f t="shared" si="416"/>
        <v>113487</v>
      </c>
      <c r="AB219" s="29">
        <f t="shared" si="416"/>
        <v>0</v>
      </c>
      <c r="AC219" s="29">
        <f t="shared" si="416"/>
        <v>0</v>
      </c>
      <c r="AD219" s="29">
        <f t="shared" si="416"/>
        <v>0</v>
      </c>
      <c r="AE219" s="29">
        <f t="shared" si="416"/>
        <v>0</v>
      </c>
      <c r="AF219" s="29">
        <f t="shared" si="416"/>
        <v>0</v>
      </c>
      <c r="AG219" s="29">
        <f t="shared" si="416"/>
        <v>0</v>
      </c>
      <c r="AH219" s="29">
        <f t="shared" si="416"/>
        <v>113487</v>
      </c>
      <c r="AI219" s="29">
        <f t="shared" si="416"/>
        <v>113487</v>
      </c>
      <c r="AJ219" s="29">
        <f t="shared" si="416"/>
        <v>0</v>
      </c>
      <c r="AK219" s="29">
        <f t="shared" si="416"/>
        <v>0</v>
      </c>
      <c r="AL219" s="9">
        <f t="shared" si="373"/>
        <v>0</v>
      </c>
      <c r="AM219" s="9">
        <f t="shared" si="374"/>
        <v>0</v>
      </c>
      <c r="AN219" s="29"/>
      <c r="AO219" s="29"/>
      <c r="AP219" s="29"/>
      <c r="AQ219" s="29">
        <f t="shared" si="416"/>
        <v>161787</v>
      </c>
      <c r="AR219" s="29"/>
      <c r="AS219" s="29">
        <f t="shared" si="390"/>
        <v>161787</v>
      </c>
      <c r="AT219" s="29"/>
      <c r="AU219" s="29">
        <f t="shared" si="398"/>
        <v>161787</v>
      </c>
      <c r="AV219" s="29">
        <f t="shared" si="416"/>
        <v>161787</v>
      </c>
      <c r="AW219" s="29"/>
      <c r="AX219" s="29">
        <f t="shared" si="391"/>
        <v>161787</v>
      </c>
      <c r="AY219" s="29"/>
      <c r="AZ219" s="29">
        <f t="shared" si="399"/>
        <v>161787</v>
      </c>
      <c r="BA219" s="29">
        <f t="shared" si="416"/>
        <v>74187</v>
      </c>
      <c r="BB219" s="29">
        <f t="shared" si="416"/>
        <v>74187</v>
      </c>
      <c r="BC219" s="29">
        <f t="shared" si="416"/>
        <v>74187</v>
      </c>
      <c r="BD219" s="29">
        <f t="shared" si="416"/>
        <v>0</v>
      </c>
      <c r="BE219" s="29">
        <f t="shared" si="416"/>
        <v>0</v>
      </c>
      <c r="BF219" s="29">
        <f t="shared" si="401"/>
        <v>87600</v>
      </c>
      <c r="BG219" s="80">
        <f t="shared" si="402"/>
        <v>218.07998705972747</v>
      </c>
      <c r="BH219" s="29">
        <f t="shared" si="403"/>
        <v>87600</v>
      </c>
      <c r="BI219" s="81">
        <f t="shared" si="404"/>
        <v>218.07998705972747</v>
      </c>
    </row>
    <row r="220" spans="1:61" ht="60" hidden="1" x14ac:dyDescent="0.25">
      <c r="A220" s="106" t="s">
        <v>12</v>
      </c>
      <c r="B220" s="124"/>
      <c r="C220" s="124"/>
      <c r="D220" s="124"/>
      <c r="E220" s="124">
        <v>851</v>
      </c>
      <c r="F220" s="4" t="s">
        <v>127</v>
      </c>
      <c r="G220" s="4" t="s">
        <v>142</v>
      </c>
      <c r="H220" s="3" t="s">
        <v>44</v>
      </c>
      <c r="I220" s="3" t="s">
        <v>27</v>
      </c>
      <c r="J220" s="29">
        <v>161787</v>
      </c>
      <c r="K220" s="29">
        <f>J220</f>
        <v>161787</v>
      </c>
      <c r="L220" s="29"/>
      <c r="M220" s="29"/>
      <c r="N220" s="29"/>
      <c r="O220" s="29">
        <f>N220</f>
        <v>0</v>
      </c>
      <c r="P220" s="29"/>
      <c r="Q220" s="29"/>
      <c r="R220" s="29">
        <f>J220+N220</f>
        <v>161787</v>
      </c>
      <c r="S220" s="29">
        <f>K220+O220</f>
        <v>161787</v>
      </c>
      <c r="T220" s="29">
        <f>L220+P220</f>
        <v>0</v>
      </c>
      <c r="U220" s="29">
        <f>M220+Q220</f>
        <v>0</v>
      </c>
      <c r="V220" s="29">
        <v>-48300</v>
      </c>
      <c r="W220" s="29">
        <f>V220</f>
        <v>-48300</v>
      </c>
      <c r="X220" s="29"/>
      <c r="Y220" s="29"/>
      <c r="Z220" s="29">
        <f>R220+V220</f>
        <v>113487</v>
      </c>
      <c r="AA220" s="29">
        <f>S220+W220</f>
        <v>113487</v>
      </c>
      <c r="AB220" s="29">
        <f>T220+X220</f>
        <v>0</v>
      </c>
      <c r="AC220" s="29">
        <f>U220+Y220</f>
        <v>0</v>
      </c>
      <c r="AD220" s="29"/>
      <c r="AE220" s="29">
        <f>AD220</f>
        <v>0</v>
      </c>
      <c r="AF220" s="29"/>
      <c r="AG220" s="29"/>
      <c r="AH220" s="29">
        <f>Z220+AD220</f>
        <v>113487</v>
      </c>
      <c r="AI220" s="29">
        <f>AA220+AE220</f>
        <v>113487</v>
      </c>
      <c r="AJ220" s="29">
        <f>AB220+AF220</f>
        <v>0</v>
      </c>
      <c r="AK220" s="29">
        <f>AC220+AG220</f>
        <v>0</v>
      </c>
      <c r="AL220" s="9">
        <f t="shared" si="373"/>
        <v>0</v>
      </c>
      <c r="AM220" s="9">
        <f t="shared" si="374"/>
        <v>0</v>
      </c>
      <c r="AN220" s="29"/>
      <c r="AO220" s="29"/>
      <c r="AP220" s="29"/>
      <c r="AQ220" s="29">
        <v>161787</v>
      </c>
      <c r="AR220" s="29"/>
      <c r="AS220" s="29">
        <f t="shared" si="390"/>
        <v>161787</v>
      </c>
      <c r="AT220" s="29"/>
      <c r="AU220" s="29">
        <f t="shared" si="398"/>
        <v>161787</v>
      </c>
      <c r="AV220" s="29">
        <v>161787</v>
      </c>
      <c r="AW220" s="29"/>
      <c r="AX220" s="29">
        <f t="shared" si="391"/>
        <v>161787</v>
      </c>
      <c r="AY220" s="29"/>
      <c r="AZ220" s="29">
        <f t="shared" si="399"/>
        <v>161787</v>
      </c>
      <c r="BA220" s="29">
        <v>74187</v>
      </c>
      <c r="BB220" s="29">
        <v>74187</v>
      </c>
      <c r="BC220" s="29">
        <f>BB220</f>
        <v>74187</v>
      </c>
      <c r="BD220" s="29"/>
      <c r="BE220" s="29"/>
      <c r="BF220" s="29">
        <f t="shared" si="401"/>
        <v>87600</v>
      </c>
      <c r="BG220" s="80">
        <f t="shared" si="402"/>
        <v>218.07998705972747</v>
      </c>
      <c r="BH220" s="29">
        <f t="shared" si="403"/>
        <v>87600</v>
      </c>
      <c r="BI220" s="81">
        <f t="shared" si="404"/>
        <v>218.07998705972747</v>
      </c>
    </row>
    <row r="221" spans="1:61" ht="28.5" hidden="1" x14ac:dyDescent="0.25">
      <c r="A221" s="76" t="s">
        <v>145</v>
      </c>
      <c r="B221" s="52"/>
      <c r="C221" s="52"/>
      <c r="D221" s="52"/>
      <c r="E221" s="124">
        <v>851</v>
      </c>
      <c r="F221" s="23" t="s">
        <v>146</v>
      </c>
      <c r="G221" s="23"/>
      <c r="H221" s="23"/>
      <c r="I221" s="23"/>
      <c r="J221" s="38">
        <f>J222</f>
        <v>682300</v>
      </c>
      <c r="K221" s="38">
        <f t="shared" ref="K221:AK221" si="417">K222</f>
        <v>0</v>
      </c>
      <c r="L221" s="38">
        <f t="shared" si="417"/>
        <v>414300</v>
      </c>
      <c r="M221" s="38">
        <f t="shared" si="417"/>
        <v>268000</v>
      </c>
      <c r="N221" s="38">
        <f t="shared" si="417"/>
        <v>114000</v>
      </c>
      <c r="O221" s="38">
        <f t="shared" si="417"/>
        <v>0</v>
      </c>
      <c r="P221" s="38">
        <f t="shared" si="417"/>
        <v>114000</v>
      </c>
      <c r="Q221" s="38">
        <f t="shared" si="417"/>
        <v>0</v>
      </c>
      <c r="R221" s="38">
        <f t="shared" si="417"/>
        <v>796300</v>
      </c>
      <c r="S221" s="38">
        <f t="shared" si="417"/>
        <v>0</v>
      </c>
      <c r="T221" s="38">
        <f t="shared" si="417"/>
        <v>528300</v>
      </c>
      <c r="U221" s="38">
        <f t="shared" si="417"/>
        <v>268000</v>
      </c>
      <c r="V221" s="38">
        <f t="shared" si="417"/>
        <v>0</v>
      </c>
      <c r="W221" s="38">
        <f t="shared" si="417"/>
        <v>0</v>
      </c>
      <c r="X221" s="38">
        <f t="shared" si="417"/>
        <v>0</v>
      </c>
      <c r="Y221" s="38">
        <f t="shared" si="417"/>
        <v>0</v>
      </c>
      <c r="Z221" s="38">
        <f t="shared" si="417"/>
        <v>796300</v>
      </c>
      <c r="AA221" s="38">
        <f t="shared" si="417"/>
        <v>0</v>
      </c>
      <c r="AB221" s="38">
        <f t="shared" si="417"/>
        <v>528300</v>
      </c>
      <c r="AC221" s="38">
        <f t="shared" si="417"/>
        <v>268000</v>
      </c>
      <c r="AD221" s="38">
        <f t="shared" si="417"/>
        <v>0</v>
      </c>
      <c r="AE221" s="38">
        <f t="shared" si="417"/>
        <v>0</v>
      </c>
      <c r="AF221" s="38">
        <f t="shared" si="417"/>
        <v>0</v>
      </c>
      <c r="AG221" s="38">
        <f t="shared" si="417"/>
        <v>0</v>
      </c>
      <c r="AH221" s="38">
        <f t="shared" si="417"/>
        <v>796300</v>
      </c>
      <c r="AI221" s="38">
        <f t="shared" si="417"/>
        <v>0</v>
      </c>
      <c r="AJ221" s="38">
        <f t="shared" si="417"/>
        <v>528300</v>
      </c>
      <c r="AK221" s="38">
        <f t="shared" si="417"/>
        <v>268000</v>
      </c>
      <c r="AL221" s="9">
        <f t="shared" si="373"/>
        <v>0</v>
      </c>
      <c r="AM221" s="9">
        <f t="shared" si="374"/>
        <v>0</v>
      </c>
      <c r="AN221" s="38"/>
      <c r="AO221" s="38"/>
      <c r="AP221" s="38"/>
      <c r="AQ221" s="38">
        <f>AQ222</f>
        <v>682300</v>
      </c>
      <c r="AR221" s="38"/>
      <c r="AS221" s="29">
        <f t="shared" si="390"/>
        <v>682300</v>
      </c>
      <c r="AT221" s="38"/>
      <c r="AU221" s="29">
        <f t="shared" si="398"/>
        <v>682300</v>
      </c>
      <c r="AV221" s="38">
        <f>AV222</f>
        <v>682300</v>
      </c>
      <c r="AW221" s="38"/>
      <c r="AX221" s="29">
        <f t="shared" si="391"/>
        <v>682300</v>
      </c>
      <c r="AY221" s="38"/>
      <c r="AZ221" s="29">
        <f t="shared" si="399"/>
        <v>682300</v>
      </c>
      <c r="BA221" s="38">
        <f>BA222</f>
        <v>643600</v>
      </c>
      <c r="BB221" s="38">
        <f>BB222</f>
        <v>643600</v>
      </c>
      <c r="BC221" s="38">
        <f t="shared" ref="BC221" si="418">BC222</f>
        <v>0</v>
      </c>
      <c r="BD221" s="38">
        <f t="shared" ref="BD221" si="419">BD222</f>
        <v>375600</v>
      </c>
      <c r="BE221" s="38">
        <f t="shared" ref="BE221" si="420">BE222</f>
        <v>268000</v>
      </c>
      <c r="BF221" s="29">
        <f t="shared" si="401"/>
        <v>38700</v>
      </c>
      <c r="BG221" s="80">
        <f t="shared" si="402"/>
        <v>106.0130515848353</v>
      </c>
      <c r="BH221" s="29">
        <f t="shared" si="403"/>
        <v>38700</v>
      </c>
      <c r="BI221" s="81">
        <f t="shared" si="404"/>
        <v>106.0130515848353</v>
      </c>
    </row>
    <row r="222" spans="1:61" hidden="1" x14ac:dyDescent="0.25">
      <c r="A222" s="6" t="s">
        <v>147</v>
      </c>
      <c r="B222" s="39"/>
      <c r="C222" s="39"/>
      <c r="D222" s="39"/>
      <c r="E222" s="124">
        <v>851</v>
      </c>
      <c r="F222" s="27" t="s">
        <v>146</v>
      </c>
      <c r="G222" s="27" t="s">
        <v>59</v>
      </c>
      <c r="H222" s="27"/>
      <c r="I222" s="27"/>
      <c r="J222" s="30">
        <f t="shared" ref="J222:M222" si="421">J223+J228+J236+J233</f>
        <v>682300</v>
      </c>
      <c r="K222" s="30">
        <f t="shared" si="421"/>
        <v>0</v>
      </c>
      <c r="L222" s="30">
        <f t="shared" si="421"/>
        <v>414300</v>
      </c>
      <c r="M222" s="30">
        <f t="shared" si="421"/>
        <v>268000</v>
      </c>
      <c r="N222" s="30">
        <f t="shared" ref="N222:U222" si="422">N223+N228+N236+N233</f>
        <v>114000</v>
      </c>
      <c r="O222" s="30">
        <f t="shared" si="422"/>
        <v>0</v>
      </c>
      <c r="P222" s="30">
        <f t="shared" si="422"/>
        <v>114000</v>
      </c>
      <c r="Q222" s="30">
        <f t="shared" si="422"/>
        <v>0</v>
      </c>
      <c r="R222" s="30">
        <f t="shared" si="422"/>
        <v>796300</v>
      </c>
      <c r="S222" s="30">
        <f t="shared" si="422"/>
        <v>0</v>
      </c>
      <c r="T222" s="30">
        <f t="shared" si="422"/>
        <v>528300</v>
      </c>
      <c r="U222" s="30">
        <f t="shared" si="422"/>
        <v>268000</v>
      </c>
      <c r="V222" s="30">
        <f t="shared" ref="V222:AC222" si="423">V223+V228+V236+V233</f>
        <v>0</v>
      </c>
      <c r="W222" s="30">
        <f t="shared" si="423"/>
        <v>0</v>
      </c>
      <c r="X222" s="30">
        <f t="shared" si="423"/>
        <v>0</v>
      </c>
      <c r="Y222" s="30">
        <f t="shared" si="423"/>
        <v>0</v>
      </c>
      <c r="Z222" s="30">
        <f t="shared" si="423"/>
        <v>796300</v>
      </c>
      <c r="AA222" s="30">
        <f t="shared" si="423"/>
        <v>0</v>
      </c>
      <c r="AB222" s="30">
        <f t="shared" si="423"/>
        <v>528300</v>
      </c>
      <c r="AC222" s="30">
        <f t="shared" si="423"/>
        <v>268000</v>
      </c>
      <c r="AD222" s="30">
        <f t="shared" ref="AD222:AK222" si="424">AD223+AD228+AD236+AD233</f>
        <v>0</v>
      </c>
      <c r="AE222" s="30">
        <f t="shared" si="424"/>
        <v>0</v>
      </c>
      <c r="AF222" s="30">
        <f t="shared" si="424"/>
        <v>0</v>
      </c>
      <c r="AG222" s="30">
        <f t="shared" si="424"/>
        <v>0</v>
      </c>
      <c r="AH222" s="30">
        <f t="shared" si="424"/>
        <v>796300</v>
      </c>
      <c r="AI222" s="30">
        <f t="shared" si="424"/>
        <v>0</v>
      </c>
      <c r="AJ222" s="30">
        <f t="shared" si="424"/>
        <v>528300</v>
      </c>
      <c r="AK222" s="30">
        <f t="shared" si="424"/>
        <v>268000</v>
      </c>
      <c r="AL222" s="9">
        <f t="shared" si="373"/>
        <v>0</v>
      </c>
      <c r="AM222" s="9">
        <f t="shared" si="374"/>
        <v>0</v>
      </c>
      <c r="AN222" s="30"/>
      <c r="AO222" s="30"/>
      <c r="AP222" s="30"/>
      <c r="AQ222" s="30">
        <f t="shared" ref="AQ222:BE222" si="425">AQ223+AQ228+AQ236+AQ233</f>
        <v>682300</v>
      </c>
      <c r="AR222" s="30"/>
      <c r="AS222" s="29">
        <f t="shared" si="390"/>
        <v>682300</v>
      </c>
      <c r="AT222" s="30"/>
      <c r="AU222" s="29">
        <f t="shared" si="398"/>
        <v>682300</v>
      </c>
      <c r="AV222" s="30">
        <f t="shared" si="425"/>
        <v>682300</v>
      </c>
      <c r="AW222" s="30"/>
      <c r="AX222" s="29">
        <f t="shared" si="391"/>
        <v>682300</v>
      </c>
      <c r="AY222" s="30"/>
      <c r="AZ222" s="29">
        <f t="shared" si="399"/>
        <v>682300</v>
      </c>
      <c r="BA222" s="30">
        <f t="shared" ref="BA222" si="426">BA223+BA228+BA236+BA233</f>
        <v>643600</v>
      </c>
      <c r="BB222" s="30">
        <f t="shared" si="425"/>
        <v>643600</v>
      </c>
      <c r="BC222" s="30">
        <f t="shared" si="425"/>
        <v>0</v>
      </c>
      <c r="BD222" s="30">
        <f t="shared" si="425"/>
        <v>375600</v>
      </c>
      <c r="BE222" s="30">
        <f t="shared" si="425"/>
        <v>268000</v>
      </c>
      <c r="BF222" s="29">
        <f t="shared" si="401"/>
        <v>38700</v>
      </c>
      <c r="BG222" s="80">
        <f t="shared" si="402"/>
        <v>106.0130515848353</v>
      </c>
      <c r="BH222" s="29">
        <f t="shared" si="403"/>
        <v>38700</v>
      </c>
      <c r="BI222" s="81">
        <f t="shared" si="404"/>
        <v>106.0130515848353</v>
      </c>
    </row>
    <row r="223" spans="1:61" s="57" customFormat="1" ht="30" hidden="1" x14ac:dyDescent="0.25">
      <c r="A223" s="126" t="s">
        <v>148</v>
      </c>
      <c r="B223" s="106"/>
      <c r="C223" s="106"/>
      <c r="D223" s="106"/>
      <c r="E223" s="124">
        <v>851</v>
      </c>
      <c r="F223" s="3" t="s">
        <v>146</v>
      </c>
      <c r="G223" s="3" t="s">
        <v>59</v>
      </c>
      <c r="H223" s="4" t="s">
        <v>149</v>
      </c>
      <c r="I223" s="3"/>
      <c r="J223" s="29">
        <f t="shared" ref="J223:M223" si="427">J224+J226</f>
        <v>99900</v>
      </c>
      <c r="K223" s="29">
        <f t="shared" si="427"/>
        <v>0</v>
      </c>
      <c r="L223" s="29">
        <f t="shared" si="427"/>
        <v>99900</v>
      </c>
      <c r="M223" s="29">
        <f t="shared" si="427"/>
        <v>0</v>
      </c>
      <c r="N223" s="29">
        <f t="shared" ref="N223:U223" si="428">N224+N226</f>
        <v>0</v>
      </c>
      <c r="O223" s="29">
        <f t="shared" si="428"/>
        <v>0</v>
      </c>
      <c r="P223" s="29">
        <f t="shared" si="428"/>
        <v>0</v>
      </c>
      <c r="Q223" s="29">
        <f t="shared" si="428"/>
        <v>0</v>
      </c>
      <c r="R223" s="29">
        <f t="shared" si="428"/>
        <v>99900</v>
      </c>
      <c r="S223" s="29">
        <f t="shared" si="428"/>
        <v>0</v>
      </c>
      <c r="T223" s="29">
        <f t="shared" si="428"/>
        <v>99900</v>
      </c>
      <c r="U223" s="29">
        <f t="shared" si="428"/>
        <v>0</v>
      </c>
      <c r="V223" s="29">
        <f t="shared" ref="V223:AC223" si="429">V224+V226</f>
        <v>0</v>
      </c>
      <c r="W223" s="29">
        <f t="shared" si="429"/>
        <v>0</v>
      </c>
      <c r="X223" s="29">
        <f t="shared" si="429"/>
        <v>0</v>
      </c>
      <c r="Y223" s="29">
        <f t="shared" si="429"/>
        <v>0</v>
      </c>
      <c r="Z223" s="29">
        <f t="shared" si="429"/>
        <v>99900</v>
      </c>
      <c r="AA223" s="29">
        <f t="shared" si="429"/>
        <v>0</v>
      </c>
      <c r="AB223" s="29">
        <f t="shared" si="429"/>
        <v>99900</v>
      </c>
      <c r="AC223" s="29">
        <f t="shared" si="429"/>
        <v>0</v>
      </c>
      <c r="AD223" s="29">
        <f t="shared" ref="AD223:AK223" si="430">AD224+AD226</f>
        <v>0</v>
      </c>
      <c r="AE223" s="29">
        <f t="shared" si="430"/>
        <v>0</v>
      </c>
      <c r="AF223" s="29">
        <f t="shared" si="430"/>
        <v>0</v>
      </c>
      <c r="AG223" s="29">
        <f t="shared" si="430"/>
        <v>0</v>
      </c>
      <c r="AH223" s="29">
        <f t="shared" si="430"/>
        <v>99900</v>
      </c>
      <c r="AI223" s="29">
        <f t="shared" si="430"/>
        <v>0</v>
      </c>
      <c r="AJ223" s="29">
        <f t="shared" si="430"/>
        <v>99900</v>
      </c>
      <c r="AK223" s="29">
        <f t="shared" si="430"/>
        <v>0</v>
      </c>
      <c r="AL223" s="9">
        <f t="shared" si="373"/>
        <v>0</v>
      </c>
      <c r="AM223" s="9">
        <f t="shared" si="374"/>
        <v>0</v>
      </c>
      <c r="AN223" s="29"/>
      <c r="AO223" s="29"/>
      <c r="AP223" s="29"/>
      <c r="AQ223" s="29">
        <f t="shared" ref="AQ223:BE223" si="431">AQ224+AQ226</f>
        <v>99900</v>
      </c>
      <c r="AR223" s="29"/>
      <c r="AS223" s="29">
        <f t="shared" si="390"/>
        <v>99900</v>
      </c>
      <c r="AT223" s="29"/>
      <c r="AU223" s="29">
        <f t="shared" si="398"/>
        <v>99900</v>
      </c>
      <c r="AV223" s="29">
        <f t="shared" si="431"/>
        <v>99900</v>
      </c>
      <c r="AW223" s="29"/>
      <c r="AX223" s="29">
        <f t="shared" si="391"/>
        <v>99900</v>
      </c>
      <c r="AY223" s="29"/>
      <c r="AZ223" s="29">
        <f t="shared" si="399"/>
        <v>99900</v>
      </c>
      <c r="BA223" s="29">
        <f t="shared" ref="BA223" si="432">BA224+BA226</f>
        <v>109400</v>
      </c>
      <c r="BB223" s="29">
        <f t="shared" si="431"/>
        <v>109400</v>
      </c>
      <c r="BC223" s="29">
        <f t="shared" si="431"/>
        <v>0</v>
      </c>
      <c r="BD223" s="29">
        <f t="shared" si="431"/>
        <v>109400</v>
      </c>
      <c r="BE223" s="29">
        <f t="shared" si="431"/>
        <v>0</v>
      </c>
      <c r="BF223" s="29">
        <f t="shared" si="401"/>
        <v>-9500</v>
      </c>
      <c r="BG223" s="80">
        <f t="shared" si="402"/>
        <v>91.31627056672761</v>
      </c>
      <c r="BH223" s="29">
        <f t="shared" si="403"/>
        <v>-9500</v>
      </c>
      <c r="BI223" s="81">
        <f t="shared" si="404"/>
        <v>91.31627056672761</v>
      </c>
    </row>
    <row r="224" spans="1:61" s="57" customFormat="1" ht="135" hidden="1" x14ac:dyDescent="0.25">
      <c r="A224" s="126" t="s">
        <v>19</v>
      </c>
      <c r="B224" s="106"/>
      <c r="C224" s="106"/>
      <c r="D224" s="106"/>
      <c r="E224" s="124">
        <v>851</v>
      </c>
      <c r="F224" s="3" t="s">
        <v>146</v>
      </c>
      <c r="G224" s="3" t="s">
        <v>59</v>
      </c>
      <c r="H224" s="4" t="s">
        <v>149</v>
      </c>
      <c r="I224" s="3" t="s">
        <v>21</v>
      </c>
      <c r="J224" s="29">
        <f t="shared" ref="J224:BE224" si="433">J225</f>
        <v>24000</v>
      </c>
      <c r="K224" s="29">
        <f t="shared" si="433"/>
        <v>0</v>
      </c>
      <c r="L224" s="29">
        <f t="shared" si="433"/>
        <v>24000</v>
      </c>
      <c r="M224" s="29">
        <f t="shared" si="433"/>
        <v>0</v>
      </c>
      <c r="N224" s="29">
        <f t="shared" si="433"/>
        <v>0</v>
      </c>
      <c r="O224" s="29">
        <f t="shared" si="433"/>
        <v>0</v>
      </c>
      <c r="P224" s="29">
        <f t="shared" si="433"/>
        <v>0</v>
      </c>
      <c r="Q224" s="29">
        <f t="shared" si="433"/>
        <v>0</v>
      </c>
      <c r="R224" s="29">
        <f t="shared" si="433"/>
        <v>24000</v>
      </c>
      <c r="S224" s="29">
        <f t="shared" si="433"/>
        <v>0</v>
      </c>
      <c r="T224" s="29">
        <f t="shared" si="433"/>
        <v>24000</v>
      </c>
      <c r="U224" s="29">
        <f t="shared" si="433"/>
        <v>0</v>
      </c>
      <c r="V224" s="29">
        <f t="shared" si="433"/>
        <v>0</v>
      </c>
      <c r="W224" s="29">
        <f t="shared" si="433"/>
        <v>0</v>
      </c>
      <c r="X224" s="29">
        <f t="shared" si="433"/>
        <v>0</v>
      </c>
      <c r="Y224" s="29">
        <f t="shared" si="433"/>
        <v>0</v>
      </c>
      <c r="Z224" s="29">
        <f t="shared" si="433"/>
        <v>24000</v>
      </c>
      <c r="AA224" s="29">
        <f t="shared" si="433"/>
        <v>0</v>
      </c>
      <c r="AB224" s="29">
        <f t="shared" si="433"/>
        <v>24000</v>
      </c>
      <c r="AC224" s="29">
        <f t="shared" si="433"/>
        <v>0</v>
      </c>
      <c r="AD224" s="29">
        <f t="shared" si="433"/>
        <v>0</v>
      </c>
      <c r="AE224" s="29">
        <f t="shared" si="433"/>
        <v>0</v>
      </c>
      <c r="AF224" s="29">
        <f t="shared" si="433"/>
        <v>0</v>
      </c>
      <c r="AG224" s="29">
        <f t="shared" si="433"/>
        <v>0</v>
      </c>
      <c r="AH224" s="29">
        <f t="shared" si="433"/>
        <v>24000</v>
      </c>
      <c r="AI224" s="29">
        <f t="shared" si="433"/>
        <v>0</v>
      </c>
      <c r="AJ224" s="29">
        <f t="shared" si="433"/>
        <v>24000</v>
      </c>
      <c r="AK224" s="29">
        <f t="shared" si="433"/>
        <v>0</v>
      </c>
      <c r="AL224" s="9">
        <f t="shared" si="373"/>
        <v>0</v>
      </c>
      <c r="AM224" s="9">
        <f t="shared" si="374"/>
        <v>0</v>
      </c>
      <c r="AN224" s="29"/>
      <c r="AO224" s="29"/>
      <c r="AP224" s="29"/>
      <c r="AQ224" s="29">
        <f t="shared" si="433"/>
        <v>24000</v>
      </c>
      <c r="AR224" s="29"/>
      <c r="AS224" s="29">
        <f t="shared" si="390"/>
        <v>24000</v>
      </c>
      <c r="AT224" s="29"/>
      <c r="AU224" s="29">
        <f t="shared" si="398"/>
        <v>24000</v>
      </c>
      <c r="AV224" s="29">
        <f t="shared" si="433"/>
        <v>24000</v>
      </c>
      <c r="AW224" s="29"/>
      <c r="AX224" s="29">
        <f t="shared" si="391"/>
        <v>24000</v>
      </c>
      <c r="AY224" s="29"/>
      <c r="AZ224" s="29">
        <f t="shared" si="399"/>
        <v>24000</v>
      </c>
      <c r="BA224" s="29">
        <f t="shared" si="433"/>
        <v>20900</v>
      </c>
      <c r="BB224" s="29">
        <f t="shared" si="433"/>
        <v>20900</v>
      </c>
      <c r="BC224" s="29">
        <f t="shared" si="433"/>
        <v>0</v>
      </c>
      <c r="BD224" s="29">
        <f t="shared" si="433"/>
        <v>20900</v>
      </c>
      <c r="BE224" s="29">
        <f t="shared" si="433"/>
        <v>0</v>
      </c>
      <c r="BF224" s="29">
        <f t="shared" si="401"/>
        <v>3100</v>
      </c>
      <c r="BG224" s="80">
        <f t="shared" si="402"/>
        <v>114.83253588516746</v>
      </c>
      <c r="BH224" s="29">
        <f t="shared" si="403"/>
        <v>3100</v>
      </c>
      <c r="BI224" s="81">
        <f t="shared" si="404"/>
        <v>114.83253588516746</v>
      </c>
    </row>
    <row r="225" spans="1:61" s="57" customFormat="1" ht="30" hidden="1" x14ac:dyDescent="0.25">
      <c r="A225" s="106" t="s">
        <v>10</v>
      </c>
      <c r="B225" s="106"/>
      <c r="C225" s="106"/>
      <c r="D225" s="106"/>
      <c r="E225" s="124">
        <v>851</v>
      </c>
      <c r="F225" s="3" t="s">
        <v>146</v>
      </c>
      <c r="G225" s="3" t="s">
        <v>59</v>
      </c>
      <c r="H225" s="4" t="s">
        <v>149</v>
      </c>
      <c r="I225" s="3" t="s">
        <v>70</v>
      </c>
      <c r="J225" s="29">
        <v>24000</v>
      </c>
      <c r="K225" s="29"/>
      <c r="L225" s="29">
        <f>J225</f>
        <v>24000</v>
      </c>
      <c r="M225" s="29"/>
      <c r="N225" s="29"/>
      <c r="O225" s="29"/>
      <c r="P225" s="29">
        <f>N225</f>
        <v>0</v>
      </c>
      <c r="Q225" s="29"/>
      <c r="R225" s="29">
        <f>J225+N225</f>
        <v>24000</v>
      </c>
      <c r="S225" s="29">
        <f>K225+O225</f>
        <v>0</v>
      </c>
      <c r="T225" s="29">
        <f>L225+P225</f>
        <v>24000</v>
      </c>
      <c r="U225" s="29">
        <f>M225+Q225</f>
        <v>0</v>
      </c>
      <c r="V225" s="29"/>
      <c r="W225" s="29"/>
      <c r="X225" s="29">
        <f>V225</f>
        <v>0</v>
      </c>
      <c r="Y225" s="29"/>
      <c r="Z225" s="29">
        <f>R225+V225</f>
        <v>24000</v>
      </c>
      <c r="AA225" s="29">
        <f>S225+W225</f>
        <v>0</v>
      </c>
      <c r="AB225" s="29">
        <f>T225+X225</f>
        <v>24000</v>
      </c>
      <c r="AC225" s="29">
        <f>U225+Y225</f>
        <v>0</v>
      </c>
      <c r="AD225" s="29"/>
      <c r="AE225" s="29"/>
      <c r="AF225" s="29">
        <f>AD225</f>
        <v>0</v>
      </c>
      <c r="AG225" s="29"/>
      <c r="AH225" s="29">
        <f>Z225+AD225</f>
        <v>24000</v>
      </c>
      <c r="AI225" s="29">
        <f>AA225+AE225</f>
        <v>0</v>
      </c>
      <c r="AJ225" s="29">
        <f>AB225+AF225</f>
        <v>24000</v>
      </c>
      <c r="AK225" s="29">
        <f>AC225+AG225</f>
        <v>0</v>
      </c>
      <c r="AL225" s="9">
        <f t="shared" si="373"/>
        <v>0</v>
      </c>
      <c r="AM225" s="9">
        <f t="shared" si="374"/>
        <v>0</v>
      </c>
      <c r="AN225" s="29"/>
      <c r="AO225" s="29"/>
      <c r="AP225" s="29"/>
      <c r="AQ225" s="29">
        <v>24000</v>
      </c>
      <c r="AR225" s="29"/>
      <c r="AS225" s="29">
        <f t="shared" si="390"/>
        <v>24000</v>
      </c>
      <c r="AT225" s="29"/>
      <c r="AU225" s="29">
        <f t="shared" si="398"/>
        <v>24000</v>
      </c>
      <c r="AV225" s="29">
        <v>24000</v>
      </c>
      <c r="AW225" s="29"/>
      <c r="AX225" s="29">
        <f t="shared" si="391"/>
        <v>24000</v>
      </c>
      <c r="AY225" s="29"/>
      <c r="AZ225" s="29">
        <f t="shared" si="399"/>
        <v>24000</v>
      </c>
      <c r="BA225" s="29">
        <v>20900</v>
      </c>
      <c r="BB225" s="29">
        <v>20900</v>
      </c>
      <c r="BC225" s="29"/>
      <c r="BD225" s="29">
        <f>BB225</f>
        <v>20900</v>
      </c>
      <c r="BE225" s="29"/>
      <c r="BF225" s="29">
        <f t="shared" si="401"/>
        <v>3100</v>
      </c>
      <c r="BG225" s="80">
        <f t="shared" si="402"/>
        <v>114.83253588516746</v>
      </c>
      <c r="BH225" s="29">
        <f t="shared" si="403"/>
        <v>3100</v>
      </c>
      <c r="BI225" s="81">
        <f t="shared" si="404"/>
        <v>114.83253588516746</v>
      </c>
    </row>
    <row r="226" spans="1:61" ht="60" hidden="1" x14ac:dyDescent="0.25">
      <c r="A226" s="106" t="s">
        <v>25</v>
      </c>
      <c r="B226" s="126"/>
      <c r="C226" s="126"/>
      <c r="D226" s="126"/>
      <c r="E226" s="124">
        <v>851</v>
      </c>
      <c r="F226" s="3" t="s">
        <v>146</v>
      </c>
      <c r="G226" s="3" t="s">
        <v>59</v>
      </c>
      <c r="H226" s="4" t="s">
        <v>149</v>
      </c>
      <c r="I226" s="3" t="s">
        <v>26</v>
      </c>
      <c r="J226" s="29">
        <f t="shared" ref="J226:BE226" si="434">J227</f>
        <v>75900</v>
      </c>
      <c r="K226" s="29">
        <f t="shared" si="434"/>
        <v>0</v>
      </c>
      <c r="L226" s="29">
        <f t="shared" si="434"/>
        <v>75900</v>
      </c>
      <c r="M226" s="29">
        <f t="shared" si="434"/>
        <v>0</v>
      </c>
      <c r="N226" s="29">
        <f t="shared" si="434"/>
        <v>0</v>
      </c>
      <c r="O226" s="29">
        <f t="shared" si="434"/>
        <v>0</v>
      </c>
      <c r="P226" s="29">
        <f t="shared" si="434"/>
        <v>0</v>
      </c>
      <c r="Q226" s="29">
        <f t="shared" si="434"/>
        <v>0</v>
      </c>
      <c r="R226" s="29">
        <f t="shared" si="434"/>
        <v>75900</v>
      </c>
      <c r="S226" s="29">
        <f t="shared" si="434"/>
        <v>0</v>
      </c>
      <c r="T226" s="29">
        <f t="shared" si="434"/>
        <v>75900</v>
      </c>
      <c r="U226" s="29">
        <f t="shared" si="434"/>
        <v>0</v>
      </c>
      <c r="V226" s="29">
        <f t="shared" si="434"/>
        <v>0</v>
      </c>
      <c r="W226" s="29">
        <f t="shared" si="434"/>
        <v>0</v>
      </c>
      <c r="X226" s="29">
        <f t="shared" si="434"/>
        <v>0</v>
      </c>
      <c r="Y226" s="29">
        <f t="shared" si="434"/>
        <v>0</v>
      </c>
      <c r="Z226" s="29">
        <f t="shared" si="434"/>
        <v>75900</v>
      </c>
      <c r="AA226" s="29">
        <f t="shared" si="434"/>
        <v>0</v>
      </c>
      <c r="AB226" s="29">
        <f t="shared" si="434"/>
        <v>75900</v>
      </c>
      <c r="AC226" s="29">
        <f t="shared" si="434"/>
        <v>0</v>
      </c>
      <c r="AD226" s="29">
        <f t="shared" si="434"/>
        <v>0</v>
      </c>
      <c r="AE226" s="29">
        <f t="shared" si="434"/>
        <v>0</v>
      </c>
      <c r="AF226" s="29">
        <f t="shared" si="434"/>
        <v>0</v>
      </c>
      <c r="AG226" s="29">
        <f t="shared" si="434"/>
        <v>0</v>
      </c>
      <c r="AH226" s="29">
        <f t="shared" si="434"/>
        <v>75900</v>
      </c>
      <c r="AI226" s="29">
        <f t="shared" si="434"/>
        <v>0</v>
      </c>
      <c r="AJ226" s="29">
        <f t="shared" si="434"/>
        <v>75900</v>
      </c>
      <c r="AK226" s="29">
        <f t="shared" si="434"/>
        <v>0</v>
      </c>
      <c r="AL226" s="9">
        <f t="shared" si="373"/>
        <v>0</v>
      </c>
      <c r="AM226" s="9">
        <f t="shared" si="374"/>
        <v>0</v>
      </c>
      <c r="AN226" s="29"/>
      <c r="AO226" s="29"/>
      <c r="AP226" s="29"/>
      <c r="AQ226" s="29">
        <f t="shared" si="434"/>
        <v>75900</v>
      </c>
      <c r="AR226" s="29"/>
      <c r="AS226" s="29">
        <f t="shared" si="390"/>
        <v>75900</v>
      </c>
      <c r="AT226" s="29"/>
      <c r="AU226" s="29">
        <f t="shared" si="398"/>
        <v>75900</v>
      </c>
      <c r="AV226" s="29">
        <f t="shared" si="434"/>
        <v>75900</v>
      </c>
      <c r="AW226" s="29"/>
      <c r="AX226" s="29">
        <f t="shared" si="391"/>
        <v>75900</v>
      </c>
      <c r="AY226" s="29"/>
      <c r="AZ226" s="29">
        <f t="shared" si="399"/>
        <v>75900</v>
      </c>
      <c r="BA226" s="29">
        <f t="shared" si="434"/>
        <v>88500</v>
      </c>
      <c r="BB226" s="29">
        <f t="shared" si="434"/>
        <v>88500</v>
      </c>
      <c r="BC226" s="29">
        <f t="shared" si="434"/>
        <v>0</v>
      </c>
      <c r="BD226" s="29">
        <f t="shared" si="434"/>
        <v>88500</v>
      </c>
      <c r="BE226" s="29">
        <f t="shared" si="434"/>
        <v>0</v>
      </c>
      <c r="BF226" s="29">
        <f t="shared" si="401"/>
        <v>-12600</v>
      </c>
      <c r="BG226" s="80">
        <f t="shared" si="402"/>
        <v>85.762711864406782</v>
      </c>
      <c r="BH226" s="29">
        <f t="shared" si="403"/>
        <v>-12600</v>
      </c>
      <c r="BI226" s="81">
        <f t="shared" si="404"/>
        <v>85.762711864406782</v>
      </c>
    </row>
    <row r="227" spans="1:61" ht="60" hidden="1" x14ac:dyDescent="0.25">
      <c r="A227" s="106" t="s">
        <v>12</v>
      </c>
      <c r="B227" s="106"/>
      <c r="C227" s="106"/>
      <c r="D227" s="106"/>
      <c r="E227" s="124">
        <v>851</v>
      </c>
      <c r="F227" s="3" t="s">
        <v>146</v>
      </c>
      <c r="G227" s="3" t="s">
        <v>59</v>
      </c>
      <c r="H227" s="4" t="s">
        <v>149</v>
      </c>
      <c r="I227" s="3" t="s">
        <v>27</v>
      </c>
      <c r="J227" s="29">
        <v>75900</v>
      </c>
      <c r="K227" s="29"/>
      <c r="L227" s="29">
        <f>J227</f>
        <v>75900</v>
      </c>
      <c r="M227" s="29"/>
      <c r="N227" s="29"/>
      <c r="O227" s="29"/>
      <c r="P227" s="29">
        <f>N227</f>
        <v>0</v>
      </c>
      <c r="Q227" s="29"/>
      <c r="R227" s="29">
        <f>J227+N227</f>
        <v>75900</v>
      </c>
      <c r="S227" s="29">
        <f>K227+O227</f>
        <v>0</v>
      </c>
      <c r="T227" s="29">
        <f>L227+P227</f>
        <v>75900</v>
      </c>
      <c r="U227" s="29">
        <f>M227+Q227</f>
        <v>0</v>
      </c>
      <c r="V227" s="29"/>
      <c r="W227" s="29"/>
      <c r="X227" s="29">
        <f>V227</f>
        <v>0</v>
      </c>
      <c r="Y227" s="29"/>
      <c r="Z227" s="29">
        <f>R227+V227</f>
        <v>75900</v>
      </c>
      <c r="AA227" s="29">
        <f>S227+W227</f>
        <v>0</v>
      </c>
      <c r="AB227" s="29">
        <f>T227+X227</f>
        <v>75900</v>
      </c>
      <c r="AC227" s="29">
        <f>U227+Y227</f>
        <v>0</v>
      </c>
      <c r="AD227" s="29"/>
      <c r="AE227" s="29"/>
      <c r="AF227" s="29">
        <f>AD227</f>
        <v>0</v>
      </c>
      <c r="AG227" s="29"/>
      <c r="AH227" s="29">
        <f>Z227+AD227</f>
        <v>75900</v>
      </c>
      <c r="AI227" s="29">
        <f>AA227+AE227</f>
        <v>0</v>
      </c>
      <c r="AJ227" s="29">
        <f>AB227+AF227</f>
        <v>75900</v>
      </c>
      <c r="AK227" s="29">
        <f>AC227+AG227</f>
        <v>0</v>
      </c>
      <c r="AL227" s="9">
        <f t="shared" si="373"/>
        <v>0</v>
      </c>
      <c r="AM227" s="9">
        <f t="shared" si="374"/>
        <v>0</v>
      </c>
      <c r="AN227" s="29"/>
      <c r="AO227" s="29"/>
      <c r="AP227" s="29"/>
      <c r="AQ227" s="29">
        <v>75900</v>
      </c>
      <c r="AR227" s="29"/>
      <c r="AS227" s="29">
        <f t="shared" si="390"/>
        <v>75900</v>
      </c>
      <c r="AT227" s="29"/>
      <c r="AU227" s="29">
        <f t="shared" si="398"/>
        <v>75900</v>
      </c>
      <c r="AV227" s="29">
        <v>75900</v>
      </c>
      <c r="AW227" s="29"/>
      <c r="AX227" s="29">
        <f t="shared" si="391"/>
        <v>75900</v>
      </c>
      <c r="AY227" s="29"/>
      <c r="AZ227" s="29">
        <f t="shared" si="399"/>
        <v>75900</v>
      </c>
      <c r="BA227" s="29">
        <v>88500</v>
      </c>
      <c r="BB227" s="29">
        <v>88500</v>
      </c>
      <c r="BC227" s="29"/>
      <c r="BD227" s="29">
        <f>BB227</f>
        <v>88500</v>
      </c>
      <c r="BE227" s="29"/>
      <c r="BF227" s="29">
        <f t="shared" si="401"/>
        <v>-12600</v>
      </c>
      <c r="BG227" s="80">
        <f t="shared" si="402"/>
        <v>85.762711864406782</v>
      </c>
      <c r="BH227" s="29">
        <f t="shared" si="403"/>
        <v>-12600</v>
      </c>
      <c r="BI227" s="81">
        <f t="shared" si="404"/>
        <v>85.762711864406782</v>
      </c>
    </row>
    <row r="228" spans="1:61" ht="30" hidden="1" x14ac:dyDescent="0.25">
      <c r="A228" s="126" t="s">
        <v>150</v>
      </c>
      <c r="B228" s="39"/>
      <c r="C228" s="39"/>
      <c r="D228" s="39"/>
      <c r="E228" s="124">
        <v>851</v>
      </c>
      <c r="F228" s="3" t="s">
        <v>146</v>
      </c>
      <c r="G228" s="3" t="s">
        <v>59</v>
      </c>
      <c r="H228" s="3" t="s">
        <v>151</v>
      </c>
      <c r="I228" s="3"/>
      <c r="J228" s="29">
        <f t="shared" ref="J228:M228" si="435">J231+J229</f>
        <v>304400</v>
      </c>
      <c r="K228" s="29">
        <f t="shared" si="435"/>
        <v>0</v>
      </c>
      <c r="L228" s="29">
        <f t="shared" si="435"/>
        <v>304400</v>
      </c>
      <c r="M228" s="29">
        <f t="shared" si="435"/>
        <v>0</v>
      </c>
      <c r="N228" s="29">
        <f t="shared" ref="N228:U228" si="436">N231+N229</f>
        <v>114000</v>
      </c>
      <c r="O228" s="29">
        <f t="shared" si="436"/>
        <v>0</v>
      </c>
      <c r="P228" s="29">
        <f t="shared" si="436"/>
        <v>114000</v>
      </c>
      <c r="Q228" s="29">
        <f t="shared" si="436"/>
        <v>0</v>
      </c>
      <c r="R228" s="29">
        <f t="shared" si="436"/>
        <v>418400</v>
      </c>
      <c r="S228" s="29">
        <f t="shared" si="436"/>
        <v>0</v>
      </c>
      <c r="T228" s="29">
        <f t="shared" si="436"/>
        <v>418400</v>
      </c>
      <c r="U228" s="29">
        <f t="shared" si="436"/>
        <v>0</v>
      </c>
      <c r="V228" s="29">
        <f t="shared" ref="V228:AC228" si="437">V231+V229</f>
        <v>0</v>
      </c>
      <c r="W228" s="29">
        <f t="shared" si="437"/>
        <v>0</v>
      </c>
      <c r="X228" s="29">
        <f t="shared" si="437"/>
        <v>0</v>
      </c>
      <c r="Y228" s="29">
        <f t="shared" si="437"/>
        <v>0</v>
      </c>
      <c r="Z228" s="29">
        <f t="shared" si="437"/>
        <v>418400</v>
      </c>
      <c r="AA228" s="29">
        <f t="shared" si="437"/>
        <v>0</v>
      </c>
      <c r="AB228" s="29">
        <f t="shared" si="437"/>
        <v>418400</v>
      </c>
      <c r="AC228" s="29">
        <f t="shared" si="437"/>
        <v>0</v>
      </c>
      <c r="AD228" s="29">
        <f t="shared" ref="AD228:AK228" si="438">AD231+AD229</f>
        <v>0</v>
      </c>
      <c r="AE228" s="29">
        <f t="shared" si="438"/>
        <v>0</v>
      </c>
      <c r="AF228" s="29">
        <f t="shared" si="438"/>
        <v>0</v>
      </c>
      <c r="AG228" s="29">
        <f t="shared" si="438"/>
        <v>0</v>
      </c>
      <c r="AH228" s="29">
        <f t="shared" si="438"/>
        <v>418400</v>
      </c>
      <c r="AI228" s="29">
        <f t="shared" si="438"/>
        <v>0</v>
      </c>
      <c r="AJ228" s="29">
        <f t="shared" si="438"/>
        <v>418400</v>
      </c>
      <c r="AK228" s="29">
        <f t="shared" si="438"/>
        <v>0</v>
      </c>
      <c r="AL228" s="9">
        <f t="shared" si="373"/>
        <v>0</v>
      </c>
      <c r="AM228" s="9">
        <f t="shared" si="374"/>
        <v>0</v>
      </c>
      <c r="AN228" s="29"/>
      <c r="AO228" s="29"/>
      <c r="AP228" s="29"/>
      <c r="AQ228" s="29">
        <f t="shared" ref="AQ228:BE228" si="439">AQ231+AQ229</f>
        <v>304400</v>
      </c>
      <c r="AR228" s="29"/>
      <c r="AS228" s="29">
        <f t="shared" si="390"/>
        <v>304400</v>
      </c>
      <c r="AT228" s="29"/>
      <c r="AU228" s="29">
        <f t="shared" si="398"/>
        <v>304400</v>
      </c>
      <c r="AV228" s="29">
        <f t="shared" si="439"/>
        <v>304400</v>
      </c>
      <c r="AW228" s="29"/>
      <c r="AX228" s="29">
        <f t="shared" si="391"/>
        <v>304400</v>
      </c>
      <c r="AY228" s="29"/>
      <c r="AZ228" s="29">
        <f t="shared" si="399"/>
        <v>304400</v>
      </c>
      <c r="BA228" s="29">
        <f t="shared" ref="BA228" si="440">BA231+BA229</f>
        <v>256200</v>
      </c>
      <c r="BB228" s="29">
        <f t="shared" si="439"/>
        <v>256200</v>
      </c>
      <c r="BC228" s="29">
        <f t="shared" si="439"/>
        <v>0</v>
      </c>
      <c r="BD228" s="29">
        <f t="shared" si="439"/>
        <v>256200</v>
      </c>
      <c r="BE228" s="29">
        <f t="shared" si="439"/>
        <v>0</v>
      </c>
      <c r="BF228" s="29">
        <f t="shared" si="401"/>
        <v>48200</v>
      </c>
      <c r="BG228" s="80">
        <f t="shared" si="402"/>
        <v>118.81342701014832</v>
      </c>
      <c r="BH228" s="29">
        <f t="shared" si="403"/>
        <v>48200</v>
      </c>
      <c r="BI228" s="81">
        <f t="shared" si="404"/>
        <v>118.81342701014832</v>
      </c>
    </row>
    <row r="229" spans="1:61" ht="135" hidden="1" x14ac:dyDescent="0.25">
      <c r="A229" s="126" t="s">
        <v>19</v>
      </c>
      <c r="B229" s="106"/>
      <c r="C229" s="106"/>
      <c r="D229" s="106"/>
      <c r="E229" s="124">
        <v>851</v>
      </c>
      <c r="F229" s="3" t="s">
        <v>146</v>
      </c>
      <c r="G229" s="3" t="s">
        <v>59</v>
      </c>
      <c r="H229" s="3" t="s">
        <v>151</v>
      </c>
      <c r="I229" s="3" t="s">
        <v>21</v>
      </c>
      <c r="J229" s="29">
        <f t="shared" ref="J229:BE229" si="441">J230</f>
        <v>168000</v>
      </c>
      <c r="K229" s="29">
        <f t="shared" si="441"/>
        <v>0</v>
      </c>
      <c r="L229" s="29">
        <f t="shared" si="441"/>
        <v>168000</v>
      </c>
      <c r="M229" s="29">
        <f t="shared" si="441"/>
        <v>0</v>
      </c>
      <c r="N229" s="29">
        <f t="shared" si="441"/>
        <v>36000</v>
      </c>
      <c r="O229" s="29">
        <f t="shared" si="441"/>
        <v>0</v>
      </c>
      <c r="P229" s="29">
        <f t="shared" si="441"/>
        <v>36000</v>
      </c>
      <c r="Q229" s="29">
        <f t="shared" si="441"/>
        <v>0</v>
      </c>
      <c r="R229" s="29">
        <f t="shared" si="441"/>
        <v>204000</v>
      </c>
      <c r="S229" s="29">
        <f t="shared" si="441"/>
        <v>0</v>
      </c>
      <c r="T229" s="29">
        <f t="shared" si="441"/>
        <v>204000</v>
      </c>
      <c r="U229" s="29">
        <f t="shared" si="441"/>
        <v>0</v>
      </c>
      <c r="V229" s="29">
        <f t="shared" si="441"/>
        <v>0</v>
      </c>
      <c r="W229" s="29">
        <f t="shared" si="441"/>
        <v>0</v>
      </c>
      <c r="X229" s="29">
        <f t="shared" si="441"/>
        <v>0</v>
      </c>
      <c r="Y229" s="29">
        <f t="shared" si="441"/>
        <v>0</v>
      </c>
      <c r="Z229" s="29">
        <f t="shared" si="441"/>
        <v>204000</v>
      </c>
      <c r="AA229" s="29">
        <f t="shared" si="441"/>
        <v>0</v>
      </c>
      <c r="AB229" s="29">
        <f t="shared" si="441"/>
        <v>204000</v>
      </c>
      <c r="AC229" s="29">
        <f t="shared" si="441"/>
        <v>0</v>
      </c>
      <c r="AD229" s="29">
        <f t="shared" si="441"/>
        <v>0</v>
      </c>
      <c r="AE229" s="29">
        <f t="shared" si="441"/>
        <v>0</v>
      </c>
      <c r="AF229" s="29">
        <f t="shared" si="441"/>
        <v>0</v>
      </c>
      <c r="AG229" s="29">
        <f t="shared" si="441"/>
        <v>0</v>
      </c>
      <c r="AH229" s="29">
        <f t="shared" si="441"/>
        <v>204000</v>
      </c>
      <c r="AI229" s="29">
        <f t="shared" si="441"/>
        <v>0</v>
      </c>
      <c r="AJ229" s="29">
        <f t="shared" si="441"/>
        <v>204000</v>
      </c>
      <c r="AK229" s="29">
        <f t="shared" si="441"/>
        <v>0</v>
      </c>
      <c r="AL229" s="9">
        <f t="shared" si="373"/>
        <v>0</v>
      </c>
      <c r="AM229" s="9">
        <f t="shared" si="374"/>
        <v>0</v>
      </c>
      <c r="AN229" s="29"/>
      <c r="AO229" s="29"/>
      <c r="AP229" s="29"/>
      <c r="AQ229" s="29">
        <f t="shared" si="441"/>
        <v>168000</v>
      </c>
      <c r="AR229" s="29"/>
      <c r="AS229" s="29">
        <f t="shared" si="390"/>
        <v>168000</v>
      </c>
      <c r="AT229" s="29"/>
      <c r="AU229" s="29">
        <f t="shared" si="398"/>
        <v>168000</v>
      </c>
      <c r="AV229" s="29">
        <f t="shared" si="441"/>
        <v>168000</v>
      </c>
      <c r="AW229" s="29"/>
      <c r="AX229" s="29">
        <f t="shared" si="391"/>
        <v>168000</v>
      </c>
      <c r="AY229" s="29"/>
      <c r="AZ229" s="29">
        <f t="shared" si="399"/>
        <v>168000</v>
      </c>
      <c r="BA229" s="29">
        <f t="shared" si="441"/>
        <v>126000</v>
      </c>
      <c r="BB229" s="29">
        <f t="shared" si="441"/>
        <v>126000</v>
      </c>
      <c r="BC229" s="29">
        <f t="shared" si="441"/>
        <v>0</v>
      </c>
      <c r="BD229" s="29">
        <f t="shared" si="441"/>
        <v>126000</v>
      </c>
      <c r="BE229" s="29">
        <f t="shared" si="441"/>
        <v>0</v>
      </c>
      <c r="BF229" s="29">
        <f t="shared" si="401"/>
        <v>42000</v>
      </c>
      <c r="BG229" s="80">
        <f t="shared" si="402"/>
        <v>133.33333333333331</v>
      </c>
      <c r="BH229" s="29">
        <f t="shared" si="403"/>
        <v>42000</v>
      </c>
      <c r="BI229" s="81">
        <f t="shared" si="404"/>
        <v>133.33333333333331</v>
      </c>
    </row>
    <row r="230" spans="1:61" ht="30" hidden="1" x14ac:dyDescent="0.25">
      <c r="A230" s="106" t="s">
        <v>10</v>
      </c>
      <c r="B230" s="106"/>
      <c r="C230" s="106"/>
      <c r="D230" s="106"/>
      <c r="E230" s="124">
        <v>851</v>
      </c>
      <c r="F230" s="3" t="s">
        <v>146</v>
      </c>
      <c r="G230" s="3" t="s">
        <v>59</v>
      </c>
      <c r="H230" s="3" t="s">
        <v>151</v>
      </c>
      <c r="I230" s="3" t="s">
        <v>70</v>
      </c>
      <c r="J230" s="29">
        <v>168000</v>
      </c>
      <c r="K230" s="29"/>
      <c r="L230" s="29">
        <f>J230</f>
        <v>168000</v>
      </c>
      <c r="M230" s="29"/>
      <c r="N230" s="29">
        <v>36000</v>
      </c>
      <c r="O230" s="29"/>
      <c r="P230" s="29">
        <f>N230</f>
        <v>36000</v>
      </c>
      <c r="Q230" s="29"/>
      <c r="R230" s="29">
        <f>J230+N230</f>
        <v>204000</v>
      </c>
      <c r="S230" s="29">
        <f>K230+O230</f>
        <v>0</v>
      </c>
      <c r="T230" s="29">
        <f>L230+P230</f>
        <v>204000</v>
      </c>
      <c r="U230" s="29">
        <f>M230+Q230</f>
        <v>0</v>
      </c>
      <c r="V230" s="29"/>
      <c r="W230" s="29"/>
      <c r="X230" s="29">
        <f>V230</f>
        <v>0</v>
      </c>
      <c r="Y230" s="29"/>
      <c r="Z230" s="29">
        <f>R230+V230</f>
        <v>204000</v>
      </c>
      <c r="AA230" s="29">
        <f>S230+W230</f>
        <v>0</v>
      </c>
      <c r="AB230" s="29">
        <f>T230+X230</f>
        <v>204000</v>
      </c>
      <c r="AC230" s="29">
        <f>U230+Y230</f>
        <v>0</v>
      </c>
      <c r="AD230" s="29"/>
      <c r="AE230" s="29"/>
      <c r="AF230" s="29">
        <f>AD230</f>
        <v>0</v>
      </c>
      <c r="AG230" s="29"/>
      <c r="AH230" s="29">
        <f>Z230+AD230</f>
        <v>204000</v>
      </c>
      <c r="AI230" s="29">
        <f>AA230+AE230</f>
        <v>0</v>
      </c>
      <c r="AJ230" s="29">
        <f>AB230+AF230</f>
        <v>204000</v>
      </c>
      <c r="AK230" s="29">
        <f>AC230+AG230</f>
        <v>0</v>
      </c>
      <c r="AL230" s="9">
        <f t="shared" si="373"/>
        <v>0</v>
      </c>
      <c r="AM230" s="9">
        <f t="shared" si="374"/>
        <v>0</v>
      </c>
      <c r="AN230" s="29"/>
      <c r="AO230" s="29"/>
      <c r="AP230" s="29"/>
      <c r="AQ230" s="29">
        <v>168000</v>
      </c>
      <c r="AR230" s="29"/>
      <c r="AS230" s="29">
        <f t="shared" si="390"/>
        <v>168000</v>
      </c>
      <c r="AT230" s="29"/>
      <c r="AU230" s="29">
        <f t="shared" si="398"/>
        <v>168000</v>
      </c>
      <c r="AV230" s="29">
        <v>168000</v>
      </c>
      <c r="AW230" s="29"/>
      <c r="AX230" s="29">
        <f t="shared" si="391"/>
        <v>168000</v>
      </c>
      <c r="AY230" s="29"/>
      <c r="AZ230" s="29">
        <f t="shared" si="399"/>
        <v>168000</v>
      </c>
      <c r="BA230" s="29">
        <v>126000</v>
      </c>
      <c r="BB230" s="29">
        <v>126000</v>
      </c>
      <c r="BC230" s="29"/>
      <c r="BD230" s="29">
        <f>BB230</f>
        <v>126000</v>
      </c>
      <c r="BE230" s="29"/>
      <c r="BF230" s="29">
        <f t="shared" si="401"/>
        <v>42000</v>
      </c>
      <c r="BG230" s="80">
        <f t="shared" si="402"/>
        <v>133.33333333333331</v>
      </c>
      <c r="BH230" s="29">
        <f t="shared" si="403"/>
        <v>42000</v>
      </c>
      <c r="BI230" s="81">
        <f t="shared" si="404"/>
        <v>133.33333333333331</v>
      </c>
    </row>
    <row r="231" spans="1:61" ht="60" hidden="1" x14ac:dyDescent="0.25">
      <c r="A231" s="106" t="s">
        <v>25</v>
      </c>
      <c r="B231" s="39"/>
      <c r="C231" s="39"/>
      <c r="D231" s="39"/>
      <c r="E231" s="124">
        <v>851</v>
      </c>
      <c r="F231" s="3" t="s">
        <v>146</v>
      </c>
      <c r="G231" s="3" t="s">
        <v>59</v>
      </c>
      <c r="H231" s="3" t="s">
        <v>151</v>
      </c>
      <c r="I231" s="3" t="s">
        <v>26</v>
      </c>
      <c r="J231" s="29">
        <f t="shared" ref="J231:BE231" si="442">J232</f>
        <v>136400</v>
      </c>
      <c r="K231" s="29">
        <f t="shared" si="442"/>
        <v>0</v>
      </c>
      <c r="L231" s="29">
        <f t="shared" si="442"/>
        <v>136400</v>
      </c>
      <c r="M231" s="29">
        <f t="shared" si="442"/>
        <v>0</v>
      </c>
      <c r="N231" s="29">
        <f t="shared" si="442"/>
        <v>78000</v>
      </c>
      <c r="O231" s="29">
        <f t="shared" si="442"/>
        <v>0</v>
      </c>
      <c r="P231" s="29">
        <f t="shared" si="442"/>
        <v>78000</v>
      </c>
      <c r="Q231" s="29">
        <f t="shared" si="442"/>
        <v>0</v>
      </c>
      <c r="R231" s="29">
        <f t="shared" si="442"/>
        <v>214400</v>
      </c>
      <c r="S231" s="29">
        <f t="shared" si="442"/>
        <v>0</v>
      </c>
      <c r="T231" s="29">
        <f t="shared" si="442"/>
        <v>214400</v>
      </c>
      <c r="U231" s="29">
        <f t="shared" si="442"/>
        <v>0</v>
      </c>
      <c r="V231" s="29">
        <f t="shared" si="442"/>
        <v>0</v>
      </c>
      <c r="W231" s="29">
        <f t="shared" si="442"/>
        <v>0</v>
      </c>
      <c r="X231" s="29">
        <f t="shared" si="442"/>
        <v>0</v>
      </c>
      <c r="Y231" s="29">
        <f t="shared" si="442"/>
        <v>0</v>
      </c>
      <c r="Z231" s="29">
        <f t="shared" si="442"/>
        <v>214400</v>
      </c>
      <c r="AA231" s="29">
        <f t="shared" si="442"/>
        <v>0</v>
      </c>
      <c r="AB231" s="29">
        <f t="shared" si="442"/>
        <v>214400</v>
      </c>
      <c r="AC231" s="29">
        <f t="shared" si="442"/>
        <v>0</v>
      </c>
      <c r="AD231" s="29">
        <f t="shared" si="442"/>
        <v>0</v>
      </c>
      <c r="AE231" s="29">
        <f t="shared" si="442"/>
        <v>0</v>
      </c>
      <c r="AF231" s="29">
        <f t="shared" si="442"/>
        <v>0</v>
      </c>
      <c r="AG231" s="29">
        <f t="shared" si="442"/>
        <v>0</v>
      </c>
      <c r="AH231" s="29">
        <f t="shared" si="442"/>
        <v>214400</v>
      </c>
      <c r="AI231" s="29">
        <f t="shared" si="442"/>
        <v>0</v>
      </c>
      <c r="AJ231" s="29">
        <f t="shared" si="442"/>
        <v>214400</v>
      </c>
      <c r="AK231" s="29">
        <f t="shared" si="442"/>
        <v>0</v>
      </c>
      <c r="AL231" s="9">
        <f t="shared" si="373"/>
        <v>0</v>
      </c>
      <c r="AM231" s="9">
        <f t="shared" si="374"/>
        <v>0</v>
      </c>
      <c r="AN231" s="29"/>
      <c r="AO231" s="29"/>
      <c r="AP231" s="29"/>
      <c r="AQ231" s="29">
        <f t="shared" si="442"/>
        <v>136400</v>
      </c>
      <c r="AR231" s="29"/>
      <c r="AS231" s="29">
        <f t="shared" si="390"/>
        <v>136400</v>
      </c>
      <c r="AT231" s="29"/>
      <c r="AU231" s="29">
        <f t="shared" si="398"/>
        <v>136400</v>
      </c>
      <c r="AV231" s="29">
        <f t="shared" si="442"/>
        <v>136400</v>
      </c>
      <c r="AW231" s="29"/>
      <c r="AX231" s="29">
        <f t="shared" si="391"/>
        <v>136400</v>
      </c>
      <c r="AY231" s="29"/>
      <c r="AZ231" s="29">
        <f t="shared" si="399"/>
        <v>136400</v>
      </c>
      <c r="BA231" s="29">
        <f t="shared" si="442"/>
        <v>130200</v>
      </c>
      <c r="BB231" s="29">
        <f t="shared" si="442"/>
        <v>130200</v>
      </c>
      <c r="BC231" s="29">
        <f t="shared" si="442"/>
        <v>0</v>
      </c>
      <c r="BD231" s="29">
        <f t="shared" si="442"/>
        <v>130200</v>
      </c>
      <c r="BE231" s="29">
        <f t="shared" si="442"/>
        <v>0</v>
      </c>
      <c r="BF231" s="29">
        <f t="shared" si="401"/>
        <v>6200</v>
      </c>
      <c r="BG231" s="80">
        <f t="shared" si="402"/>
        <v>104.76190476190477</v>
      </c>
      <c r="BH231" s="29">
        <f t="shared" si="403"/>
        <v>6200</v>
      </c>
      <c r="BI231" s="81">
        <f t="shared" si="404"/>
        <v>104.76190476190477</v>
      </c>
    </row>
    <row r="232" spans="1:61" ht="60" hidden="1" x14ac:dyDescent="0.25">
      <c r="A232" s="106" t="s">
        <v>12</v>
      </c>
      <c r="B232" s="39"/>
      <c r="C232" s="39"/>
      <c r="D232" s="39"/>
      <c r="E232" s="124">
        <v>851</v>
      </c>
      <c r="F232" s="3" t="s">
        <v>146</v>
      </c>
      <c r="G232" s="3" t="s">
        <v>59</v>
      </c>
      <c r="H232" s="3" t="s">
        <v>151</v>
      </c>
      <c r="I232" s="3" t="s">
        <v>27</v>
      </c>
      <c r="J232" s="29">
        <v>136400</v>
      </c>
      <c r="K232" s="29"/>
      <c r="L232" s="29">
        <f>J232</f>
        <v>136400</v>
      </c>
      <c r="M232" s="29"/>
      <c r="N232" s="29">
        <v>78000</v>
      </c>
      <c r="O232" s="29"/>
      <c r="P232" s="29">
        <f>N232</f>
        <v>78000</v>
      </c>
      <c r="Q232" s="29"/>
      <c r="R232" s="29">
        <f>J232+N232</f>
        <v>214400</v>
      </c>
      <c r="S232" s="29">
        <f>K232+O232</f>
        <v>0</v>
      </c>
      <c r="T232" s="29">
        <f>L232+P232</f>
        <v>214400</v>
      </c>
      <c r="U232" s="29">
        <f>M232+Q232</f>
        <v>0</v>
      </c>
      <c r="V232" s="29"/>
      <c r="W232" s="29"/>
      <c r="X232" s="29">
        <f>V232</f>
        <v>0</v>
      </c>
      <c r="Y232" s="29"/>
      <c r="Z232" s="29">
        <f>R232+V232</f>
        <v>214400</v>
      </c>
      <c r="AA232" s="29">
        <f>S232+W232</f>
        <v>0</v>
      </c>
      <c r="AB232" s="29">
        <f>T232+X232</f>
        <v>214400</v>
      </c>
      <c r="AC232" s="29">
        <f>U232+Y232</f>
        <v>0</v>
      </c>
      <c r="AD232" s="29"/>
      <c r="AE232" s="29"/>
      <c r="AF232" s="29">
        <f>AD232</f>
        <v>0</v>
      </c>
      <c r="AG232" s="29"/>
      <c r="AH232" s="29">
        <f>Z232+AD232</f>
        <v>214400</v>
      </c>
      <c r="AI232" s="29">
        <f>AA232+AE232</f>
        <v>0</v>
      </c>
      <c r="AJ232" s="29">
        <f>AB232+AF232</f>
        <v>214400</v>
      </c>
      <c r="AK232" s="29">
        <f>AC232+AG232</f>
        <v>0</v>
      </c>
      <c r="AL232" s="9">
        <f t="shared" si="373"/>
        <v>0</v>
      </c>
      <c r="AM232" s="9">
        <f t="shared" si="374"/>
        <v>0</v>
      </c>
      <c r="AN232" s="29"/>
      <c r="AO232" s="29"/>
      <c r="AP232" s="29"/>
      <c r="AQ232" s="29">
        <v>136400</v>
      </c>
      <c r="AR232" s="29"/>
      <c r="AS232" s="29">
        <f t="shared" si="390"/>
        <v>136400</v>
      </c>
      <c r="AT232" s="29"/>
      <c r="AU232" s="29">
        <f t="shared" si="398"/>
        <v>136400</v>
      </c>
      <c r="AV232" s="29">
        <v>136400</v>
      </c>
      <c r="AW232" s="29"/>
      <c r="AX232" s="29">
        <f t="shared" si="391"/>
        <v>136400</v>
      </c>
      <c r="AY232" s="29"/>
      <c r="AZ232" s="29">
        <f t="shared" si="399"/>
        <v>136400</v>
      </c>
      <c r="BA232" s="29">
        <v>130200</v>
      </c>
      <c r="BB232" s="29">
        <v>130200</v>
      </c>
      <c r="BC232" s="29"/>
      <c r="BD232" s="29">
        <f>BB232</f>
        <v>130200</v>
      </c>
      <c r="BE232" s="29"/>
      <c r="BF232" s="29">
        <f t="shared" si="401"/>
        <v>6200</v>
      </c>
      <c r="BG232" s="80">
        <f t="shared" si="402"/>
        <v>104.76190476190477</v>
      </c>
      <c r="BH232" s="29">
        <f t="shared" si="403"/>
        <v>6200</v>
      </c>
      <c r="BI232" s="81">
        <f t="shared" si="404"/>
        <v>104.76190476190477</v>
      </c>
    </row>
    <row r="233" spans="1:61" ht="75" hidden="1" x14ac:dyDescent="0.25">
      <c r="A233" s="126" t="s">
        <v>154</v>
      </c>
      <c r="B233" s="39"/>
      <c r="C233" s="39"/>
      <c r="D233" s="39"/>
      <c r="E233" s="124">
        <v>851</v>
      </c>
      <c r="F233" s="3" t="s">
        <v>146</v>
      </c>
      <c r="G233" s="3" t="s">
        <v>59</v>
      </c>
      <c r="H233" s="3" t="s">
        <v>155</v>
      </c>
      <c r="I233" s="3"/>
      <c r="J233" s="29">
        <f t="shared" ref="J233:BE233" si="443">J234</f>
        <v>10000</v>
      </c>
      <c r="K233" s="29">
        <f t="shared" si="443"/>
        <v>0</v>
      </c>
      <c r="L233" s="29">
        <f t="shared" si="443"/>
        <v>10000</v>
      </c>
      <c r="M233" s="29">
        <f t="shared" si="443"/>
        <v>0</v>
      </c>
      <c r="N233" s="29">
        <f t="shared" si="443"/>
        <v>0</v>
      </c>
      <c r="O233" s="29">
        <f t="shared" si="443"/>
        <v>0</v>
      </c>
      <c r="P233" s="29">
        <f t="shared" si="443"/>
        <v>0</v>
      </c>
      <c r="Q233" s="29">
        <f t="shared" si="443"/>
        <v>0</v>
      </c>
      <c r="R233" s="29">
        <f t="shared" si="443"/>
        <v>10000</v>
      </c>
      <c r="S233" s="29">
        <f t="shared" si="443"/>
        <v>0</v>
      </c>
      <c r="T233" s="29">
        <f t="shared" si="443"/>
        <v>10000</v>
      </c>
      <c r="U233" s="29">
        <f t="shared" si="443"/>
        <v>0</v>
      </c>
      <c r="V233" s="29">
        <f t="shared" si="443"/>
        <v>0</v>
      </c>
      <c r="W233" s="29">
        <f t="shared" si="443"/>
        <v>0</v>
      </c>
      <c r="X233" s="29">
        <f t="shared" si="443"/>
        <v>0</v>
      </c>
      <c r="Y233" s="29">
        <f t="shared" si="443"/>
        <v>0</v>
      </c>
      <c r="Z233" s="29">
        <f t="shared" si="443"/>
        <v>10000</v>
      </c>
      <c r="AA233" s="29">
        <f t="shared" si="443"/>
        <v>0</v>
      </c>
      <c r="AB233" s="29">
        <f t="shared" si="443"/>
        <v>10000</v>
      </c>
      <c r="AC233" s="29">
        <f t="shared" si="443"/>
        <v>0</v>
      </c>
      <c r="AD233" s="29">
        <f t="shared" si="443"/>
        <v>0</v>
      </c>
      <c r="AE233" s="29">
        <f t="shared" si="443"/>
        <v>0</v>
      </c>
      <c r="AF233" s="29">
        <f t="shared" si="443"/>
        <v>0</v>
      </c>
      <c r="AG233" s="29">
        <f t="shared" si="443"/>
        <v>0</v>
      </c>
      <c r="AH233" s="29">
        <f t="shared" si="443"/>
        <v>10000</v>
      </c>
      <c r="AI233" s="29">
        <f t="shared" si="443"/>
        <v>0</v>
      </c>
      <c r="AJ233" s="29">
        <f t="shared" si="443"/>
        <v>10000</v>
      </c>
      <c r="AK233" s="29">
        <f t="shared" si="443"/>
        <v>0</v>
      </c>
      <c r="AL233" s="9">
        <f t="shared" si="373"/>
        <v>0</v>
      </c>
      <c r="AM233" s="9">
        <f t="shared" si="374"/>
        <v>0</v>
      </c>
      <c r="AN233" s="29"/>
      <c r="AO233" s="29"/>
      <c r="AP233" s="29"/>
      <c r="AQ233" s="29">
        <f t="shared" si="443"/>
        <v>10000</v>
      </c>
      <c r="AR233" s="29"/>
      <c r="AS233" s="29">
        <f t="shared" si="390"/>
        <v>10000</v>
      </c>
      <c r="AT233" s="29"/>
      <c r="AU233" s="29">
        <f t="shared" si="398"/>
        <v>10000</v>
      </c>
      <c r="AV233" s="29">
        <f t="shared" si="443"/>
        <v>10000</v>
      </c>
      <c r="AW233" s="29"/>
      <c r="AX233" s="29">
        <f t="shared" si="391"/>
        <v>10000</v>
      </c>
      <c r="AY233" s="29"/>
      <c r="AZ233" s="29">
        <f t="shared" si="399"/>
        <v>10000</v>
      </c>
      <c r="BA233" s="29">
        <f t="shared" si="443"/>
        <v>10000</v>
      </c>
      <c r="BB233" s="29">
        <f t="shared" si="443"/>
        <v>10000</v>
      </c>
      <c r="BC233" s="29">
        <f t="shared" si="443"/>
        <v>0</v>
      </c>
      <c r="BD233" s="29">
        <f t="shared" si="443"/>
        <v>10000</v>
      </c>
      <c r="BE233" s="29">
        <f t="shared" si="443"/>
        <v>0</v>
      </c>
      <c r="BF233" s="29">
        <f t="shared" si="401"/>
        <v>0</v>
      </c>
      <c r="BG233" s="80">
        <f t="shared" si="402"/>
        <v>100</v>
      </c>
      <c r="BH233" s="29">
        <f t="shared" si="403"/>
        <v>0</v>
      </c>
      <c r="BI233" s="81">
        <f t="shared" si="404"/>
        <v>100</v>
      </c>
    </row>
    <row r="234" spans="1:61" ht="60" hidden="1" x14ac:dyDescent="0.25">
      <c r="A234" s="106" t="s">
        <v>25</v>
      </c>
      <c r="B234" s="39"/>
      <c r="C234" s="39"/>
      <c r="D234" s="39"/>
      <c r="E234" s="124">
        <v>851</v>
      </c>
      <c r="F234" s="3" t="s">
        <v>146</v>
      </c>
      <c r="G234" s="3" t="s">
        <v>59</v>
      </c>
      <c r="H234" s="3" t="s">
        <v>155</v>
      </c>
      <c r="I234" s="3" t="s">
        <v>26</v>
      </c>
      <c r="J234" s="29">
        <f t="shared" ref="J234:BE234" si="444">J235</f>
        <v>10000</v>
      </c>
      <c r="K234" s="29">
        <f t="shared" si="444"/>
        <v>0</v>
      </c>
      <c r="L234" s="29">
        <f t="shared" si="444"/>
        <v>10000</v>
      </c>
      <c r="M234" s="29">
        <f t="shared" si="444"/>
        <v>0</v>
      </c>
      <c r="N234" s="29">
        <f t="shared" si="444"/>
        <v>0</v>
      </c>
      <c r="O234" s="29">
        <f t="shared" si="444"/>
        <v>0</v>
      </c>
      <c r="P234" s="29">
        <f t="shared" si="444"/>
        <v>0</v>
      </c>
      <c r="Q234" s="29">
        <f t="shared" si="444"/>
        <v>0</v>
      </c>
      <c r="R234" s="29">
        <f t="shared" si="444"/>
        <v>10000</v>
      </c>
      <c r="S234" s="29">
        <f t="shared" si="444"/>
        <v>0</v>
      </c>
      <c r="T234" s="29">
        <f t="shared" si="444"/>
        <v>10000</v>
      </c>
      <c r="U234" s="29">
        <f t="shared" si="444"/>
        <v>0</v>
      </c>
      <c r="V234" s="29">
        <f t="shared" si="444"/>
        <v>0</v>
      </c>
      <c r="W234" s="29">
        <f t="shared" si="444"/>
        <v>0</v>
      </c>
      <c r="X234" s="29">
        <f t="shared" si="444"/>
        <v>0</v>
      </c>
      <c r="Y234" s="29">
        <f t="shared" si="444"/>
        <v>0</v>
      </c>
      <c r="Z234" s="29">
        <f t="shared" si="444"/>
        <v>10000</v>
      </c>
      <c r="AA234" s="29">
        <f t="shared" si="444"/>
        <v>0</v>
      </c>
      <c r="AB234" s="29">
        <f t="shared" si="444"/>
        <v>10000</v>
      </c>
      <c r="AC234" s="29">
        <f t="shared" si="444"/>
        <v>0</v>
      </c>
      <c r="AD234" s="29">
        <f t="shared" si="444"/>
        <v>0</v>
      </c>
      <c r="AE234" s="29">
        <f t="shared" si="444"/>
        <v>0</v>
      </c>
      <c r="AF234" s="29">
        <f t="shared" si="444"/>
        <v>0</v>
      </c>
      <c r="AG234" s="29">
        <f t="shared" si="444"/>
        <v>0</v>
      </c>
      <c r="AH234" s="29">
        <f t="shared" si="444"/>
        <v>10000</v>
      </c>
      <c r="AI234" s="29">
        <f t="shared" si="444"/>
        <v>0</v>
      </c>
      <c r="AJ234" s="29">
        <f t="shared" si="444"/>
        <v>10000</v>
      </c>
      <c r="AK234" s="29">
        <f t="shared" si="444"/>
        <v>0</v>
      </c>
      <c r="AL234" s="9">
        <f t="shared" si="373"/>
        <v>0</v>
      </c>
      <c r="AM234" s="9">
        <f t="shared" si="374"/>
        <v>0</v>
      </c>
      <c r="AN234" s="29"/>
      <c r="AO234" s="29"/>
      <c r="AP234" s="29"/>
      <c r="AQ234" s="29">
        <f t="shared" si="444"/>
        <v>10000</v>
      </c>
      <c r="AR234" s="29"/>
      <c r="AS234" s="29">
        <f t="shared" si="390"/>
        <v>10000</v>
      </c>
      <c r="AT234" s="29"/>
      <c r="AU234" s="29">
        <f t="shared" si="398"/>
        <v>10000</v>
      </c>
      <c r="AV234" s="29">
        <f t="shared" si="444"/>
        <v>10000</v>
      </c>
      <c r="AW234" s="29"/>
      <c r="AX234" s="29">
        <f t="shared" si="391"/>
        <v>10000</v>
      </c>
      <c r="AY234" s="29"/>
      <c r="AZ234" s="29">
        <f t="shared" si="399"/>
        <v>10000</v>
      </c>
      <c r="BA234" s="29">
        <f t="shared" si="444"/>
        <v>10000</v>
      </c>
      <c r="BB234" s="29">
        <f t="shared" si="444"/>
        <v>10000</v>
      </c>
      <c r="BC234" s="29">
        <f t="shared" si="444"/>
        <v>0</v>
      </c>
      <c r="BD234" s="29">
        <f t="shared" si="444"/>
        <v>10000</v>
      </c>
      <c r="BE234" s="29">
        <f t="shared" si="444"/>
        <v>0</v>
      </c>
      <c r="BF234" s="29">
        <f t="shared" si="401"/>
        <v>0</v>
      </c>
      <c r="BG234" s="80">
        <f t="shared" si="402"/>
        <v>100</v>
      </c>
      <c r="BH234" s="29">
        <f t="shared" si="403"/>
        <v>0</v>
      </c>
      <c r="BI234" s="81">
        <f t="shared" si="404"/>
        <v>100</v>
      </c>
    </row>
    <row r="235" spans="1:61" ht="60" hidden="1" x14ac:dyDescent="0.25">
      <c r="A235" s="106" t="s">
        <v>12</v>
      </c>
      <c r="B235" s="39"/>
      <c r="C235" s="39"/>
      <c r="D235" s="39"/>
      <c r="E235" s="124">
        <v>851</v>
      </c>
      <c r="F235" s="3" t="s">
        <v>146</v>
      </c>
      <c r="G235" s="3" t="s">
        <v>59</v>
      </c>
      <c r="H235" s="3" t="s">
        <v>155</v>
      </c>
      <c r="I235" s="3" t="s">
        <v>27</v>
      </c>
      <c r="J235" s="29">
        <v>10000</v>
      </c>
      <c r="K235" s="29"/>
      <c r="L235" s="29">
        <f>J235</f>
        <v>10000</v>
      </c>
      <c r="M235" s="29"/>
      <c r="N235" s="29"/>
      <c r="O235" s="29"/>
      <c r="P235" s="29">
        <f>N235</f>
        <v>0</v>
      </c>
      <c r="Q235" s="29"/>
      <c r="R235" s="29">
        <f>J235+N235</f>
        <v>10000</v>
      </c>
      <c r="S235" s="29">
        <f>K235+O235</f>
        <v>0</v>
      </c>
      <c r="T235" s="29">
        <f>L235+P235</f>
        <v>10000</v>
      </c>
      <c r="U235" s="29">
        <f>M235+Q235</f>
        <v>0</v>
      </c>
      <c r="V235" s="29"/>
      <c r="W235" s="29"/>
      <c r="X235" s="29">
        <f>V235</f>
        <v>0</v>
      </c>
      <c r="Y235" s="29"/>
      <c r="Z235" s="29">
        <f>R235+V235</f>
        <v>10000</v>
      </c>
      <c r="AA235" s="29">
        <f>S235+W235</f>
        <v>0</v>
      </c>
      <c r="AB235" s="29">
        <f>T235+X235</f>
        <v>10000</v>
      </c>
      <c r="AC235" s="29">
        <f>U235+Y235</f>
        <v>0</v>
      </c>
      <c r="AD235" s="29"/>
      <c r="AE235" s="29"/>
      <c r="AF235" s="29">
        <f>AD235</f>
        <v>0</v>
      </c>
      <c r="AG235" s="29"/>
      <c r="AH235" s="29">
        <f>Z235+AD235</f>
        <v>10000</v>
      </c>
      <c r="AI235" s="29">
        <f>AA235+AE235</f>
        <v>0</v>
      </c>
      <c r="AJ235" s="29">
        <f>AB235+AF235</f>
        <v>10000</v>
      </c>
      <c r="AK235" s="29">
        <f>AC235+AG235</f>
        <v>0</v>
      </c>
      <c r="AL235" s="9">
        <f t="shared" si="373"/>
        <v>0</v>
      </c>
      <c r="AM235" s="9">
        <f t="shared" si="374"/>
        <v>0</v>
      </c>
      <c r="AN235" s="29"/>
      <c r="AO235" s="29"/>
      <c r="AP235" s="29"/>
      <c r="AQ235" s="29">
        <v>10000</v>
      </c>
      <c r="AR235" s="29"/>
      <c r="AS235" s="29">
        <f t="shared" si="390"/>
        <v>10000</v>
      </c>
      <c r="AT235" s="29"/>
      <c r="AU235" s="29">
        <f t="shared" si="398"/>
        <v>10000</v>
      </c>
      <c r="AV235" s="29">
        <v>10000</v>
      </c>
      <c r="AW235" s="29"/>
      <c r="AX235" s="29">
        <f t="shared" si="391"/>
        <v>10000</v>
      </c>
      <c r="AY235" s="29"/>
      <c r="AZ235" s="29">
        <f t="shared" si="399"/>
        <v>10000</v>
      </c>
      <c r="BA235" s="29">
        <v>10000</v>
      </c>
      <c r="BB235" s="29">
        <v>10000</v>
      </c>
      <c r="BC235" s="29"/>
      <c r="BD235" s="29">
        <f>BB235</f>
        <v>10000</v>
      </c>
      <c r="BE235" s="29"/>
      <c r="BF235" s="29">
        <f t="shared" si="401"/>
        <v>0</v>
      </c>
      <c r="BG235" s="80">
        <f t="shared" si="402"/>
        <v>100</v>
      </c>
      <c r="BH235" s="29">
        <f t="shared" si="403"/>
        <v>0</v>
      </c>
      <c r="BI235" s="81">
        <f t="shared" si="404"/>
        <v>100</v>
      </c>
    </row>
    <row r="236" spans="1:61" ht="210" hidden="1" x14ac:dyDescent="0.25">
      <c r="A236" s="126" t="s">
        <v>152</v>
      </c>
      <c r="B236" s="39"/>
      <c r="C236" s="39"/>
      <c r="D236" s="39"/>
      <c r="E236" s="124">
        <v>851</v>
      </c>
      <c r="F236" s="3" t="s">
        <v>146</v>
      </c>
      <c r="G236" s="3" t="s">
        <v>59</v>
      </c>
      <c r="H236" s="3" t="s">
        <v>153</v>
      </c>
      <c r="I236" s="3"/>
      <c r="J236" s="29">
        <f t="shared" ref="J236:M236" si="445">J239+J237</f>
        <v>268000</v>
      </c>
      <c r="K236" s="29">
        <f t="shared" si="445"/>
        <v>0</v>
      </c>
      <c r="L236" s="29">
        <f t="shared" si="445"/>
        <v>0</v>
      </c>
      <c r="M236" s="29">
        <f t="shared" si="445"/>
        <v>268000</v>
      </c>
      <c r="N236" s="29">
        <f t="shared" ref="N236:U236" si="446">N239+N237</f>
        <v>0</v>
      </c>
      <c r="O236" s="29">
        <f t="shared" si="446"/>
        <v>0</v>
      </c>
      <c r="P236" s="29">
        <f t="shared" si="446"/>
        <v>0</v>
      </c>
      <c r="Q236" s="29">
        <f t="shared" si="446"/>
        <v>0</v>
      </c>
      <c r="R236" s="29">
        <f t="shared" si="446"/>
        <v>268000</v>
      </c>
      <c r="S236" s="29">
        <f t="shared" si="446"/>
        <v>0</v>
      </c>
      <c r="T236" s="29">
        <f t="shared" si="446"/>
        <v>0</v>
      </c>
      <c r="U236" s="29">
        <f t="shared" si="446"/>
        <v>268000</v>
      </c>
      <c r="V236" s="29">
        <f t="shared" ref="V236:AC236" si="447">V239+V237</f>
        <v>0</v>
      </c>
      <c r="W236" s="29">
        <f t="shared" si="447"/>
        <v>0</v>
      </c>
      <c r="X236" s="29">
        <f t="shared" si="447"/>
        <v>0</v>
      </c>
      <c r="Y236" s="29">
        <f t="shared" si="447"/>
        <v>0</v>
      </c>
      <c r="Z236" s="29">
        <f t="shared" si="447"/>
        <v>268000</v>
      </c>
      <c r="AA236" s="29">
        <f t="shared" si="447"/>
        <v>0</v>
      </c>
      <c r="AB236" s="29">
        <f t="shared" si="447"/>
        <v>0</v>
      </c>
      <c r="AC236" s="29">
        <f t="shared" si="447"/>
        <v>268000</v>
      </c>
      <c r="AD236" s="29">
        <f t="shared" ref="AD236:AK236" si="448">AD239+AD237</f>
        <v>0</v>
      </c>
      <c r="AE236" s="29">
        <f t="shared" si="448"/>
        <v>0</v>
      </c>
      <c r="AF236" s="29">
        <f t="shared" si="448"/>
        <v>0</v>
      </c>
      <c r="AG236" s="29">
        <f t="shared" si="448"/>
        <v>0</v>
      </c>
      <c r="AH236" s="29">
        <f t="shared" si="448"/>
        <v>268000</v>
      </c>
      <c r="AI236" s="29">
        <f t="shared" si="448"/>
        <v>0</v>
      </c>
      <c r="AJ236" s="29">
        <f t="shared" si="448"/>
        <v>0</v>
      </c>
      <c r="AK236" s="29">
        <f t="shared" si="448"/>
        <v>268000</v>
      </c>
      <c r="AL236" s="9">
        <f t="shared" si="373"/>
        <v>0</v>
      </c>
      <c r="AM236" s="9">
        <f t="shared" si="374"/>
        <v>0</v>
      </c>
      <c r="AN236" s="29"/>
      <c r="AO236" s="29"/>
      <c r="AP236" s="29"/>
      <c r="AQ236" s="29">
        <f t="shared" ref="AQ236:BE236" si="449">AQ239+AQ237</f>
        <v>268000</v>
      </c>
      <c r="AR236" s="29"/>
      <c r="AS236" s="29">
        <f t="shared" si="390"/>
        <v>268000</v>
      </c>
      <c r="AT236" s="29"/>
      <c r="AU236" s="29">
        <f t="shared" si="398"/>
        <v>268000</v>
      </c>
      <c r="AV236" s="29">
        <f t="shared" si="449"/>
        <v>268000</v>
      </c>
      <c r="AW236" s="29"/>
      <c r="AX236" s="29">
        <f t="shared" si="391"/>
        <v>268000</v>
      </c>
      <c r="AY236" s="29"/>
      <c r="AZ236" s="29">
        <f t="shared" si="399"/>
        <v>268000</v>
      </c>
      <c r="BA236" s="29">
        <f t="shared" ref="BA236" si="450">BA239+BA237</f>
        <v>268000</v>
      </c>
      <c r="BB236" s="29">
        <f t="shared" si="449"/>
        <v>268000</v>
      </c>
      <c r="BC236" s="29">
        <f t="shared" si="449"/>
        <v>0</v>
      </c>
      <c r="BD236" s="29">
        <f t="shared" si="449"/>
        <v>0</v>
      </c>
      <c r="BE236" s="29">
        <f t="shared" si="449"/>
        <v>268000</v>
      </c>
      <c r="BF236" s="29">
        <f t="shared" si="401"/>
        <v>0</v>
      </c>
      <c r="BG236" s="80">
        <f t="shared" si="402"/>
        <v>100</v>
      </c>
      <c r="BH236" s="29">
        <f t="shared" si="403"/>
        <v>0</v>
      </c>
      <c r="BI236" s="81">
        <f t="shared" si="404"/>
        <v>100</v>
      </c>
    </row>
    <row r="237" spans="1:61" ht="135" hidden="1" x14ac:dyDescent="0.25">
      <c r="A237" s="126" t="s">
        <v>19</v>
      </c>
      <c r="B237" s="106"/>
      <c r="C237" s="106"/>
      <c r="D237" s="106"/>
      <c r="E237" s="124">
        <v>851</v>
      </c>
      <c r="F237" s="3" t="s">
        <v>146</v>
      </c>
      <c r="G237" s="3" t="s">
        <v>59</v>
      </c>
      <c r="H237" s="3" t="s">
        <v>153</v>
      </c>
      <c r="I237" s="3" t="s">
        <v>21</v>
      </c>
      <c r="J237" s="29">
        <f t="shared" ref="J237:BE237" si="451">J238</f>
        <v>71000</v>
      </c>
      <c r="K237" s="29">
        <f t="shared" si="451"/>
        <v>0</v>
      </c>
      <c r="L237" s="29">
        <f t="shared" si="451"/>
        <v>0</v>
      </c>
      <c r="M237" s="29">
        <f t="shared" si="451"/>
        <v>71000</v>
      </c>
      <c r="N237" s="29">
        <f t="shared" si="451"/>
        <v>0</v>
      </c>
      <c r="O237" s="29">
        <f t="shared" si="451"/>
        <v>0</v>
      </c>
      <c r="P237" s="29">
        <f t="shared" si="451"/>
        <v>0</v>
      </c>
      <c r="Q237" s="29">
        <f t="shared" si="451"/>
        <v>0</v>
      </c>
      <c r="R237" s="29">
        <f t="shared" si="451"/>
        <v>71000</v>
      </c>
      <c r="S237" s="29">
        <f t="shared" si="451"/>
        <v>0</v>
      </c>
      <c r="T237" s="29">
        <f t="shared" si="451"/>
        <v>0</v>
      </c>
      <c r="U237" s="29">
        <f t="shared" si="451"/>
        <v>71000</v>
      </c>
      <c r="V237" s="29">
        <f t="shared" si="451"/>
        <v>0</v>
      </c>
      <c r="W237" s="29">
        <f t="shared" si="451"/>
        <v>0</v>
      </c>
      <c r="X237" s="29">
        <f t="shared" si="451"/>
        <v>0</v>
      </c>
      <c r="Y237" s="29">
        <f t="shared" si="451"/>
        <v>0</v>
      </c>
      <c r="Z237" s="29">
        <f t="shared" si="451"/>
        <v>71000</v>
      </c>
      <c r="AA237" s="29">
        <f t="shared" si="451"/>
        <v>0</v>
      </c>
      <c r="AB237" s="29">
        <f t="shared" si="451"/>
        <v>0</v>
      </c>
      <c r="AC237" s="29">
        <f t="shared" si="451"/>
        <v>71000</v>
      </c>
      <c r="AD237" s="29">
        <f t="shared" si="451"/>
        <v>0</v>
      </c>
      <c r="AE237" s="29">
        <f t="shared" si="451"/>
        <v>0</v>
      </c>
      <c r="AF237" s="29">
        <f t="shared" si="451"/>
        <v>0</v>
      </c>
      <c r="AG237" s="29">
        <f t="shared" si="451"/>
        <v>0</v>
      </c>
      <c r="AH237" s="29">
        <f t="shared" si="451"/>
        <v>71000</v>
      </c>
      <c r="AI237" s="29">
        <f t="shared" si="451"/>
        <v>0</v>
      </c>
      <c r="AJ237" s="29">
        <f t="shared" si="451"/>
        <v>0</v>
      </c>
      <c r="AK237" s="29">
        <f t="shared" si="451"/>
        <v>71000</v>
      </c>
      <c r="AL237" s="9">
        <f t="shared" si="373"/>
        <v>0</v>
      </c>
      <c r="AM237" s="9">
        <f t="shared" si="374"/>
        <v>0</v>
      </c>
      <c r="AN237" s="29"/>
      <c r="AO237" s="29"/>
      <c r="AP237" s="29"/>
      <c r="AQ237" s="29">
        <f t="shared" si="451"/>
        <v>71000</v>
      </c>
      <c r="AR237" s="29"/>
      <c r="AS237" s="29">
        <f t="shared" si="390"/>
        <v>71000</v>
      </c>
      <c r="AT237" s="29"/>
      <c r="AU237" s="29">
        <f t="shared" si="398"/>
        <v>71000</v>
      </c>
      <c r="AV237" s="29">
        <f t="shared" si="451"/>
        <v>71000</v>
      </c>
      <c r="AW237" s="29"/>
      <c r="AX237" s="29">
        <f t="shared" si="391"/>
        <v>71000</v>
      </c>
      <c r="AY237" s="29"/>
      <c r="AZ237" s="29">
        <f t="shared" si="399"/>
        <v>71000</v>
      </c>
      <c r="BA237" s="29">
        <f t="shared" si="451"/>
        <v>67800</v>
      </c>
      <c r="BB237" s="29">
        <f t="shared" si="451"/>
        <v>67800</v>
      </c>
      <c r="BC237" s="29">
        <f t="shared" si="451"/>
        <v>0</v>
      </c>
      <c r="BD237" s="29">
        <f t="shared" si="451"/>
        <v>0</v>
      </c>
      <c r="BE237" s="29">
        <f t="shared" si="451"/>
        <v>67800</v>
      </c>
      <c r="BF237" s="29">
        <f t="shared" si="401"/>
        <v>3200</v>
      </c>
      <c r="BG237" s="80">
        <f t="shared" si="402"/>
        <v>104.71976401179941</v>
      </c>
      <c r="BH237" s="29">
        <f t="shared" si="403"/>
        <v>3200</v>
      </c>
      <c r="BI237" s="81">
        <f t="shared" si="404"/>
        <v>104.71976401179941</v>
      </c>
    </row>
    <row r="238" spans="1:61" ht="30" hidden="1" x14ac:dyDescent="0.25">
      <c r="A238" s="106" t="s">
        <v>10</v>
      </c>
      <c r="B238" s="106"/>
      <c r="C238" s="106"/>
      <c r="D238" s="106"/>
      <c r="E238" s="124">
        <v>851</v>
      </c>
      <c r="F238" s="3" t="s">
        <v>146</v>
      </c>
      <c r="G238" s="3" t="s">
        <v>59</v>
      </c>
      <c r="H238" s="3" t="s">
        <v>153</v>
      </c>
      <c r="I238" s="3" t="s">
        <v>70</v>
      </c>
      <c r="J238" s="29">
        <v>71000</v>
      </c>
      <c r="K238" s="29"/>
      <c r="L238" s="29"/>
      <c r="M238" s="29">
        <f>J238</f>
        <v>71000</v>
      </c>
      <c r="N238" s="29"/>
      <c r="O238" s="29"/>
      <c r="P238" s="29"/>
      <c r="Q238" s="29">
        <f>N238</f>
        <v>0</v>
      </c>
      <c r="R238" s="29">
        <f>J238+N238</f>
        <v>71000</v>
      </c>
      <c r="S238" s="29">
        <f>K238+O238</f>
        <v>0</v>
      </c>
      <c r="T238" s="29">
        <f>L238+P238</f>
        <v>0</v>
      </c>
      <c r="U238" s="29">
        <f>M238+Q238</f>
        <v>71000</v>
      </c>
      <c r="V238" s="29"/>
      <c r="W238" s="29"/>
      <c r="X238" s="29"/>
      <c r="Y238" s="29">
        <f>V238</f>
        <v>0</v>
      </c>
      <c r="Z238" s="29">
        <f>R238+V238</f>
        <v>71000</v>
      </c>
      <c r="AA238" s="29">
        <f>S238+W238</f>
        <v>0</v>
      </c>
      <c r="AB238" s="29">
        <f>T238+X238</f>
        <v>0</v>
      </c>
      <c r="AC238" s="29">
        <f>U238+Y238</f>
        <v>71000</v>
      </c>
      <c r="AD238" s="29"/>
      <c r="AE238" s="29"/>
      <c r="AF238" s="29"/>
      <c r="AG238" s="29">
        <f>AD238</f>
        <v>0</v>
      </c>
      <c r="AH238" s="29">
        <f>Z238+AD238</f>
        <v>71000</v>
      </c>
      <c r="AI238" s="29">
        <f>AA238+AE238</f>
        <v>0</v>
      </c>
      <c r="AJ238" s="29">
        <f>AB238+AF238</f>
        <v>0</v>
      </c>
      <c r="AK238" s="29">
        <f>AC238+AG238</f>
        <v>71000</v>
      </c>
      <c r="AL238" s="9">
        <f t="shared" si="373"/>
        <v>0</v>
      </c>
      <c r="AM238" s="9">
        <f t="shared" si="374"/>
        <v>0</v>
      </c>
      <c r="AN238" s="29"/>
      <c r="AO238" s="29"/>
      <c r="AP238" s="29"/>
      <c r="AQ238" s="29">
        <v>71000</v>
      </c>
      <c r="AR238" s="29"/>
      <c r="AS238" s="29">
        <f t="shared" si="390"/>
        <v>71000</v>
      </c>
      <c r="AT238" s="29"/>
      <c r="AU238" s="29">
        <f t="shared" si="398"/>
        <v>71000</v>
      </c>
      <c r="AV238" s="29">
        <v>71000</v>
      </c>
      <c r="AW238" s="29"/>
      <c r="AX238" s="29">
        <f t="shared" si="391"/>
        <v>71000</v>
      </c>
      <c r="AY238" s="29"/>
      <c r="AZ238" s="29">
        <f t="shared" si="399"/>
        <v>71000</v>
      </c>
      <c r="BA238" s="29">
        <v>67800</v>
      </c>
      <c r="BB238" s="29">
        <v>67800</v>
      </c>
      <c r="BC238" s="29"/>
      <c r="BD238" s="29"/>
      <c r="BE238" s="29">
        <f>BB238</f>
        <v>67800</v>
      </c>
      <c r="BF238" s="29">
        <f t="shared" si="401"/>
        <v>3200</v>
      </c>
      <c r="BG238" s="80">
        <f t="shared" si="402"/>
        <v>104.71976401179941</v>
      </c>
      <c r="BH238" s="29">
        <f t="shared" si="403"/>
        <v>3200</v>
      </c>
      <c r="BI238" s="81">
        <f t="shared" si="404"/>
        <v>104.71976401179941</v>
      </c>
    </row>
    <row r="239" spans="1:61" ht="60" hidden="1" x14ac:dyDescent="0.25">
      <c r="A239" s="106" t="s">
        <v>25</v>
      </c>
      <c r="B239" s="39"/>
      <c r="C239" s="39"/>
      <c r="D239" s="39"/>
      <c r="E239" s="124">
        <v>851</v>
      </c>
      <c r="F239" s="3" t="s">
        <v>146</v>
      </c>
      <c r="G239" s="3" t="s">
        <v>59</v>
      </c>
      <c r="H239" s="3" t="s">
        <v>153</v>
      </c>
      <c r="I239" s="3" t="s">
        <v>26</v>
      </c>
      <c r="J239" s="29">
        <f t="shared" ref="J239:BE239" si="452">J240</f>
        <v>197000</v>
      </c>
      <c r="K239" s="29">
        <f t="shared" si="452"/>
        <v>0</v>
      </c>
      <c r="L239" s="29">
        <f t="shared" si="452"/>
        <v>0</v>
      </c>
      <c r="M239" s="29">
        <f t="shared" si="452"/>
        <v>197000</v>
      </c>
      <c r="N239" s="29">
        <f t="shared" si="452"/>
        <v>0</v>
      </c>
      <c r="O239" s="29">
        <f t="shared" si="452"/>
        <v>0</v>
      </c>
      <c r="P239" s="29">
        <f t="shared" si="452"/>
        <v>0</v>
      </c>
      <c r="Q239" s="29">
        <f t="shared" si="452"/>
        <v>0</v>
      </c>
      <c r="R239" s="29">
        <f t="shared" si="452"/>
        <v>197000</v>
      </c>
      <c r="S239" s="29">
        <f t="shared" si="452"/>
        <v>0</v>
      </c>
      <c r="T239" s="29">
        <f t="shared" si="452"/>
        <v>0</v>
      </c>
      <c r="U239" s="29">
        <f t="shared" si="452"/>
        <v>197000</v>
      </c>
      <c r="V239" s="29">
        <f t="shared" si="452"/>
        <v>0</v>
      </c>
      <c r="W239" s="29">
        <f t="shared" si="452"/>
        <v>0</v>
      </c>
      <c r="X239" s="29">
        <f t="shared" si="452"/>
        <v>0</v>
      </c>
      <c r="Y239" s="29">
        <f t="shared" si="452"/>
        <v>0</v>
      </c>
      <c r="Z239" s="29">
        <f t="shared" si="452"/>
        <v>197000</v>
      </c>
      <c r="AA239" s="29">
        <f t="shared" si="452"/>
        <v>0</v>
      </c>
      <c r="AB239" s="29">
        <f t="shared" si="452"/>
        <v>0</v>
      </c>
      <c r="AC239" s="29">
        <f t="shared" si="452"/>
        <v>197000</v>
      </c>
      <c r="AD239" s="29">
        <f t="shared" si="452"/>
        <v>0</v>
      </c>
      <c r="AE239" s="29">
        <f t="shared" si="452"/>
        <v>0</v>
      </c>
      <c r="AF239" s="29">
        <f t="shared" si="452"/>
        <v>0</v>
      </c>
      <c r="AG239" s="29">
        <f t="shared" si="452"/>
        <v>0</v>
      </c>
      <c r="AH239" s="29">
        <f t="shared" si="452"/>
        <v>197000</v>
      </c>
      <c r="AI239" s="29">
        <f t="shared" si="452"/>
        <v>0</v>
      </c>
      <c r="AJ239" s="29">
        <f t="shared" si="452"/>
        <v>0</v>
      </c>
      <c r="AK239" s="29">
        <f t="shared" si="452"/>
        <v>197000</v>
      </c>
      <c r="AL239" s="9">
        <f t="shared" si="373"/>
        <v>0</v>
      </c>
      <c r="AM239" s="9">
        <f t="shared" si="374"/>
        <v>0</v>
      </c>
      <c r="AN239" s="29"/>
      <c r="AO239" s="29"/>
      <c r="AP239" s="29"/>
      <c r="AQ239" s="29">
        <f t="shared" si="452"/>
        <v>197000</v>
      </c>
      <c r="AR239" s="29"/>
      <c r="AS239" s="29">
        <f t="shared" si="390"/>
        <v>197000</v>
      </c>
      <c r="AT239" s="29"/>
      <c r="AU239" s="29">
        <f t="shared" si="398"/>
        <v>197000</v>
      </c>
      <c r="AV239" s="29">
        <f t="shared" si="452"/>
        <v>197000</v>
      </c>
      <c r="AW239" s="29"/>
      <c r="AX239" s="29">
        <f t="shared" si="391"/>
        <v>197000</v>
      </c>
      <c r="AY239" s="29"/>
      <c r="AZ239" s="29">
        <f t="shared" si="399"/>
        <v>197000</v>
      </c>
      <c r="BA239" s="29">
        <f t="shared" si="452"/>
        <v>200200</v>
      </c>
      <c r="BB239" s="29">
        <f t="shared" si="452"/>
        <v>200200</v>
      </c>
      <c r="BC239" s="29">
        <f t="shared" si="452"/>
        <v>0</v>
      </c>
      <c r="BD239" s="29">
        <f t="shared" si="452"/>
        <v>0</v>
      </c>
      <c r="BE239" s="29">
        <f t="shared" si="452"/>
        <v>200200</v>
      </c>
      <c r="BF239" s="29">
        <f t="shared" si="401"/>
        <v>-3200</v>
      </c>
      <c r="BG239" s="80">
        <f t="shared" si="402"/>
        <v>98.401598401598406</v>
      </c>
      <c r="BH239" s="29">
        <f t="shared" si="403"/>
        <v>-3200</v>
      </c>
      <c r="BI239" s="81">
        <f t="shared" si="404"/>
        <v>98.401598401598406</v>
      </c>
    </row>
    <row r="240" spans="1:61" ht="60" hidden="1" x14ac:dyDescent="0.25">
      <c r="A240" s="106" t="s">
        <v>12</v>
      </c>
      <c r="B240" s="39"/>
      <c r="C240" s="39"/>
      <c r="D240" s="39"/>
      <c r="E240" s="124">
        <v>851</v>
      </c>
      <c r="F240" s="3" t="s">
        <v>146</v>
      </c>
      <c r="G240" s="3" t="s">
        <v>59</v>
      </c>
      <c r="H240" s="3" t="s">
        <v>153</v>
      </c>
      <c r="I240" s="3" t="s">
        <v>27</v>
      </c>
      <c r="J240" s="29">
        <v>197000</v>
      </c>
      <c r="K240" s="29"/>
      <c r="L240" s="29"/>
      <c r="M240" s="29">
        <f>J240</f>
        <v>197000</v>
      </c>
      <c r="N240" s="29"/>
      <c r="O240" s="29"/>
      <c r="P240" s="29"/>
      <c r="Q240" s="29">
        <f>N240</f>
        <v>0</v>
      </c>
      <c r="R240" s="29">
        <f>J240+N240</f>
        <v>197000</v>
      </c>
      <c r="S240" s="29">
        <f>K240+O240</f>
        <v>0</v>
      </c>
      <c r="T240" s="29">
        <f>L240+P240</f>
        <v>0</v>
      </c>
      <c r="U240" s="29">
        <f>M240+Q240</f>
        <v>197000</v>
      </c>
      <c r="V240" s="29"/>
      <c r="W240" s="29"/>
      <c r="X240" s="29"/>
      <c r="Y240" s="29">
        <f>V240</f>
        <v>0</v>
      </c>
      <c r="Z240" s="29">
        <f>R240+V240</f>
        <v>197000</v>
      </c>
      <c r="AA240" s="29">
        <f>S240+W240</f>
        <v>0</v>
      </c>
      <c r="AB240" s="29">
        <f>T240+X240</f>
        <v>0</v>
      </c>
      <c r="AC240" s="29">
        <f>U240+Y240</f>
        <v>197000</v>
      </c>
      <c r="AD240" s="29"/>
      <c r="AE240" s="29"/>
      <c r="AF240" s="29"/>
      <c r="AG240" s="29">
        <f>AD240</f>
        <v>0</v>
      </c>
      <c r="AH240" s="29">
        <f>Z240+AD240</f>
        <v>197000</v>
      </c>
      <c r="AI240" s="29">
        <f>AA240+AE240</f>
        <v>0</v>
      </c>
      <c r="AJ240" s="29">
        <f>AB240+AF240</f>
        <v>0</v>
      </c>
      <c r="AK240" s="29">
        <f>AC240+AG240</f>
        <v>197000</v>
      </c>
      <c r="AL240" s="9">
        <f t="shared" si="373"/>
        <v>0</v>
      </c>
      <c r="AM240" s="9">
        <f t="shared" si="374"/>
        <v>0</v>
      </c>
      <c r="AN240" s="29"/>
      <c r="AO240" s="29"/>
      <c r="AP240" s="29"/>
      <c r="AQ240" s="29">
        <v>197000</v>
      </c>
      <c r="AR240" s="29"/>
      <c r="AS240" s="29">
        <f t="shared" si="390"/>
        <v>197000</v>
      </c>
      <c r="AT240" s="29"/>
      <c r="AU240" s="29">
        <f t="shared" si="398"/>
        <v>197000</v>
      </c>
      <c r="AV240" s="29">
        <v>197000</v>
      </c>
      <c r="AW240" s="29"/>
      <c r="AX240" s="29">
        <f t="shared" si="391"/>
        <v>197000</v>
      </c>
      <c r="AY240" s="29"/>
      <c r="AZ240" s="29">
        <f t="shared" si="399"/>
        <v>197000</v>
      </c>
      <c r="BA240" s="29">
        <v>200200</v>
      </c>
      <c r="BB240" s="29">
        <v>200200</v>
      </c>
      <c r="BC240" s="29"/>
      <c r="BD240" s="29"/>
      <c r="BE240" s="29">
        <f>BB240</f>
        <v>200200</v>
      </c>
      <c r="BF240" s="29">
        <f t="shared" si="401"/>
        <v>-3200</v>
      </c>
      <c r="BG240" s="80">
        <f t="shared" si="402"/>
        <v>98.401598401598406</v>
      </c>
      <c r="BH240" s="29">
        <f t="shared" si="403"/>
        <v>-3200</v>
      </c>
      <c r="BI240" s="81">
        <f t="shared" si="404"/>
        <v>98.401598401598406</v>
      </c>
    </row>
    <row r="241" spans="1:61" ht="42.75" x14ac:dyDescent="0.25">
      <c r="A241" s="76" t="s">
        <v>156</v>
      </c>
      <c r="B241" s="11"/>
      <c r="C241" s="11"/>
      <c r="D241" s="11"/>
      <c r="E241" s="11">
        <v>852</v>
      </c>
      <c r="F241" s="4"/>
      <c r="G241" s="4"/>
      <c r="H241" s="4"/>
      <c r="I241" s="3"/>
      <c r="J241" s="38">
        <f t="shared" ref="J241:BE241" si="453">J242+J247+J339</f>
        <v>168376129.47</v>
      </c>
      <c r="K241" s="38">
        <f t="shared" si="453"/>
        <v>105741121.47</v>
      </c>
      <c r="L241" s="38">
        <f t="shared" si="453"/>
        <v>62635008</v>
      </c>
      <c r="M241" s="38">
        <f t="shared" si="453"/>
        <v>0</v>
      </c>
      <c r="N241" s="38">
        <f t="shared" ref="N241:U241" si="454">N242+N247+N339</f>
        <v>6870797</v>
      </c>
      <c r="O241" s="38">
        <f t="shared" si="454"/>
        <v>840</v>
      </c>
      <c r="P241" s="38">
        <f t="shared" si="454"/>
        <v>6869957</v>
      </c>
      <c r="Q241" s="38">
        <f t="shared" si="454"/>
        <v>0</v>
      </c>
      <c r="R241" s="38">
        <f t="shared" si="454"/>
        <v>175246926.47</v>
      </c>
      <c r="S241" s="38">
        <f t="shared" si="454"/>
        <v>105741961.47</v>
      </c>
      <c r="T241" s="38">
        <f t="shared" si="454"/>
        <v>69504965</v>
      </c>
      <c r="U241" s="38">
        <f t="shared" si="454"/>
        <v>0</v>
      </c>
      <c r="V241" s="38">
        <f t="shared" ref="V241:AC241" si="455">V242+V247+V339</f>
        <v>192200</v>
      </c>
      <c r="W241" s="38">
        <f t="shared" si="455"/>
        <v>0</v>
      </c>
      <c r="X241" s="38">
        <f t="shared" si="455"/>
        <v>192200</v>
      </c>
      <c r="Y241" s="38">
        <f t="shared" si="455"/>
        <v>0</v>
      </c>
      <c r="Z241" s="38">
        <f t="shared" si="455"/>
        <v>175439126.47</v>
      </c>
      <c r="AA241" s="38">
        <f t="shared" si="455"/>
        <v>105741961.47</v>
      </c>
      <c r="AB241" s="38">
        <f t="shared" si="455"/>
        <v>69697165</v>
      </c>
      <c r="AC241" s="38">
        <f t="shared" si="455"/>
        <v>0</v>
      </c>
      <c r="AD241" s="38">
        <f t="shared" ref="AD241:AK241" si="456">AD242+AD247+AD339</f>
        <v>13101508</v>
      </c>
      <c r="AE241" s="38">
        <f t="shared" si="456"/>
        <v>13101508.9</v>
      </c>
      <c r="AF241" s="38">
        <f t="shared" si="456"/>
        <v>-0.89999999999417923</v>
      </c>
      <c r="AG241" s="38">
        <f t="shared" si="456"/>
        <v>0</v>
      </c>
      <c r="AH241" s="38">
        <f t="shared" si="456"/>
        <v>188540634.47</v>
      </c>
      <c r="AI241" s="38">
        <f t="shared" si="456"/>
        <v>118843470.37</v>
      </c>
      <c r="AJ241" s="38">
        <f t="shared" si="456"/>
        <v>69697164.099999994</v>
      </c>
      <c r="AK241" s="38">
        <f t="shared" si="456"/>
        <v>0</v>
      </c>
      <c r="AL241" s="9">
        <f t="shared" si="373"/>
        <v>0</v>
      </c>
      <c r="AM241" s="9">
        <f t="shared" si="374"/>
        <v>-3.7834979593753815E-10</v>
      </c>
      <c r="AN241" s="38"/>
      <c r="AO241" s="38"/>
      <c r="AP241" s="38"/>
      <c r="AQ241" s="38">
        <f t="shared" si="453"/>
        <v>166434336.34</v>
      </c>
      <c r="AR241" s="38"/>
      <c r="AS241" s="29">
        <f t="shared" si="390"/>
        <v>166434336.34</v>
      </c>
      <c r="AT241" s="38"/>
      <c r="AU241" s="29">
        <f t="shared" si="398"/>
        <v>166434336.34</v>
      </c>
      <c r="AV241" s="38">
        <f t="shared" si="453"/>
        <v>163735519.03999999</v>
      </c>
      <c r="AW241" s="38"/>
      <c r="AX241" s="29">
        <f t="shared" si="391"/>
        <v>163735519.03999999</v>
      </c>
      <c r="AY241" s="38"/>
      <c r="AZ241" s="29">
        <f t="shared" si="399"/>
        <v>163735519.03999999</v>
      </c>
      <c r="BA241" s="38">
        <f t="shared" si="453"/>
        <v>159993603.21000001</v>
      </c>
      <c r="BB241" s="38">
        <f t="shared" si="453"/>
        <v>181312414.88999999</v>
      </c>
      <c r="BC241" s="38">
        <f t="shared" si="453"/>
        <v>101554312</v>
      </c>
      <c r="BD241" s="38">
        <f t="shared" si="453"/>
        <v>78566173</v>
      </c>
      <c r="BE241" s="38">
        <f t="shared" si="453"/>
        <v>966676</v>
      </c>
      <c r="BF241" s="29">
        <f t="shared" si="401"/>
        <v>8382526.2599999905</v>
      </c>
      <c r="BG241" s="80">
        <f t="shared" si="402"/>
        <v>105.23928837892194</v>
      </c>
      <c r="BH241" s="29">
        <f t="shared" si="403"/>
        <v>-12936285.419999987</v>
      </c>
      <c r="BI241" s="81">
        <f t="shared" si="404"/>
        <v>92.865196005553031</v>
      </c>
    </row>
    <row r="242" spans="1:61" s="51" customFormat="1" ht="28.5" hidden="1" x14ac:dyDescent="0.25">
      <c r="A242" s="76" t="s">
        <v>13</v>
      </c>
      <c r="B242" s="11"/>
      <c r="C242" s="11"/>
      <c r="D242" s="11"/>
      <c r="E242" s="11">
        <v>852</v>
      </c>
      <c r="F242" s="40" t="s">
        <v>14</v>
      </c>
      <c r="G242" s="40"/>
      <c r="H242" s="40"/>
      <c r="I242" s="23"/>
      <c r="J242" s="38">
        <f>J243</f>
        <v>0</v>
      </c>
      <c r="K242" s="38">
        <f t="shared" ref="K242:Z245" si="457">K243</f>
        <v>0</v>
      </c>
      <c r="L242" s="38">
        <f t="shared" si="457"/>
        <v>0</v>
      </c>
      <c r="M242" s="38">
        <f t="shared" si="457"/>
        <v>0</v>
      </c>
      <c r="N242" s="38">
        <f t="shared" si="457"/>
        <v>0</v>
      </c>
      <c r="O242" s="38">
        <f t="shared" si="457"/>
        <v>0</v>
      </c>
      <c r="P242" s="38">
        <f t="shared" si="457"/>
        <v>0</v>
      </c>
      <c r="Q242" s="38">
        <f t="shared" si="457"/>
        <v>0</v>
      </c>
      <c r="R242" s="38">
        <f t="shared" si="457"/>
        <v>0</v>
      </c>
      <c r="S242" s="38">
        <f t="shared" si="457"/>
        <v>0</v>
      </c>
      <c r="T242" s="38">
        <f t="shared" si="457"/>
        <v>0</v>
      </c>
      <c r="U242" s="38">
        <f t="shared" si="457"/>
        <v>0</v>
      </c>
      <c r="V242" s="38">
        <f t="shared" si="457"/>
        <v>0</v>
      </c>
      <c r="W242" s="38">
        <f t="shared" si="457"/>
        <v>0</v>
      </c>
      <c r="X242" s="38">
        <f t="shared" si="457"/>
        <v>0</v>
      </c>
      <c r="Y242" s="38">
        <f t="shared" si="457"/>
        <v>0</v>
      </c>
      <c r="Z242" s="38">
        <f t="shared" si="457"/>
        <v>0</v>
      </c>
      <c r="AA242" s="38">
        <f t="shared" ref="V242:AK245" si="458">AA243</f>
        <v>0</v>
      </c>
      <c r="AB242" s="38">
        <f t="shared" si="458"/>
        <v>0</v>
      </c>
      <c r="AC242" s="38">
        <f t="shared" si="458"/>
        <v>0</v>
      </c>
      <c r="AD242" s="38">
        <f t="shared" si="458"/>
        <v>0</v>
      </c>
      <c r="AE242" s="38">
        <f t="shared" si="458"/>
        <v>0</v>
      </c>
      <c r="AF242" s="38">
        <f t="shared" si="458"/>
        <v>0</v>
      </c>
      <c r="AG242" s="38">
        <f t="shared" si="458"/>
        <v>0</v>
      </c>
      <c r="AH242" s="38">
        <f t="shared" si="458"/>
        <v>0</v>
      </c>
      <c r="AI242" s="38">
        <f t="shared" si="458"/>
        <v>0</v>
      </c>
      <c r="AJ242" s="38">
        <f t="shared" si="458"/>
        <v>0</v>
      </c>
      <c r="AK242" s="38">
        <f t="shared" si="458"/>
        <v>0</v>
      </c>
      <c r="AL242" s="9">
        <f t="shared" si="373"/>
        <v>0</v>
      </c>
      <c r="AM242" s="9">
        <f t="shared" si="374"/>
        <v>0</v>
      </c>
      <c r="AN242" s="38"/>
      <c r="AO242" s="38"/>
      <c r="AP242" s="38"/>
      <c r="AQ242" s="38">
        <f t="shared" ref="AQ242:AV245" si="459">AQ243</f>
        <v>0</v>
      </c>
      <c r="AR242" s="38"/>
      <c r="AS242" s="29">
        <f t="shared" si="390"/>
        <v>0</v>
      </c>
      <c r="AT242" s="38"/>
      <c r="AU242" s="29">
        <f t="shared" si="398"/>
        <v>0</v>
      </c>
      <c r="AV242" s="38">
        <f t="shared" si="459"/>
        <v>0</v>
      </c>
      <c r="AW242" s="38"/>
      <c r="AX242" s="29">
        <f t="shared" si="391"/>
        <v>0</v>
      </c>
      <c r="AY242" s="38"/>
      <c r="AZ242" s="29">
        <f t="shared" si="399"/>
        <v>0</v>
      </c>
      <c r="BA242" s="38">
        <f t="shared" ref="BA242:BB245" si="460">BA243</f>
        <v>0</v>
      </c>
      <c r="BB242" s="38">
        <f t="shared" si="460"/>
        <v>63663.5</v>
      </c>
      <c r="BC242" s="38">
        <f t="shared" ref="BC242:BC245" si="461">BC243</f>
        <v>0</v>
      </c>
      <c r="BD242" s="38">
        <f t="shared" ref="BD242:BD245" si="462">BD243</f>
        <v>0</v>
      </c>
      <c r="BE242" s="38">
        <f t="shared" ref="BE242:BE245" si="463">BE243</f>
        <v>0</v>
      </c>
      <c r="BF242" s="29">
        <f t="shared" si="401"/>
        <v>0</v>
      </c>
      <c r="BG242" s="80" t="e">
        <f t="shared" si="402"/>
        <v>#DIV/0!</v>
      </c>
      <c r="BH242" s="29">
        <f t="shared" si="403"/>
        <v>-63663.5</v>
      </c>
      <c r="BI242" s="81">
        <f t="shared" si="404"/>
        <v>0</v>
      </c>
    </row>
    <row r="243" spans="1:61" s="31" customFormat="1" ht="42.75" hidden="1" x14ac:dyDescent="0.25">
      <c r="A243" s="6" t="s">
        <v>41</v>
      </c>
      <c r="B243" s="11"/>
      <c r="C243" s="11"/>
      <c r="D243" s="11"/>
      <c r="E243" s="13">
        <v>852</v>
      </c>
      <c r="F243" s="33" t="s">
        <v>14</v>
      </c>
      <c r="G243" s="33" t="s">
        <v>42</v>
      </c>
      <c r="H243" s="33"/>
      <c r="I243" s="27"/>
      <c r="J243" s="30">
        <f>J244</f>
        <v>0</v>
      </c>
      <c r="K243" s="30">
        <f t="shared" si="457"/>
        <v>0</v>
      </c>
      <c r="L243" s="30">
        <f t="shared" si="457"/>
        <v>0</v>
      </c>
      <c r="M243" s="30">
        <f t="shared" si="457"/>
        <v>0</v>
      </c>
      <c r="N243" s="30">
        <f t="shared" si="457"/>
        <v>0</v>
      </c>
      <c r="O243" s="30">
        <f t="shared" si="457"/>
        <v>0</v>
      </c>
      <c r="P243" s="30">
        <f t="shared" si="457"/>
        <v>0</v>
      </c>
      <c r="Q243" s="30">
        <f t="shared" si="457"/>
        <v>0</v>
      </c>
      <c r="R243" s="30">
        <f t="shared" si="457"/>
        <v>0</v>
      </c>
      <c r="S243" s="30">
        <f t="shared" si="457"/>
        <v>0</v>
      </c>
      <c r="T243" s="30">
        <f t="shared" si="457"/>
        <v>0</v>
      </c>
      <c r="U243" s="30">
        <f t="shared" si="457"/>
        <v>0</v>
      </c>
      <c r="V243" s="30">
        <f t="shared" si="458"/>
        <v>0</v>
      </c>
      <c r="W243" s="30">
        <f t="shared" si="458"/>
        <v>0</v>
      </c>
      <c r="X243" s="30">
        <f t="shared" si="458"/>
        <v>0</v>
      </c>
      <c r="Y243" s="30">
        <f t="shared" si="458"/>
        <v>0</v>
      </c>
      <c r="Z243" s="30">
        <f t="shared" si="458"/>
        <v>0</v>
      </c>
      <c r="AA243" s="30">
        <f t="shared" si="458"/>
        <v>0</v>
      </c>
      <c r="AB243" s="30">
        <f t="shared" si="458"/>
        <v>0</v>
      </c>
      <c r="AC243" s="30">
        <f t="shared" si="458"/>
        <v>0</v>
      </c>
      <c r="AD243" s="30">
        <f t="shared" si="458"/>
        <v>0</v>
      </c>
      <c r="AE243" s="30">
        <f t="shared" si="458"/>
        <v>0</v>
      </c>
      <c r="AF243" s="30">
        <f t="shared" si="458"/>
        <v>0</v>
      </c>
      <c r="AG243" s="30">
        <f t="shared" si="458"/>
        <v>0</v>
      </c>
      <c r="AH243" s="30">
        <f t="shared" si="458"/>
        <v>0</v>
      </c>
      <c r="AI243" s="30">
        <f t="shared" si="458"/>
        <v>0</v>
      </c>
      <c r="AJ243" s="30">
        <f t="shared" si="458"/>
        <v>0</v>
      </c>
      <c r="AK243" s="30">
        <f t="shared" si="458"/>
        <v>0</v>
      </c>
      <c r="AL243" s="9">
        <f t="shared" si="373"/>
        <v>0</v>
      </c>
      <c r="AM243" s="9">
        <f t="shared" si="374"/>
        <v>0</v>
      </c>
      <c r="AN243" s="30"/>
      <c r="AO243" s="30"/>
      <c r="AP243" s="30"/>
      <c r="AQ243" s="30">
        <f t="shared" si="459"/>
        <v>0</v>
      </c>
      <c r="AR243" s="30"/>
      <c r="AS243" s="29">
        <f t="shared" si="390"/>
        <v>0</v>
      </c>
      <c r="AT243" s="30"/>
      <c r="AU243" s="29">
        <f t="shared" si="398"/>
        <v>0</v>
      </c>
      <c r="AV243" s="30">
        <f t="shared" si="459"/>
        <v>0</v>
      </c>
      <c r="AW243" s="30"/>
      <c r="AX243" s="29">
        <f t="shared" si="391"/>
        <v>0</v>
      </c>
      <c r="AY243" s="30"/>
      <c r="AZ243" s="29">
        <f t="shared" si="399"/>
        <v>0</v>
      </c>
      <c r="BA243" s="30">
        <f t="shared" si="460"/>
        <v>0</v>
      </c>
      <c r="BB243" s="30">
        <f t="shared" si="460"/>
        <v>63663.5</v>
      </c>
      <c r="BC243" s="30">
        <f t="shared" si="461"/>
        <v>0</v>
      </c>
      <c r="BD243" s="30">
        <f t="shared" si="462"/>
        <v>0</v>
      </c>
      <c r="BE243" s="30">
        <f t="shared" si="463"/>
        <v>0</v>
      </c>
      <c r="BF243" s="29">
        <f t="shared" si="401"/>
        <v>0</v>
      </c>
      <c r="BG243" s="80" t="e">
        <f t="shared" si="402"/>
        <v>#DIV/0!</v>
      </c>
      <c r="BH243" s="29">
        <f t="shared" si="403"/>
        <v>-63663.5</v>
      </c>
      <c r="BI243" s="81">
        <f t="shared" si="404"/>
        <v>0</v>
      </c>
    </row>
    <row r="244" spans="1:61" ht="75" hidden="1" x14ac:dyDescent="0.25">
      <c r="A244" s="126" t="s">
        <v>430</v>
      </c>
      <c r="B244" s="11"/>
      <c r="C244" s="11"/>
      <c r="D244" s="11"/>
      <c r="E244" s="124">
        <v>852</v>
      </c>
      <c r="F244" s="4" t="s">
        <v>14</v>
      </c>
      <c r="G244" s="4" t="s">
        <v>42</v>
      </c>
      <c r="H244" s="4" t="s">
        <v>428</v>
      </c>
      <c r="I244" s="3"/>
      <c r="J244" s="29">
        <f>J245</f>
        <v>0</v>
      </c>
      <c r="K244" s="29">
        <f t="shared" si="457"/>
        <v>0</v>
      </c>
      <c r="L244" s="29">
        <f t="shared" si="457"/>
        <v>0</v>
      </c>
      <c r="M244" s="29">
        <f t="shared" si="457"/>
        <v>0</v>
      </c>
      <c r="N244" s="29">
        <f t="shared" si="457"/>
        <v>0</v>
      </c>
      <c r="O244" s="29">
        <f t="shared" si="457"/>
        <v>0</v>
      </c>
      <c r="P244" s="29">
        <f t="shared" si="457"/>
        <v>0</v>
      </c>
      <c r="Q244" s="29">
        <f t="shared" si="457"/>
        <v>0</v>
      </c>
      <c r="R244" s="29">
        <f t="shared" si="457"/>
        <v>0</v>
      </c>
      <c r="S244" s="29">
        <f t="shared" si="457"/>
        <v>0</v>
      </c>
      <c r="T244" s="29">
        <f t="shared" si="457"/>
        <v>0</v>
      </c>
      <c r="U244" s="29">
        <f t="shared" si="457"/>
        <v>0</v>
      </c>
      <c r="V244" s="29">
        <f t="shared" si="458"/>
        <v>0</v>
      </c>
      <c r="W244" s="29">
        <f t="shared" si="458"/>
        <v>0</v>
      </c>
      <c r="X244" s="29">
        <f t="shared" si="458"/>
        <v>0</v>
      </c>
      <c r="Y244" s="29">
        <f t="shared" si="458"/>
        <v>0</v>
      </c>
      <c r="Z244" s="29">
        <f t="shared" si="458"/>
        <v>0</v>
      </c>
      <c r="AA244" s="29">
        <f t="shared" si="458"/>
        <v>0</v>
      </c>
      <c r="AB244" s="29">
        <f t="shared" si="458"/>
        <v>0</v>
      </c>
      <c r="AC244" s="29">
        <f t="shared" si="458"/>
        <v>0</v>
      </c>
      <c r="AD244" s="29">
        <f t="shared" si="458"/>
        <v>0</v>
      </c>
      <c r="AE244" s="29">
        <f t="shared" si="458"/>
        <v>0</v>
      </c>
      <c r="AF244" s="29">
        <f t="shared" si="458"/>
        <v>0</v>
      </c>
      <c r="AG244" s="29">
        <f t="shared" si="458"/>
        <v>0</v>
      </c>
      <c r="AH244" s="29">
        <f t="shared" si="458"/>
        <v>0</v>
      </c>
      <c r="AI244" s="29">
        <f t="shared" si="458"/>
        <v>0</v>
      </c>
      <c r="AJ244" s="29">
        <f t="shared" si="458"/>
        <v>0</v>
      </c>
      <c r="AK244" s="29">
        <f t="shared" si="458"/>
        <v>0</v>
      </c>
      <c r="AL244" s="9">
        <f t="shared" si="373"/>
        <v>0</v>
      </c>
      <c r="AM244" s="9">
        <f t="shared" si="374"/>
        <v>0</v>
      </c>
      <c r="AN244" s="29"/>
      <c r="AO244" s="29"/>
      <c r="AP244" s="29"/>
      <c r="AQ244" s="29">
        <f t="shared" si="459"/>
        <v>0</v>
      </c>
      <c r="AR244" s="29"/>
      <c r="AS244" s="29">
        <f t="shared" si="390"/>
        <v>0</v>
      </c>
      <c r="AT244" s="29"/>
      <c r="AU244" s="29">
        <f t="shared" si="398"/>
        <v>0</v>
      </c>
      <c r="AV244" s="29">
        <f t="shared" si="459"/>
        <v>0</v>
      </c>
      <c r="AW244" s="29"/>
      <c r="AX244" s="29">
        <f t="shared" si="391"/>
        <v>0</v>
      </c>
      <c r="AY244" s="29"/>
      <c r="AZ244" s="29">
        <f t="shared" si="399"/>
        <v>0</v>
      </c>
      <c r="BA244" s="29">
        <f t="shared" si="460"/>
        <v>0</v>
      </c>
      <c r="BB244" s="29">
        <f t="shared" si="460"/>
        <v>63663.5</v>
      </c>
      <c r="BC244" s="29">
        <f t="shared" si="461"/>
        <v>0</v>
      </c>
      <c r="BD244" s="29">
        <f t="shared" si="462"/>
        <v>0</v>
      </c>
      <c r="BE244" s="29">
        <f t="shared" si="463"/>
        <v>0</v>
      </c>
      <c r="BF244" s="29">
        <f t="shared" ref="BF244:BF275" si="464">J244-BA244</f>
        <v>0</v>
      </c>
      <c r="BG244" s="80" t="e">
        <f t="shared" ref="BG244:BG275" si="465">J244/BA244*100</f>
        <v>#DIV/0!</v>
      </c>
      <c r="BH244" s="29">
        <f t="shared" ref="BH244:BH275" si="466">J244-BB244</f>
        <v>-63663.5</v>
      </c>
      <c r="BI244" s="81">
        <f t="shared" ref="BI244:BI275" si="467">J244/BB244*100</f>
        <v>0</v>
      </c>
    </row>
    <row r="245" spans="1:61" ht="60" hidden="1" x14ac:dyDescent="0.25">
      <c r="A245" s="106" t="s">
        <v>25</v>
      </c>
      <c r="B245" s="11"/>
      <c r="C245" s="11"/>
      <c r="D245" s="11"/>
      <c r="E245" s="124">
        <v>852</v>
      </c>
      <c r="F245" s="4" t="s">
        <v>14</v>
      </c>
      <c r="G245" s="4" t="s">
        <v>42</v>
      </c>
      <c r="H245" s="4" t="s">
        <v>428</v>
      </c>
      <c r="I245" s="3" t="s">
        <v>26</v>
      </c>
      <c r="J245" s="29">
        <f>J246</f>
        <v>0</v>
      </c>
      <c r="K245" s="29">
        <f t="shared" si="457"/>
        <v>0</v>
      </c>
      <c r="L245" s="29">
        <f t="shared" si="457"/>
        <v>0</v>
      </c>
      <c r="M245" s="29">
        <f t="shared" si="457"/>
        <v>0</v>
      </c>
      <c r="N245" s="29">
        <f t="shared" si="457"/>
        <v>0</v>
      </c>
      <c r="O245" s="29">
        <f t="shared" si="457"/>
        <v>0</v>
      </c>
      <c r="P245" s="29">
        <f t="shared" si="457"/>
        <v>0</v>
      </c>
      <c r="Q245" s="29">
        <f t="shared" si="457"/>
        <v>0</v>
      </c>
      <c r="R245" s="29">
        <f t="shared" si="457"/>
        <v>0</v>
      </c>
      <c r="S245" s="29">
        <f t="shared" si="457"/>
        <v>0</v>
      </c>
      <c r="T245" s="29">
        <f t="shared" si="457"/>
        <v>0</v>
      </c>
      <c r="U245" s="29">
        <f t="shared" si="457"/>
        <v>0</v>
      </c>
      <c r="V245" s="29">
        <f t="shared" si="458"/>
        <v>0</v>
      </c>
      <c r="W245" s="29">
        <f t="shared" si="458"/>
        <v>0</v>
      </c>
      <c r="X245" s="29">
        <f t="shared" si="458"/>
        <v>0</v>
      </c>
      <c r="Y245" s="29">
        <f t="shared" si="458"/>
        <v>0</v>
      </c>
      <c r="Z245" s="29">
        <f t="shared" si="458"/>
        <v>0</v>
      </c>
      <c r="AA245" s="29">
        <f t="shared" si="458"/>
        <v>0</v>
      </c>
      <c r="AB245" s="29">
        <f t="shared" si="458"/>
        <v>0</v>
      </c>
      <c r="AC245" s="29">
        <f t="shared" si="458"/>
        <v>0</v>
      </c>
      <c r="AD245" s="29">
        <f t="shared" si="458"/>
        <v>0</v>
      </c>
      <c r="AE245" s="29">
        <f t="shared" si="458"/>
        <v>0</v>
      </c>
      <c r="AF245" s="29">
        <f t="shared" si="458"/>
        <v>0</v>
      </c>
      <c r="AG245" s="29">
        <f t="shared" si="458"/>
        <v>0</v>
      </c>
      <c r="AH245" s="29">
        <f t="shared" si="458"/>
        <v>0</v>
      </c>
      <c r="AI245" s="29">
        <f t="shared" si="458"/>
        <v>0</v>
      </c>
      <c r="AJ245" s="29">
        <f t="shared" si="458"/>
        <v>0</v>
      </c>
      <c r="AK245" s="29">
        <f t="shared" si="458"/>
        <v>0</v>
      </c>
      <c r="AL245" s="9">
        <f t="shared" si="373"/>
        <v>0</v>
      </c>
      <c r="AM245" s="9">
        <f t="shared" si="374"/>
        <v>0</v>
      </c>
      <c r="AN245" s="29"/>
      <c r="AO245" s="29"/>
      <c r="AP245" s="29"/>
      <c r="AQ245" s="29">
        <f t="shared" si="459"/>
        <v>0</v>
      </c>
      <c r="AR245" s="29"/>
      <c r="AS245" s="29">
        <f t="shared" si="390"/>
        <v>0</v>
      </c>
      <c r="AT245" s="29"/>
      <c r="AU245" s="29">
        <f t="shared" si="398"/>
        <v>0</v>
      </c>
      <c r="AV245" s="29">
        <f t="shared" si="459"/>
        <v>0</v>
      </c>
      <c r="AW245" s="29"/>
      <c r="AX245" s="29">
        <f t="shared" si="391"/>
        <v>0</v>
      </c>
      <c r="AY245" s="29"/>
      <c r="AZ245" s="29">
        <f t="shared" si="399"/>
        <v>0</v>
      </c>
      <c r="BA245" s="29">
        <f t="shared" si="460"/>
        <v>0</v>
      </c>
      <c r="BB245" s="29">
        <f t="shared" si="460"/>
        <v>63663.5</v>
      </c>
      <c r="BC245" s="29">
        <f t="shared" si="461"/>
        <v>0</v>
      </c>
      <c r="BD245" s="29">
        <f t="shared" si="462"/>
        <v>0</v>
      </c>
      <c r="BE245" s="29">
        <f t="shared" si="463"/>
        <v>0</v>
      </c>
      <c r="BF245" s="29">
        <f t="shared" si="464"/>
        <v>0</v>
      </c>
      <c r="BG245" s="80" t="e">
        <f t="shared" si="465"/>
        <v>#DIV/0!</v>
      </c>
      <c r="BH245" s="29">
        <f t="shared" si="466"/>
        <v>-63663.5</v>
      </c>
      <c r="BI245" s="81">
        <f t="shared" si="467"/>
        <v>0</v>
      </c>
    </row>
    <row r="246" spans="1:61" ht="60" hidden="1" x14ac:dyDescent="0.25">
      <c r="A246" s="106" t="s">
        <v>12</v>
      </c>
      <c r="B246" s="11"/>
      <c r="C246" s="11"/>
      <c r="D246" s="11"/>
      <c r="E246" s="124">
        <v>852</v>
      </c>
      <c r="F246" s="4" t="s">
        <v>14</v>
      </c>
      <c r="G246" s="4" t="s">
        <v>42</v>
      </c>
      <c r="H246" s="4" t="s">
        <v>428</v>
      </c>
      <c r="I246" s="3" t="s">
        <v>27</v>
      </c>
      <c r="J246" s="29"/>
      <c r="K246" s="29"/>
      <c r="L246" s="29"/>
      <c r="M246" s="29"/>
      <c r="N246" s="29"/>
      <c r="O246" s="29"/>
      <c r="P246" s="29"/>
      <c r="Q246" s="29"/>
      <c r="R246" s="29">
        <f>J246+N246</f>
        <v>0</v>
      </c>
      <c r="S246" s="29">
        <f>K246+O246</f>
        <v>0</v>
      </c>
      <c r="T246" s="29">
        <f>L246+P246</f>
        <v>0</v>
      </c>
      <c r="U246" s="29">
        <f>M246+Q246</f>
        <v>0</v>
      </c>
      <c r="V246" s="29"/>
      <c r="W246" s="29"/>
      <c r="X246" s="29"/>
      <c r="Y246" s="29"/>
      <c r="Z246" s="29">
        <f>R246+V246</f>
        <v>0</v>
      </c>
      <c r="AA246" s="29">
        <f>S246+W246</f>
        <v>0</v>
      </c>
      <c r="AB246" s="29">
        <f>T246+X246</f>
        <v>0</v>
      </c>
      <c r="AC246" s="29">
        <f>U246+Y246</f>
        <v>0</v>
      </c>
      <c r="AD246" s="29"/>
      <c r="AE246" s="29"/>
      <c r="AF246" s="29"/>
      <c r="AG246" s="29"/>
      <c r="AH246" s="29">
        <f>Z246+AD246</f>
        <v>0</v>
      </c>
      <c r="AI246" s="29">
        <f>AA246+AE246</f>
        <v>0</v>
      </c>
      <c r="AJ246" s="29">
        <f>AB246+AF246</f>
        <v>0</v>
      </c>
      <c r="AK246" s="29">
        <f>AC246+AG246</f>
        <v>0</v>
      </c>
      <c r="AL246" s="9">
        <f t="shared" si="373"/>
        <v>0</v>
      </c>
      <c r="AM246" s="9">
        <f t="shared" si="374"/>
        <v>0</v>
      </c>
      <c r="AN246" s="29"/>
      <c r="AO246" s="29"/>
      <c r="AP246" s="29"/>
      <c r="AQ246" s="29"/>
      <c r="AR246" s="29"/>
      <c r="AS246" s="29">
        <f t="shared" si="390"/>
        <v>0</v>
      </c>
      <c r="AT246" s="29"/>
      <c r="AU246" s="29">
        <f t="shared" si="398"/>
        <v>0</v>
      </c>
      <c r="AV246" s="29"/>
      <c r="AW246" s="29"/>
      <c r="AX246" s="29">
        <f t="shared" si="391"/>
        <v>0</v>
      </c>
      <c r="AY246" s="29"/>
      <c r="AZ246" s="29">
        <f t="shared" si="399"/>
        <v>0</v>
      </c>
      <c r="BA246" s="29"/>
      <c r="BB246" s="29">
        <v>63663.5</v>
      </c>
      <c r="BC246" s="29"/>
      <c r="BD246" s="29"/>
      <c r="BE246" s="29"/>
      <c r="BF246" s="29">
        <f t="shared" si="464"/>
        <v>0</v>
      </c>
      <c r="BG246" s="80" t="e">
        <f t="shared" si="465"/>
        <v>#DIV/0!</v>
      </c>
      <c r="BH246" s="29">
        <f t="shared" si="466"/>
        <v>-63663.5</v>
      </c>
      <c r="BI246" s="81">
        <f t="shared" si="467"/>
        <v>0</v>
      </c>
    </row>
    <row r="247" spans="1:61" s="51" customFormat="1" x14ac:dyDescent="0.25">
      <c r="A247" s="76" t="s">
        <v>105</v>
      </c>
      <c r="B247" s="52"/>
      <c r="C247" s="52"/>
      <c r="D247" s="52"/>
      <c r="E247" s="124">
        <v>852</v>
      </c>
      <c r="F247" s="23" t="s">
        <v>106</v>
      </c>
      <c r="G247" s="23"/>
      <c r="H247" s="23"/>
      <c r="I247" s="23"/>
      <c r="J247" s="38">
        <f t="shared" ref="J247:BE247" si="468">J248+J267+J301+J317+J323</f>
        <v>158018167</v>
      </c>
      <c r="K247" s="38">
        <f t="shared" si="468"/>
        <v>95383159</v>
      </c>
      <c r="L247" s="38">
        <f t="shared" si="468"/>
        <v>62635008</v>
      </c>
      <c r="M247" s="38">
        <f t="shared" si="468"/>
        <v>0</v>
      </c>
      <c r="N247" s="38">
        <f t="shared" ref="N247:U247" si="469">N248+N267+N301+N317+N323</f>
        <v>6870797</v>
      </c>
      <c r="O247" s="38">
        <f t="shared" si="469"/>
        <v>840</v>
      </c>
      <c r="P247" s="38">
        <f t="shared" si="469"/>
        <v>6869957</v>
      </c>
      <c r="Q247" s="38">
        <f t="shared" si="469"/>
        <v>0</v>
      </c>
      <c r="R247" s="38">
        <f t="shared" si="469"/>
        <v>164888964</v>
      </c>
      <c r="S247" s="38">
        <f t="shared" si="469"/>
        <v>95383999</v>
      </c>
      <c r="T247" s="38">
        <f t="shared" si="469"/>
        <v>69504965</v>
      </c>
      <c r="U247" s="38">
        <f t="shared" si="469"/>
        <v>0</v>
      </c>
      <c r="V247" s="38">
        <f t="shared" ref="V247:AC247" si="470">V248+V267+V301+V317+V323</f>
        <v>192200</v>
      </c>
      <c r="W247" s="38">
        <f t="shared" si="470"/>
        <v>0</v>
      </c>
      <c r="X247" s="38">
        <f t="shared" si="470"/>
        <v>192200</v>
      </c>
      <c r="Y247" s="38">
        <f t="shared" si="470"/>
        <v>0</v>
      </c>
      <c r="Z247" s="38">
        <f t="shared" si="470"/>
        <v>165081164</v>
      </c>
      <c r="AA247" s="38">
        <f t="shared" si="470"/>
        <v>95383999</v>
      </c>
      <c r="AB247" s="38">
        <f t="shared" si="470"/>
        <v>69697165</v>
      </c>
      <c r="AC247" s="38">
        <f t="shared" si="470"/>
        <v>0</v>
      </c>
      <c r="AD247" s="38">
        <f t="shared" ref="AD247:AK247" si="471">AD248+AD267+AD301+AD317+AD323</f>
        <v>13512108</v>
      </c>
      <c r="AE247" s="38">
        <f t="shared" si="471"/>
        <v>13512108.9</v>
      </c>
      <c r="AF247" s="38">
        <f t="shared" si="471"/>
        <v>-0.89999999999417923</v>
      </c>
      <c r="AG247" s="38">
        <f t="shared" si="471"/>
        <v>0</v>
      </c>
      <c r="AH247" s="38">
        <f t="shared" si="471"/>
        <v>178593272</v>
      </c>
      <c r="AI247" s="38">
        <f t="shared" si="471"/>
        <v>108896107.90000001</v>
      </c>
      <c r="AJ247" s="38">
        <f t="shared" si="471"/>
        <v>69697164.099999994</v>
      </c>
      <c r="AK247" s="38">
        <f t="shared" si="471"/>
        <v>0</v>
      </c>
      <c r="AL247" s="9">
        <f t="shared" si="373"/>
        <v>0</v>
      </c>
      <c r="AM247" s="9">
        <f t="shared" si="374"/>
        <v>-3.7834979593753815E-10</v>
      </c>
      <c r="AN247" s="38"/>
      <c r="AO247" s="38"/>
      <c r="AP247" s="38"/>
      <c r="AQ247" s="38">
        <f t="shared" si="468"/>
        <v>154780849</v>
      </c>
      <c r="AR247" s="38"/>
      <c r="AS247" s="29">
        <f t="shared" si="390"/>
        <v>154780849</v>
      </c>
      <c r="AT247" s="38"/>
      <c r="AU247" s="29">
        <f t="shared" si="398"/>
        <v>154780849</v>
      </c>
      <c r="AV247" s="38">
        <f t="shared" si="468"/>
        <v>154607606</v>
      </c>
      <c r="AW247" s="38"/>
      <c r="AX247" s="29">
        <f t="shared" si="391"/>
        <v>154607606</v>
      </c>
      <c r="AY247" s="38"/>
      <c r="AZ247" s="29">
        <f t="shared" si="399"/>
        <v>154607606</v>
      </c>
      <c r="BA247" s="38">
        <f t="shared" si="468"/>
        <v>150011290</v>
      </c>
      <c r="BB247" s="38">
        <f t="shared" si="468"/>
        <v>171529059.38999999</v>
      </c>
      <c r="BC247" s="38">
        <f t="shared" si="468"/>
        <v>91834620</v>
      </c>
      <c r="BD247" s="38">
        <f t="shared" si="468"/>
        <v>77599497</v>
      </c>
      <c r="BE247" s="38">
        <f t="shared" si="468"/>
        <v>0</v>
      </c>
      <c r="BF247" s="29">
        <f t="shared" si="464"/>
        <v>8006877</v>
      </c>
      <c r="BG247" s="80">
        <f t="shared" si="465"/>
        <v>105.33751626294261</v>
      </c>
      <c r="BH247" s="29">
        <f t="shared" si="466"/>
        <v>-13510892.389999986</v>
      </c>
      <c r="BI247" s="81">
        <f t="shared" si="467"/>
        <v>92.123263289585992</v>
      </c>
    </row>
    <row r="248" spans="1:61" s="31" customFormat="1" x14ac:dyDescent="0.25">
      <c r="A248" s="6" t="s">
        <v>157</v>
      </c>
      <c r="B248" s="104"/>
      <c r="C248" s="104"/>
      <c r="D248" s="104"/>
      <c r="E248" s="124">
        <v>852</v>
      </c>
      <c r="F248" s="27" t="s">
        <v>106</v>
      </c>
      <c r="G248" s="27" t="s">
        <v>14</v>
      </c>
      <c r="H248" s="27"/>
      <c r="I248" s="27"/>
      <c r="J248" s="30">
        <f t="shared" ref="J248:M248" si="472">J249+J258+J252+J255+J261+J264</f>
        <v>41777842</v>
      </c>
      <c r="K248" s="30">
        <f t="shared" si="472"/>
        <v>28971632</v>
      </c>
      <c r="L248" s="30">
        <f t="shared" si="472"/>
        <v>12806210</v>
      </c>
      <c r="M248" s="30">
        <f t="shared" si="472"/>
        <v>0</v>
      </c>
      <c r="N248" s="30">
        <f t="shared" ref="N248:U248" si="473">N249+N258+N252+N255+N261+N264</f>
        <v>-1132000</v>
      </c>
      <c r="O248" s="30">
        <f t="shared" si="473"/>
        <v>0</v>
      </c>
      <c r="P248" s="30">
        <f t="shared" si="473"/>
        <v>-1132000</v>
      </c>
      <c r="Q248" s="30">
        <f t="shared" si="473"/>
        <v>0</v>
      </c>
      <c r="R248" s="30">
        <f t="shared" si="473"/>
        <v>40645842</v>
      </c>
      <c r="S248" s="30">
        <f t="shared" si="473"/>
        <v>28971632</v>
      </c>
      <c r="T248" s="30">
        <f t="shared" si="473"/>
        <v>11674210</v>
      </c>
      <c r="U248" s="30">
        <f t="shared" si="473"/>
        <v>0</v>
      </c>
      <c r="V248" s="30">
        <f t="shared" ref="V248:AC248" si="474">V249+V258+V252+V255+V261+V264</f>
        <v>0</v>
      </c>
      <c r="W248" s="30">
        <f t="shared" si="474"/>
        <v>0</v>
      </c>
      <c r="X248" s="30">
        <f t="shared" si="474"/>
        <v>0</v>
      </c>
      <c r="Y248" s="30">
        <f t="shared" si="474"/>
        <v>0</v>
      </c>
      <c r="Z248" s="30">
        <f t="shared" si="474"/>
        <v>40645842</v>
      </c>
      <c r="AA248" s="30">
        <f t="shared" si="474"/>
        <v>28971632</v>
      </c>
      <c r="AB248" s="30">
        <f t="shared" si="474"/>
        <v>11674210</v>
      </c>
      <c r="AC248" s="30">
        <f t="shared" si="474"/>
        <v>0</v>
      </c>
      <c r="AD248" s="30">
        <f t="shared" ref="AD248:AK248" si="475">AD249+AD258+AD252+AD255+AD261+AD264</f>
        <v>27861</v>
      </c>
      <c r="AE248" s="30">
        <f t="shared" si="475"/>
        <v>0</v>
      </c>
      <c r="AF248" s="30">
        <f t="shared" si="475"/>
        <v>27861</v>
      </c>
      <c r="AG248" s="30">
        <f t="shared" si="475"/>
        <v>0</v>
      </c>
      <c r="AH248" s="30">
        <f t="shared" si="475"/>
        <v>40673703</v>
      </c>
      <c r="AI248" s="30">
        <f t="shared" si="475"/>
        <v>28971632</v>
      </c>
      <c r="AJ248" s="30">
        <f t="shared" si="475"/>
        <v>11702071</v>
      </c>
      <c r="AK248" s="30">
        <f t="shared" si="475"/>
        <v>0</v>
      </c>
      <c r="AL248" s="9">
        <f t="shared" si="373"/>
        <v>0</v>
      </c>
      <c r="AM248" s="9">
        <f t="shared" si="374"/>
        <v>0</v>
      </c>
      <c r="AN248" s="30"/>
      <c r="AO248" s="30"/>
      <c r="AP248" s="30"/>
      <c r="AQ248" s="30">
        <f t="shared" ref="AQ248:BE248" si="476">AQ249+AQ258+AQ252+AQ255+AQ261+AQ264</f>
        <v>40934010</v>
      </c>
      <c r="AR248" s="30"/>
      <c r="AS248" s="29">
        <f t="shared" si="390"/>
        <v>40934010</v>
      </c>
      <c r="AT248" s="30"/>
      <c r="AU248" s="29">
        <f t="shared" si="398"/>
        <v>40934010</v>
      </c>
      <c r="AV248" s="30">
        <f t="shared" si="476"/>
        <v>40860184</v>
      </c>
      <c r="AW248" s="30"/>
      <c r="AX248" s="29">
        <f t="shared" si="391"/>
        <v>40860184</v>
      </c>
      <c r="AY248" s="30"/>
      <c r="AZ248" s="29">
        <f t="shared" si="399"/>
        <v>40860184</v>
      </c>
      <c r="BA248" s="30">
        <f t="shared" ref="BA248" si="477">BA249+BA258+BA252+BA255+BA261+BA264</f>
        <v>37208808</v>
      </c>
      <c r="BB248" s="30">
        <f t="shared" si="476"/>
        <v>39345363</v>
      </c>
      <c r="BC248" s="30">
        <f t="shared" si="476"/>
        <v>25824158</v>
      </c>
      <c r="BD248" s="30">
        <f t="shared" si="476"/>
        <v>13521205</v>
      </c>
      <c r="BE248" s="30">
        <f t="shared" si="476"/>
        <v>0</v>
      </c>
      <c r="BF248" s="29">
        <f t="shared" si="464"/>
        <v>4569034</v>
      </c>
      <c r="BG248" s="80">
        <f t="shared" si="465"/>
        <v>112.27944200738706</v>
      </c>
      <c r="BH248" s="29">
        <f t="shared" si="466"/>
        <v>2432479</v>
      </c>
      <c r="BI248" s="81">
        <f t="shared" si="467"/>
        <v>106.18237783191884</v>
      </c>
    </row>
    <row r="249" spans="1:61" s="31" customFormat="1" ht="90" hidden="1" x14ac:dyDescent="0.25">
      <c r="A249" s="126" t="s">
        <v>162</v>
      </c>
      <c r="B249" s="104"/>
      <c r="C249" s="104"/>
      <c r="D249" s="104"/>
      <c r="E249" s="124">
        <v>852</v>
      </c>
      <c r="F249" s="3" t="s">
        <v>106</v>
      </c>
      <c r="G249" s="3" t="s">
        <v>14</v>
      </c>
      <c r="H249" s="3" t="s">
        <v>163</v>
      </c>
      <c r="I249" s="3"/>
      <c r="J249" s="29">
        <f t="shared" ref="J249:BB250" si="478">J250</f>
        <v>28428452</v>
      </c>
      <c r="K249" s="29">
        <f t="shared" si="478"/>
        <v>28428452</v>
      </c>
      <c r="L249" s="29">
        <f t="shared" si="478"/>
        <v>0</v>
      </c>
      <c r="M249" s="29">
        <f t="shared" si="478"/>
        <v>0</v>
      </c>
      <c r="N249" s="29">
        <f t="shared" si="478"/>
        <v>0</v>
      </c>
      <c r="O249" s="29">
        <f t="shared" si="478"/>
        <v>0</v>
      </c>
      <c r="P249" s="29">
        <f t="shared" si="478"/>
        <v>0</v>
      </c>
      <c r="Q249" s="29">
        <f t="shared" si="478"/>
        <v>0</v>
      </c>
      <c r="R249" s="29">
        <f t="shared" si="478"/>
        <v>28428452</v>
      </c>
      <c r="S249" s="29">
        <f t="shared" si="478"/>
        <v>28428452</v>
      </c>
      <c r="T249" s="29">
        <f t="shared" si="478"/>
        <v>0</v>
      </c>
      <c r="U249" s="29">
        <f t="shared" si="478"/>
        <v>0</v>
      </c>
      <c r="V249" s="29">
        <f t="shared" si="478"/>
        <v>0</v>
      </c>
      <c r="W249" s="29">
        <f t="shared" si="478"/>
        <v>0</v>
      </c>
      <c r="X249" s="29">
        <f t="shared" si="478"/>
        <v>0</v>
      </c>
      <c r="Y249" s="29">
        <f t="shared" si="478"/>
        <v>0</v>
      </c>
      <c r="Z249" s="29">
        <f t="shared" si="478"/>
        <v>28428452</v>
      </c>
      <c r="AA249" s="29">
        <f t="shared" si="478"/>
        <v>28428452</v>
      </c>
      <c r="AB249" s="29">
        <f t="shared" si="478"/>
        <v>0</v>
      </c>
      <c r="AC249" s="29">
        <f t="shared" si="478"/>
        <v>0</v>
      </c>
      <c r="AD249" s="29">
        <f t="shared" si="478"/>
        <v>0</v>
      </c>
      <c r="AE249" s="29">
        <f t="shared" si="478"/>
        <v>0</v>
      </c>
      <c r="AF249" s="29">
        <f t="shared" si="478"/>
        <v>0</v>
      </c>
      <c r="AG249" s="29">
        <f t="shared" si="478"/>
        <v>0</v>
      </c>
      <c r="AH249" s="29">
        <f t="shared" si="478"/>
        <v>28428452</v>
      </c>
      <c r="AI249" s="29">
        <f t="shared" si="478"/>
        <v>28428452</v>
      </c>
      <c r="AJ249" s="29">
        <f t="shared" si="478"/>
        <v>0</v>
      </c>
      <c r="AK249" s="29">
        <f t="shared" si="478"/>
        <v>0</v>
      </c>
      <c r="AL249" s="9">
        <f t="shared" si="373"/>
        <v>0</v>
      </c>
      <c r="AM249" s="9">
        <f t="shared" si="374"/>
        <v>0</v>
      </c>
      <c r="AN249" s="29"/>
      <c r="AO249" s="29"/>
      <c r="AP249" s="29"/>
      <c r="AQ249" s="29">
        <f t="shared" si="478"/>
        <v>28428452</v>
      </c>
      <c r="AR249" s="29"/>
      <c r="AS249" s="29">
        <f t="shared" si="390"/>
        <v>28428452</v>
      </c>
      <c r="AT249" s="29"/>
      <c r="AU249" s="29">
        <f t="shared" si="398"/>
        <v>28428452</v>
      </c>
      <c r="AV249" s="29">
        <f t="shared" si="478"/>
        <v>28428452</v>
      </c>
      <c r="AW249" s="29"/>
      <c r="AX249" s="29">
        <f t="shared" si="391"/>
        <v>28428452</v>
      </c>
      <c r="AY249" s="29"/>
      <c r="AZ249" s="29">
        <f t="shared" si="399"/>
        <v>28428452</v>
      </c>
      <c r="BA249" s="29">
        <f t="shared" si="478"/>
        <v>25268978</v>
      </c>
      <c r="BB249" s="29">
        <f t="shared" si="478"/>
        <v>25268978</v>
      </c>
      <c r="BC249" s="29">
        <f t="shared" ref="BA249:BE250" si="479">BC250</f>
        <v>25268978</v>
      </c>
      <c r="BD249" s="29">
        <f t="shared" si="479"/>
        <v>0</v>
      </c>
      <c r="BE249" s="29">
        <f t="shared" si="479"/>
        <v>0</v>
      </c>
      <c r="BF249" s="29">
        <f t="shared" si="464"/>
        <v>3159474</v>
      </c>
      <c r="BG249" s="80">
        <f t="shared" si="465"/>
        <v>112.5033707338698</v>
      </c>
      <c r="BH249" s="29">
        <f t="shared" si="466"/>
        <v>3159474</v>
      </c>
      <c r="BI249" s="81">
        <f t="shared" si="467"/>
        <v>112.5033707338698</v>
      </c>
    </row>
    <row r="250" spans="1:61" s="31" customFormat="1" ht="60" hidden="1" x14ac:dyDescent="0.25">
      <c r="A250" s="106" t="s">
        <v>56</v>
      </c>
      <c r="B250" s="104"/>
      <c r="C250" s="104"/>
      <c r="D250" s="104"/>
      <c r="E250" s="124">
        <v>852</v>
      </c>
      <c r="F250" s="3" t="s">
        <v>106</v>
      </c>
      <c r="G250" s="3" t="s">
        <v>14</v>
      </c>
      <c r="H250" s="3" t="s">
        <v>163</v>
      </c>
      <c r="I250" s="3" t="s">
        <v>112</v>
      </c>
      <c r="J250" s="29">
        <f t="shared" si="478"/>
        <v>28428452</v>
      </c>
      <c r="K250" s="29">
        <f t="shared" si="478"/>
        <v>28428452</v>
      </c>
      <c r="L250" s="29">
        <f t="shared" si="478"/>
        <v>0</v>
      </c>
      <c r="M250" s="29">
        <f t="shared" si="478"/>
        <v>0</v>
      </c>
      <c r="N250" s="29">
        <f t="shared" si="478"/>
        <v>0</v>
      </c>
      <c r="O250" s="29">
        <f t="shared" si="478"/>
        <v>0</v>
      </c>
      <c r="P250" s="29">
        <f t="shared" si="478"/>
        <v>0</v>
      </c>
      <c r="Q250" s="29">
        <f t="shared" si="478"/>
        <v>0</v>
      </c>
      <c r="R250" s="29">
        <f t="shared" si="478"/>
        <v>28428452</v>
      </c>
      <c r="S250" s="29">
        <f t="shared" si="478"/>
        <v>28428452</v>
      </c>
      <c r="T250" s="29">
        <f t="shared" si="478"/>
        <v>0</v>
      </c>
      <c r="U250" s="29">
        <f t="shared" si="478"/>
        <v>0</v>
      </c>
      <c r="V250" s="29">
        <f t="shared" si="478"/>
        <v>0</v>
      </c>
      <c r="W250" s="29">
        <f t="shared" si="478"/>
        <v>0</v>
      </c>
      <c r="X250" s="29">
        <f t="shared" si="478"/>
        <v>0</v>
      </c>
      <c r="Y250" s="29">
        <f t="shared" si="478"/>
        <v>0</v>
      </c>
      <c r="Z250" s="29">
        <f t="shared" si="478"/>
        <v>28428452</v>
      </c>
      <c r="AA250" s="29">
        <f t="shared" si="478"/>
        <v>28428452</v>
      </c>
      <c r="AB250" s="29">
        <f t="shared" si="478"/>
        <v>0</v>
      </c>
      <c r="AC250" s="29">
        <f t="shared" si="478"/>
        <v>0</v>
      </c>
      <c r="AD250" s="29">
        <f t="shared" si="478"/>
        <v>0</v>
      </c>
      <c r="AE250" s="29">
        <f t="shared" si="478"/>
        <v>0</v>
      </c>
      <c r="AF250" s="29">
        <f t="shared" si="478"/>
        <v>0</v>
      </c>
      <c r="AG250" s="29">
        <f t="shared" si="478"/>
        <v>0</v>
      </c>
      <c r="AH250" s="29">
        <f t="shared" si="478"/>
        <v>28428452</v>
      </c>
      <c r="AI250" s="29">
        <f t="shared" si="478"/>
        <v>28428452</v>
      </c>
      <c r="AJ250" s="29">
        <f t="shared" si="478"/>
        <v>0</v>
      </c>
      <c r="AK250" s="29">
        <f t="shared" si="478"/>
        <v>0</v>
      </c>
      <c r="AL250" s="9">
        <f t="shared" si="373"/>
        <v>0</v>
      </c>
      <c r="AM250" s="9">
        <f t="shared" si="374"/>
        <v>0</v>
      </c>
      <c r="AN250" s="29"/>
      <c r="AO250" s="29"/>
      <c r="AP250" s="29"/>
      <c r="AQ250" s="29">
        <f t="shared" si="478"/>
        <v>28428452</v>
      </c>
      <c r="AR250" s="29"/>
      <c r="AS250" s="29">
        <f t="shared" si="390"/>
        <v>28428452</v>
      </c>
      <c r="AT250" s="29"/>
      <c r="AU250" s="29">
        <f t="shared" si="398"/>
        <v>28428452</v>
      </c>
      <c r="AV250" s="29">
        <f t="shared" si="478"/>
        <v>28428452</v>
      </c>
      <c r="AW250" s="29"/>
      <c r="AX250" s="29">
        <f t="shared" si="391"/>
        <v>28428452</v>
      </c>
      <c r="AY250" s="29"/>
      <c r="AZ250" s="29">
        <f t="shared" si="399"/>
        <v>28428452</v>
      </c>
      <c r="BA250" s="29">
        <f t="shared" si="479"/>
        <v>25268978</v>
      </c>
      <c r="BB250" s="29">
        <f t="shared" si="479"/>
        <v>25268978</v>
      </c>
      <c r="BC250" s="29">
        <f t="shared" si="479"/>
        <v>25268978</v>
      </c>
      <c r="BD250" s="29">
        <f t="shared" si="479"/>
        <v>0</v>
      </c>
      <c r="BE250" s="29">
        <f t="shared" si="479"/>
        <v>0</v>
      </c>
      <c r="BF250" s="29">
        <f t="shared" si="464"/>
        <v>3159474</v>
      </c>
      <c r="BG250" s="80">
        <f t="shared" si="465"/>
        <v>112.5033707338698</v>
      </c>
      <c r="BH250" s="29">
        <f t="shared" si="466"/>
        <v>3159474</v>
      </c>
      <c r="BI250" s="81">
        <f t="shared" si="467"/>
        <v>112.5033707338698</v>
      </c>
    </row>
    <row r="251" spans="1:61" s="31" customFormat="1" ht="30" hidden="1" x14ac:dyDescent="0.25">
      <c r="A251" s="106" t="s">
        <v>113</v>
      </c>
      <c r="B251" s="106"/>
      <c r="C251" s="106"/>
      <c r="D251" s="106"/>
      <c r="E251" s="124">
        <v>852</v>
      </c>
      <c r="F251" s="3" t="s">
        <v>106</v>
      </c>
      <c r="G251" s="3" t="s">
        <v>14</v>
      </c>
      <c r="H251" s="3" t="s">
        <v>163</v>
      </c>
      <c r="I251" s="3" t="s">
        <v>114</v>
      </c>
      <c r="J251" s="29">
        <v>28428452</v>
      </c>
      <c r="K251" s="29">
        <f>J251</f>
        <v>28428452</v>
      </c>
      <c r="L251" s="29"/>
      <c r="M251" s="29"/>
      <c r="N251" s="29"/>
      <c r="O251" s="29">
        <f>N251</f>
        <v>0</v>
      </c>
      <c r="P251" s="29"/>
      <c r="Q251" s="29"/>
      <c r="R251" s="29">
        <f>J251+N251</f>
        <v>28428452</v>
      </c>
      <c r="S251" s="29">
        <f>K251+O251</f>
        <v>28428452</v>
      </c>
      <c r="T251" s="29">
        <f>L251+P251</f>
        <v>0</v>
      </c>
      <c r="U251" s="29">
        <f>M251+Q251</f>
        <v>0</v>
      </c>
      <c r="V251" s="29"/>
      <c r="W251" s="29">
        <f>V251</f>
        <v>0</v>
      </c>
      <c r="X251" s="29"/>
      <c r="Y251" s="29"/>
      <c r="Z251" s="29">
        <f>R251+V251</f>
        <v>28428452</v>
      </c>
      <c r="AA251" s="29">
        <f>S251+W251</f>
        <v>28428452</v>
      </c>
      <c r="AB251" s="29">
        <f>T251+X251</f>
        <v>0</v>
      </c>
      <c r="AC251" s="29">
        <f>U251+Y251</f>
        <v>0</v>
      </c>
      <c r="AD251" s="29"/>
      <c r="AE251" s="29">
        <f>AD251</f>
        <v>0</v>
      </c>
      <c r="AF251" s="29"/>
      <c r="AG251" s="29"/>
      <c r="AH251" s="29">
        <f>Z251+AD251</f>
        <v>28428452</v>
      </c>
      <c r="AI251" s="29">
        <f>AA251+AE251</f>
        <v>28428452</v>
      </c>
      <c r="AJ251" s="29">
        <f>AB251+AF251</f>
        <v>0</v>
      </c>
      <c r="AK251" s="29">
        <f>AC251+AG251</f>
        <v>0</v>
      </c>
      <c r="AL251" s="9">
        <f t="shared" si="373"/>
        <v>0</v>
      </c>
      <c r="AM251" s="9">
        <f t="shared" si="374"/>
        <v>0</v>
      </c>
      <c r="AN251" s="29"/>
      <c r="AO251" s="29"/>
      <c r="AP251" s="29"/>
      <c r="AQ251" s="29">
        <v>28428452</v>
      </c>
      <c r="AR251" s="29"/>
      <c r="AS251" s="29">
        <f t="shared" si="390"/>
        <v>28428452</v>
      </c>
      <c r="AT251" s="29"/>
      <c r="AU251" s="29">
        <f t="shared" si="398"/>
        <v>28428452</v>
      </c>
      <c r="AV251" s="29">
        <v>28428452</v>
      </c>
      <c r="AW251" s="29"/>
      <c r="AX251" s="29">
        <f t="shared" si="391"/>
        <v>28428452</v>
      </c>
      <c r="AY251" s="29"/>
      <c r="AZ251" s="29">
        <f t="shared" si="399"/>
        <v>28428452</v>
      </c>
      <c r="BA251" s="29">
        <v>25268978</v>
      </c>
      <c r="BB251" s="29">
        <v>25268978</v>
      </c>
      <c r="BC251" s="29">
        <f>BB251</f>
        <v>25268978</v>
      </c>
      <c r="BD251" s="29"/>
      <c r="BE251" s="29"/>
      <c r="BF251" s="29">
        <f t="shared" si="464"/>
        <v>3159474</v>
      </c>
      <c r="BG251" s="80">
        <f t="shared" si="465"/>
        <v>112.5033707338698</v>
      </c>
      <c r="BH251" s="29">
        <f t="shared" si="466"/>
        <v>3159474</v>
      </c>
      <c r="BI251" s="81">
        <f t="shared" si="467"/>
        <v>112.5033707338698</v>
      </c>
    </row>
    <row r="252" spans="1:61" s="2" customFormat="1" ht="30" hidden="1" x14ac:dyDescent="0.25">
      <c r="A252" s="126" t="s">
        <v>158</v>
      </c>
      <c r="B252" s="106"/>
      <c r="C252" s="106"/>
      <c r="D252" s="126"/>
      <c r="E252" s="124">
        <v>852</v>
      </c>
      <c r="F252" s="4" t="s">
        <v>106</v>
      </c>
      <c r="G252" s="4" t="s">
        <v>14</v>
      </c>
      <c r="H252" s="4" t="s">
        <v>159</v>
      </c>
      <c r="I252" s="4"/>
      <c r="J252" s="29">
        <f t="shared" ref="J252:BB253" si="480">J253</f>
        <v>9407900</v>
      </c>
      <c r="K252" s="29">
        <f t="shared" si="480"/>
        <v>0</v>
      </c>
      <c r="L252" s="29">
        <f t="shared" si="480"/>
        <v>9407900</v>
      </c>
      <c r="M252" s="29">
        <f t="shared" si="480"/>
        <v>0</v>
      </c>
      <c r="N252" s="29">
        <f t="shared" si="480"/>
        <v>-1152000</v>
      </c>
      <c r="O252" s="29">
        <f t="shared" si="480"/>
        <v>0</v>
      </c>
      <c r="P252" s="29">
        <f t="shared" si="480"/>
        <v>-1152000</v>
      </c>
      <c r="Q252" s="29">
        <f t="shared" si="480"/>
        <v>0</v>
      </c>
      <c r="R252" s="29">
        <f t="shared" si="480"/>
        <v>8255900</v>
      </c>
      <c r="S252" s="29">
        <f t="shared" si="480"/>
        <v>0</v>
      </c>
      <c r="T252" s="29">
        <f t="shared" si="480"/>
        <v>8255900</v>
      </c>
      <c r="U252" s="29">
        <f t="shared" si="480"/>
        <v>0</v>
      </c>
      <c r="V252" s="29">
        <f t="shared" si="480"/>
        <v>0</v>
      </c>
      <c r="W252" s="29">
        <f t="shared" si="480"/>
        <v>0</v>
      </c>
      <c r="X252" s="29">
        <f t="shared" si="480"/>
        <v>0</v>
      </c>
      <c r="Y252" s="29">
        <f t="shared" si="480"/>
        <v>0</v>
      </c>
      <c r="Z252" s="29">
        <f t="shared" si="480"/>
        <v>8255900</v>
      </c>
      <c r="AA252" s="29">
        <f t="shared" si="480"/>
        <v>0</v>
      </c>
      <c r="AB252" s="29">
        <f t="shared" si="480"/>
        <v>8255900</v>
      </c>
      <c r="AC252" s="29">
        <f t="shared" si="480"/>
        <v>0</v>
      </c>
      <c r="AD252" s="29">
        <f t="shared" si="480"/>
        <v>0</v>
      </c>
      <c r="AE252" s="29">
        <f t="shared" si="480"/>
        <v>0</v>
      </c>
      <c r="AF252" s="29">
        <f t="shared" si="480"/>
        <v>0</v>
      </c>
      <c r="AG252" s="29">
        <f t="shared" si="480"/>
        <v>0</v>
      </c>
      <c r="AH252" s="29">
        <f t="shared" si="480"/>
        <v>8255900</v>
      </c>
      <c r="AI252" s="29">
        <f t="shared" si="480"/>
        <v>0</v>
      </c>
      <c r="AJ252" s="29">
        <f t="shared" si="480"/>
        <v>8255900</v>
      </c>
      <c r="AK252" s="29">
        <f t="shared" si="480"/>
        <v>0</v>
      </c>
      <c r="AL252" s="9">
        <f t="shared" si="373"/>
        <v>0</v>
      </c>
      <c r="AM252" s="9">
        <f t="shared" si="374"/>
        <v>0</v>
      </c>
      <c r="AN252" s="29"/>
      <c r="AO252" s="29"/>
      <c r="AP252" s="29"/>
      <c r="AQ252" s="29">
        <f t="shared" si="480"/>
        <v>8783100</v>
      </c>
      <c r="AR252" s="29"/>
      <c r="AS252" s="29">
        <f t="shared" si="390"/>
        <v>8783100</v>
      </c>
      <c r="AT252" s="29"/>
      <c r="AU252" s="29">
        <f t="shared" si="398"/>
        <v>8783100</v>
      </c>
      <c r="AV252" s="29">
        <f t="shared" si="480"/>
        <v>8750852</v>
      </c>
      <c r="AW252" s="29"/>
      <c r="AX252" s="29">
        <f t="shared" si="391"/>
        <v>8750852</v>
      </c>
      <c r="AY252" s="29"/>
      <c r="AZ252" s="29">
        <f t="shared" si="399"/>
        <v>8750852</v>
      </c>
      <c r="BA252" s="29">
        <f t="shared" si="480"/>
        <v>8163400</v>
      </c>
      <c r="BB252" s="29">
        <f t="shared" si="480"/>
        <v>8163400</v>
      </c>
      <c r="BC252" s="29">
        <f t="shared" ref="BA252:BE253" si="481">BC253</f>
        <v>0</v>
      </c>
      <c r="BD252" s="29">
        <f t="shared" si="481"/>
        <v>8163400</v>
      </c>
      <c r="BE252" s="29">
        <f t="shared" si="481"/>
        <v>0</v>
      </c>
      <c r="BF252" s="29">
        <f t="shared" si="464"/>
        <v>1244500</v>
      </c>
      <c r="BG252" s="80">
        <f t="shared" si="465"/>
        <v>115.24487345958792</v>
      </c>
      <c r="BH252" s="29">
        <f t="shared" si="466"/>
        <v>1244500</v>
      </c>
      <c r="BI252" s="81">
        <f t="shared" si="467"/>
        <v>115.24487345958792</v>
      </c>
    </row>
    <row r="253" spans="1:61" s="2" customFormat="1" ht="60" hidden="1" x14ac:dyDescent="0.25">
      <c r="A253" s="106" t="s">
        <v>56</v>
      </c>
      <c r="B253" s="106"/>
      <c r="C253" s="106"/>
      <c r="D253" s="106"/>
      <c r="E253" s="124">
        <v>852</v>
      </c>
      <c r="F253" s="4" t="s">
        <v>106</v>
      </c>
      <c r="G253" s="4" t="s">
        <v>14</v>
      </c>
      <c r="H253" s="4" t="s">
        <v>159</v>
      </c>
      <c r="I253" s="4" t="s">
        <v>112</v>
      </c>
      <c r="J253" s="29">
        <f t="shared" si="480"/>
        <v>9407900</v>
      </c>
      <c r="K253" s="29">
        <f t="shared" si="480"/>
        <v>0</v>
      </c>
      <c r="L253" s="29">
        <f t="shared" si="480"/>
        <v>9407900</v>
      </c>
      <c r="M253" s="29">
        <f t="shared" si="480"/>
        <v>0</v>
      </c>
      <c r="N253" s="29">
        <f t="shared" si="480"/>
        <v>-1152000</v>
      </c>
      <c r="O253" s="29">
        <f t="shared" si="480"/>
        <v>0</v>
      </c>
      <c r="P253" s="29">
        <f t="shared" si="480"/>
        <v>-1152000</v>
      </c>
      <c r="Q253" s="29">
        <f t="shared" si="480"/>
        <v>0</v>
      </c>
      <c r="R253" s="29">
        <f t="shared" si="480"/>
        <v>8255900</v>
      </c>
      <c r="S253" s="29">
        <f t="shared" si="480"/>
        <v>0</v>
      </c>
      <c r="T253" s="29">
        <f t="shared" si="480"/>
        <v>8255900</v>
      </c>
      <c r="U253" s="29">
        <f t="shared" si="480"/>
        <v>0</v>
      </c>
      <c r="V253" s="29">
        <f t="shared" si="480"/>
        <v>0</v>
      </c>
      <c r="W253" s="29">
        <f t="shared" si="480"/>
        <v>0</v>
      </c>
      <c r="X253" s="29">
        <f t="shared" si="480"/>
        <v>0</v>
      </c>
      <c r="Y253" s="29">
        <f t="shared" si="480"/>
        <v>0</v>
      </c>
      <c r="Z253" s="29">
        <f t="shared" si="480"/>
        <v>8255900</v>
      </c>
      <c r="AA253" s="29">
        <f t="shared" si="480"/>
        <v>0</v>
      </c>
      <c r="AB253" s="29">
        <f t="shared" si="480"/>
        <v>8255900</v>
      </c>
      <c r="AC253" s="29">
        <f t="shared" si="480"/>
        <v>0</v>
      </c>
      <c r="AD253" s="29">
        <f t="shared" si="480"/>
        <v>0</v>
      </c>
      <c r="AE253" s="29">
        <f t="shared" si="480"/>
        <v>0</v>
      </c>
      <c r="AF253" s="29">
        <f t="shared" si="480"/>
        <v>0</v>
      </c>
      <c r="AG253" s="29">
        <f t="shared" si="480"/>
        <v>0</v>
      </c>
      <c r="AH253" s="29">
        <f t="shared" si="480"/>
        <v>8255900</v>
      </c>
      <c r="AI253" s="29">
        <f t="shared" si="480"/>
        <v>0</v>
      </c>
      <c r="AJ253" s="29">
        <f t="shared" si="480"/>
        <v>8255900</v>
      </c>
      <c r="AK253" s="29">
        <f t="shared" si="480"/>
        <v>0</v>
      </c>
      <c r="AL253" s="9">
        <f t="shared" si="373"/>
        <v>0</v>
      </c>
      <c r="AM253" s="9">
        <f t="shared" si="374"/>
        <v>0</v>
      </c>
      <c r="AN253" s="29"/>
      <c r="AO253" s="29"/>
      <c r="AP253" s="29"/>
      <c r="AQ253" s="29">
        <f t="shared" si="480"/>
        <v>8783100</v>
      </c>
      <c r="AR253" s="29"/>
      <c r="AS253" s="29">
        <f t="shared" si="390"/>
        <v>8783100</v>
      </c>
      <c r="AT253" s="29"/>
      <c r="AU253" s="29">
        <f t="shared" si="398"/>
        <v>8783100</v>
      </c>
      <c r="AV253" s="29">
        <f t="shared" si="480"/>
        <v>8750852</v>
      </c>
      <c r="AW253" s="29"/>
      <c r="AX253" s="29">
        <f t="shared" si="391"/>
        <v>8750852</v>
      </c>
      <c r="AY253" s="29"/>
      <c r="AZ253" s="29">
        <f t="shared" si="399"/>
        <v>8750852</v>
      </c>
      <c r="BA253" s="29">
        <f t="shared" si="481"/>
        <v>8163400</v>
      </c>
      <c r="BB253" s="29">
        <f t="shared" si="481"/>
        <v>8163400</v>
      </c>
      <c r="BC253" s="29">
        <f t="shared" si="481"/>
        <v>0</v>
      </c>
      <c r="BD253" s="29">
        <f t="shared" si="481"/>
        <v>8163400</v>
      </c>
      <c r="BE253" s="29">
        <f t="shared" si="481"/>
        <v>0</v>
      </c>
      <c r="BF253" s="29">
        <f t="shared" si="464"/>
        <v>1244500</v>
      </c>
      <c r="BG253" s="80">
        <f t="shared" si="465"/>
        <v>115.24487345958792</v>
      </c>
      <c r="BH253" s="29">
        <f t="shared" si="466"/>
        <v>1244500</v>
      </c>
      <c r="BI253" s="81">
        <f t="shared" si="467"/>
        <v>115.24487345958792</v>
      </c>
    </row>
    <row r="254" spans="1:61" s="2" customFormat="1" ht="30" hidden="1" x14ac:dyDescent="0.25">
      <c r="A254" s="106" t="s">
        <v>113</v>
      </c>
      <c r="B254" s="106"/>
      <c r="C254" s="106"/>
      <c r="D254" s="106"/>
      <c r="E254" s="124">
        <v>852</v>
      </c>
      <c r="F254" s="4" t="s">
        <v>106</v>
      </c>
      <c r="G254" s="4" t="s">
        <v>14</v>
      </c>
      <c r="H254" s="4" t="s">
        <v>159</v>
      </c>
      <c r="I254" s="3" t="s">
        <v>114</v>
      </c>
      <c r="J254" s="29">
        <v>9407900</v>
      </c>
      <c r="K254" s="29"/>
      <c r="L254" s="29">
        <f>J254</f>
        <v>9407900</v>
      </c>
      <c r="M254" s="29"/>
      <c r="N254" s="29">
        <v>-1152000</v>
      </c>
      <c r="O254" s="29"/>
      <c r="P254" s="29">
        <f>N254</f>
        <v>-1152000</v>
      </c>
      <c r="Q254" s="29"/>
      <c r="R254" s="29">
        <f t="shared" ref="R254:U255" si="482">J254+N254</f>
        <v>8255900</v>
      </c>
      <c r="S254" s="29">
        <f t="shared" si="482"/>
        <v>0</v>
      </c>
      <c r="T254" s="29">
        <f t="shared" si="482"/>
        <v>8255900</v>
      </c>
      <c r="U254" s="29">
        <f t="shared" si="482"/>
        <v>0</v>
      </c>
      <c r="V254" s="29"/>
      <c r="W254" s="29"/>
      <c r="X254" s="29">
        <f>V254</f>
        <v>0</v>
      </c>
      <c r="Y254" s="29"/>
      <c r="Z254" s="29">
        <f t="shared" ref="Z254:Z255" si="483">R254+V254</f>
        <v>8255900</v>
      </c>
      <c r="AA254" s="29">
        <f t="shared" ref="AA254:AA255" si="484">S254+W254</f>
        <v>0</v>
      </c>
      <c r="AB254" s="29">
        <f t="shared" ref="AB254:AB255" si="485">T254+X254</f>
        <v>8255900</v>
      </c>
      <c r="AC254" s="29">
        <f t="shared" ref="AC254:AC255" si="486">U254+Y254</f>
        <v>0</v>
      </c>
      <c r="AD254" s="29"/>
      <c r="AE254" s="29"/>
      <c r="AF254" s="29">
        <f>AD254</f>
        <v>0</v>
      </c>
      <c r="AG254" s="29"/>
      <c r="AH254" s="29">
        <f t="shared" ref="AH254" si="487">Z254+AD254</f>
        <v>8255900</v>
      </c>
      <c r="AI254" s="29">
        <f t="shared" ref="AI254:AI255" si="488">AA254+AE254</f>
        <v>0</v>
      </c>
      <c r="AJ254" s="29">
        <f t="shared" ref="AJ254:AJ255" si="489">AB254+AF254</f>
        <v>8255900</v>
      </c>
      <c r="AK254" s="29">
        <f t="shared" ref="AK254:AK255" si="490">AC254+AG254</f>
        <v>0</v>
      </c>
      <c r="AL254" s="9">
        <f t="shared" si="373"/>
        <v>0</v>
      </c>
      <c r="AM254" s="9">
        <f t="shared" si="374"/>
        <v>0</v>
      </c>
      <c r="AN254" s="29"/>
      <c r="AO254" s="29"/>
      <c r="AP254" s="29"/>
      <c r="AQ254" s="29">
        <v>8783100</v>
      </c>
      <c r="AR254" s="29"/>
      <c r="AS254" s="29">
        <f t="shared" si="390"/>
        <v>8783100</v>
      </c>
      <c r="AT254" s="29"/>
      <c r="AU254" s="29">
        <f t="shared" si="398"/>
        <v>8783100</v>
      </c>
      <c r="AV254" s="29">
        <v>8750852</v>
      </c>
      <c r="AW254" s="29"/>
      <c r="AX254" s="29">
        <f t="shared" si="391"/>
        <v>8750852</v>
      </c>
      <c r="AY254" s="29"/>
      <c r="AZ254" s="29">
        <f t="shared" si="399"/>
        <v>8750852</v>
      </c>
      <c r="BA254" s="29">
        <v>8163400</v>
      </c>
      <c r="BB254" s="29">
        <v>8163400</v>
      </c>
      <c r="BC254" s="29"/>
      <c r="BD254" s="29">
        <f>BB254</f>
        <v>8163400</v>
      </c>
      <c r="BE254" s="29"/>
      <c r="BF254" s="29">
        <f t="shared" si="464"/>
        <v>1244500</v>
      </c>
      <c r="BG254" s="80">
        <f t="shared" si="465"/>
        <v>115.24487345958792</v>
      </c>
      <c r="BH254" s="29">
        <f t="shared" si="466"/>
        <v>1244500</v>
      </c>
      <c r="BI254" s="81">
        <f t="shared" si="467"/>
        <v>115.24487345958792</v>
      </c>
    </row>
    <row r="255" spans="1:61" s="31" customFormat="1" ht="30" x14ac:dyDescent="0.25">
      <c r="A255" s="126" t="s">
        <v>164</v>
      </c>
      <c r="B255" s="104"/>
      <c r="C255" s="104"/>
      <c r="D255" s="104"/>
      <c r="E255" s="124">
        <v>852</v>
      </c>
      <c r="F255" s="3" t="s">
        <v>106</v>
      </c>
      <c r="G255" s="3" t="s">
        <v>14</v>
      </c>
      <c r="H255" s="3" t="s">
        <v>165</v>
      </c>
      <c r="I255" s="3"/>
      <c r="J255" s="29">
        <f>J256</f>
        <v>152360</v>
      </c>
      <c r="K255" s="29">
        <f t="shared" ref="K255:Z256" si="491">K256</f>
        <v>0</v>
      </c>
      <c r="L255" s="29">
        <f t="shared" si="491"/>
        <v>152360</v>
      </c>
      <c r="M255" s="29">
        <f t="shared" si="491"/>
        <v>0</v>
      </c>
      <c r="N255" s="29"/>
      <c r="O255" s="29">
        <f t="shared" si="491"/>
        <v>0</v>
      </c>
      <c r="P255" s="29">
        <f t="shared" si="491"/>
        <v>0</v>
      </c>
      <c r="Q255" s="29">
        <f t="shared" si="491"/>
        <v>0</v>
      </c>
      <c r="R255" s="29">
        <f t="shared" si="482"/>
        <v>152360</v>
      </c>
      <c r="S255" s="29">
        <f t="shared" si="482"/>
        <v>0</v>
      </c>
      <c r="T255" s="29">
        <f t="shared" si="482"/>
        <v>152360</v>
      </c>
      <c r="U255" s="29">
        <f t="shared" si="482"/>
        <v>0</v>
      </c>
      <c r="V255" s="29"/>
      <c r="W255" s="29">
        <f t="shared" si="491"/>
        <v>0</v>
      </c>
      <c r="X255" s="29">
        <f t="shared" si="491"/>
        <v>0</v>
      </c>
      <c r="Y255" s="29">
        <f t="shared" si="491"/>
        <v>0</v>
      </c>
      <c r="Z255" s="29">
        <f t="shared" si="483"/>
        <v>152360</v>
      </c>
      <c r="AA255" s="29">
        <f t="shared" si="484"/>
        <v>0</v>
      </c>
      <c r="AB255" s="29">
        <f t="shared" si="485"/>
        <v>152360</v>
      </c>
      <c r="AC255" s="29">
        <f t="shared" si="486"/>
        <v>0</v>
      </c>
      <c r="AD255" s="29">
        <f>AD256</f>
        <v>93646</v>
      </c>
      <c r="AE255" s="29">
        <f t="shared" ref="AE255:AG255" si="492">AE256</f>
        <v>0</v>
      </c>
      <c r="AF255" s="29">
        <f t="shared" si="492"/>
        <v>93646</v>
      </c>
      <c r="AG255" s="29">
        <f t="shared" si="492"/>
        <v>0</v>
      </c>
      <c r="AH255" s="29">
        <f>Z255+AD255</f>
        <v>246006</v>
      </c>
      <c r="AI255" s="29">
        <f t="shared" si="488"/>
        <v>0</v>
      </c>
      <c r="AJ255" s="29">
        <f t="shared" si="489"/>
        <v>246006</v>
      </c>
      <c r="AK255" s="29">
        <f t="shared" si="490"/>
        <v>0</v>
      </c>
      <c r="AL255" s="9">
        <f t="shared" si="373"/>
        <v>0</v>
      </c>
      <c r="AM255" s="9">
        <f t="shared" si="374"/>
        <v>0</v>
      </c>
      <c r="AN255" s="29"/>
      <c r="AO255" s="29"/>
      <c r="AP255" s="29"/>
      <c r="AQ255" s="29">
        <f t="shared" ref="AQ255:BB256" si="493">AQ256</f>
        <v>0</v>
      </c>
      <c r="AR255" s="29"/>
      <c r="AS255" s="29">
        <f t="shared" si="390"/>
        <v>0</v>
      </c>
      <c r="AT255" s="29"/>
      <c r="AU255" s="29">
        <f t="shared" si="398"/>
        <v>0</v>
      </c>
      <c r="AV255" s="29">
        <f t="shared" si="493"/>
        <v>0</v>
      </c>
      <c r="AW255" s="29"/>
      <c r="AX255" s="29">
        <f t="shared" si="391"/>
        <v>0</v>
      </c>
      <c r="AY255" s="29"/>
      <c r="AZ255" s="29">
        <f t="shared" si="399"/>
        <v>0</v>
      </c>
      <c r="BA255" s="29">
        <f t="shared" si="493"/>
        <v>0</v>
      </c>
      <c r="BB255" s="29">
        <f t="shared" si="493"/>
        <v>2083145</v>
      </c>
      <c r="BC255" s="29">
        <f t="shared" ref="BC255:BC256" si="494">BC256</f>
        <v>0</v>
      </c>
      <c r="BD255" s="29">
        <f t="shared" ref="BD255:BD256" si="495">BD256</f>
        <v>2083145</v>
      </c>
      <c r="BE255" s="29">
        <f t="shared" ref="BE255:BE256" si="496">BE256</f>
        <v>0</v>
      </c>
      <c r="BF255" s="29">
        <f t="shared" si="464"/>
        <v>152360</v>
      </c>
      <c r="BG255" s="80" t="e">
        <f t="shared" si="465"/>
        <v>#DIV/0!</v>
      </c>
      <c r="BH255" s="29">
        <f t="shared" si="466"/>
        <v>-1930785</v>
      </c>
      <c r="BI255" s="81">
        <f t="shared" si="467"/>
        <v>7.313941180282697</v>
      </c>
    </row>
    <row r="256" spans="1:61" s="31" customFormat="1" ht="60" x14ac:dyDescent="0.25">
      <c r="A256" s="106" t="s">
        <v>56</v>
      </c>
      <c r="B256" s="104"/>
      <c r="C256" s="104"/>
      <c r="D256" s="104"/>
      <c r="E256" s="124">
        <v>852</v>
      </c>
      <c r="F256" s="3" t="s">
        <v>106</v>
      </c>
      <c r="G256" s="3" t="s">
        <v>14</v>
      </c>
      <c r="H256" s="3" t="s">
        <v>165</v>
      </c>
      <c r="I256" s="3" t="s">
        <v>112</v>
      </c>
      <c r="J256" s="29">
        <f>J257</f>
        <v>152360</v>
      </c>
      <c r="K256" s="29">
        <f t="shared" si="491"/>
        <v>0</v>
      </c>
      <c r="L256" s="29">
        <f t="shared" si="491"/>
        <v>152360</v>
      </c>
      <c r="M256" s="29">
        <f t="shared" si="491"/>
        <v>0</v>
      </c>
      <c r="N256" s="29">
        <f t="shared" si="491"/>
        <v>0</v>
      </c>
      <c r="O256" s="29">
        <f t="shared" si="491"/>
        <v>0</v>
      </c>
      <c r="P256" s="29">
        <f t="shared" si="491"/>
        <v>0</v>
      </c>
      <c r="Q256" s="29">
        <f t="shared" si="491"/>
        <v>0</v>
      </c>
      <c r="R256" s="29">
        <f t="shared" si="491"/>
        <v>152360</v>
      </c>
      <c r="S256" s="29">
        <f t="shared" si="491"/>
        <v>0</v>
      </c>
      <c r="T256" s="29">
        <f t="shared" si="491"/>
        <v>152360</v>
      </c>
      <c r="U256" s="29">
        <f t="shared" si="491"/>
        <v>0</v>
      </c>
      <c r="V256" s="29">
        <f t="shared" si="491"/>
        <v>0</v>
      </c>
      <c r="W256" s="29">
        <f t="shared" si="491"/>
        <v>0</v>
      </c>
      <c r="X256" s="29">
        <f t="shared" si="491"/>
        <v>0</v>
      </c>
      <c r="Y256" s="29">
        <f t="shared" si="491"/>
        <v>0</v>
      </c>
      <c r="Z256" s="29">
        <f t="shared" si="491"/>
        <v>152360</v>
      </c>
      <c r="AA256" s="29">
        <f t="shared" ref="AA256:AC256" si="497">AA257</f>
        <v>0</v>
      </c>
      <c r="AB256" s="29">
        <f t="shared" si="497"/>
        <v>152360</v>
      </c>
      <c r="AC256" s="29">
        <f t="shared" si="497"/>
        <v>0</v>
      </c>
      <c r="AD256" s="29">
        <f t="shared" ref="AD256:AK256" si="498">AD257</f>
        <v>93646</v>
      </c>
      <c r="AE256" s="29">
        <f t="shared" si="498"/>
        <v>0</v>
      </c>
      <c r="AF256" s="29">
        <f t="shared" si="498"/>
        <v>93646</v>
      </c>
      <c r="AG256" s="29">
        <f t="shared" si="498"/>
        <v>0</v>
      </c>
      <c r="AH256" s="29">
        <f t="shared" si="498"/>
        <v>246006</v>
      </c>
      <c r="AI256" s="29">
        <f t="shared" si="498"/>
        <v>0</v>
      </c>
      <c r="AJ256" s="29">
        <f t="shared" si="498"/>
        <v>246006</v>
      </c>
      <c r="AK256" s="29">
        <f t="shared" si="498"/>
        <v>0</v>
      </c>
      <c r="AL256" s="9">
        <f t="shared" si="373"/>
        <v>0</v>
      </c>
      <c r="AM256" s="9">
        <f t="shared" si="374"/>
        <v>0</v>
      </c>
      <c r="AN256" s="29"/>
      <c r="AO256" s="29"/>
      <c r="AP256" s="29"/>
      <c r="AQ256" s="29">
        <f t="shared" si="493"/>
        <v>0</v>
      </c>
      <c r="AR256" s="29"/>
      <c r="AS256" s="29">
        <f t="shared" si="390"/>
        <v>0</v>
      </c>
      <c r="AT256" s="29"/>
      <c r="AU256" s="29">
        <f t="shared" si="398"/>
        <v>0</v>
      </c>
      <c r="AV256" s="29">
        <f t="shared" si="493"/>
        <v>0</v>
      </c>
      <c r="AW256" s="29"/>
      <c r="AX256" s="29">
        <f t="shared" si="391"/>
        <v>0</v>
      </c>
      <c r="AY256" s="29"/>
      <c r="AZ256" s="29">
        <f t="shared" si="399"/>
        <v>0</v>
      </c>
      <c r="BA256" s="29">
        <f t="shared" si="493"/>
        <v>0</v>
      </c>
      <c r="BB256" s="29">
        <f t="shared" si="493"/>
        <v>2083145</v>
      </c>
      <c r="BC256" s="29">
        <f t="shared" si="494"/>
        <v>0</v>
      </c>
      <c r="BD256" s="29">
        <f t="shared" si="495"/>
        <v>2083145</v>
      </c>
      <c r="BE256" s="29">
        <f t="shared" si="496"/>
        <v>0</v>
      </c>
      <c r="BF256" s="29">
        <f t="shared" si="464"/>
        <v>152360</v>
      </c>
      <c r="BG256" s="80" t="e">
        <f t="shared" si="465"/>
        <v>#DIV/0!</v>
      </c>
      <c r="BH256" s="29">
        <f t="shared" si="466"/>
        <v>-1930785</v>
      </c>
      <c r="BI256" s="81">
        <f t="shared" si="467"/>
        <v>7.313941180282697</v>
      </c>
    </row>
    <row r="257" spans="1:61" s="31" customFormat="1" ht="30" x14ac:dyDescent="0.25">
      <c r="A257" s="106" t="s">
        <v>113</v>
      </c>
      <c r="B257" s="106"/>
      <c r="C257" s="106"/>
      <c r="D257" s="106"/>
      <c r="E257" s="124">
        <v>852</v>
      </c>
      <c r="F257" s="3" t="s">
        <v>106</v>
      </c>
      <c r="G257" s="3" t="s">
        <v>14</v>
      </c>
      <c r="H257" s="3" t="s">
        <v>165</v>
      </c>
      <c r="I257" s="3" t="s">
        <v>114</v>
      </c>
      <c r="J257" s="29">
        <v>152360</v>
      </c>
      <c r="K257" s="29"/>
      <c r="L257" s="29">
        <f>J257</f>
        <v>152360</v>
      </c>
      <c r="M257" s="29"/>
      <c r="N257" s="29"/>
      <c r="O257" s="29"/>
      <c r="P257" s="29">
        <f>N257</f>
        <v>0</v>
      </c>
      <c r="Q257" s="29"/>
      <c r="R257" s="29">
        <f>J257+N257</f>
        <v>152360</v>
      </c>
      <c r="S257" s="29">
        <f>K257+O257</f>
        <v>0</v>
      </c>
      <c r="T257" s="29">
        <f>L257+P257</f>
        <v>152360</v>
      </c>
      <c r="U257" s="29">
        <f>M257+Q257</f>
        <v>0</v>
      </c>
      <c r="V257" s="29"/>
      <c r="W257" s="29"/>
      <c r="X257" s="29">
        <f>V257</f>
        <v>0</v>
      </c>
      <c r="Y257" s="29"/>
      <c r="Z257" s="29">
        <f>R257+V257</f>
        <v>152360</v>
      </c>
      <c r="AA257" s="29">
        <f>S257+W257</f>
        <v>0</v>
      </c>
      <c r="AB257" s="29">
        <f>T257+X257</f>
        <v>152360</v>
      </c>
      <c r="AC257" s="29">
        <f>U257+Y257</f>
        <v>0</v>
      </c>
      <c r="AD257" s="29">
        <v>93646</v>
      </c>
      <c r="AE257" s="29"/>
      <c r="AF257" s="29">
        <f>AD257</f>
        <v>93646</v>
      </c>
      <c r="AG257" s="29"/>
      <c r="AH257" s="29">
        <f>Z257+AD257</f>
        <v>246006</v>
      </c>
      <c r="AI257" s="29">
        <f>AA257+AE257</f>
        <v>0</v>
      </c>
      <c r="AJ257" s="29">
        <f>AB257+AF257</f>
        <v>246006</v>
      </c>
      <c r="AK257" s="29">
        <f>AC257+AG257</f>
        <v>0</v>
      </c>
      <c r="AL257" s="9">
        <f t="shared" si="373"/>
        <v>0</v>
      </c>
      <c r="AM257" s="9">
        <f t="shared" si="374"/>
        <v>0</v>
      </c>
      <c r="AN257" s="29"/>
      <c r="AO257" s="29"/>
      <c r="AP257" s="29"/>
      <c r="AQ257" s="29"/>
      <c r="AR257" s="29"/>
      <c r="AS257" s="29">
        <f t="shared" si="390"/>
        <v>0</v>
      </c>
      <c r="AT257" s="29"/>
      <c r="AU257" s="29">
        <f t="shared" si="398"/>
        <v>0</v>
      </c>
      <c r="AV257" s="29"/>
      <c r="AW257" s="29"/>
      <c r="AX257" s="29">
        <f t="shared" si="391"/>
        <v>0</v>
      </c>
      <c r="AY257" s="29"/>
      <c r="AZ257" s="29">
        <f t="shared" si="399"/>
        <v>0</v>
      </c>
      <c r="BA257" s="29"/>
      <c r="BB257" s="29">
        <v>2083145</v>
      </c>
      <c r="BC257" s="29"/>
      <c r="BD257" s="29">
        <f>BB257</f>
        <v>2083145</v>
      </c>
      <c r="BE257" s="29"/>
      <c r="BF257" s="29">
        <f t="shared" si="464"/>
        <v>152360</v>
      </c>
      <c r="BG257" s="80" t="e">
        <f t="shared" si="465"/>
        <v>#DIV/0!</v>
      </c>
      <c r="BH257" s="29">
        <f t="shared" si="466"/>
        <v>-1930785</v>
      </c>
      <c r="BI257" s="81">
        <f t="shared" si="467"/>
        <v>7.313941180282697</v>
      </c>
    </row>
    <row r="258" spans="1:61" ht="30" hidden="1" x14ac:dyDescent="0.25">
      <c r="A258" s="126" t="s">
        <v>160</v>
      </c>
      <c r="B258" s="106"/>
      <c r="C258" s="106"/>
      <c r="D258" s="106"/>
      <c r="E258" s="124">
        <v>852</v>
      </c>
      <c r="F258" s="4" t="s">
        <v>106</v>
      </c>
      <c r="G258" s="4" t="s">
        <v>14</v>
      </c>
      <c r="H258" s="4" t="s">
        <v>161</v>
      </c>
      <c r="I258" s="4"/>
      <c r="J258" s="29">
        <f t="shared" ref="J258:BB259" si="499">J259</f>
        <v>3113800</v>
      </c>
      <c r="K258" s="29">
        <f t="shared" si="499"/>
        <v>0</v>
      </c>
      <c r="L258" s="29">
        <f t="shared" si="499"/>
        <v>3113800</v>
      </c>
      <c r="M258" s="29">
        <f t="shared" si="499"/>
        <v>0</v>
      </c>
      <c r="N258" s="29">
        <f t="shared" si="499"/>
        <v>0</v>
      </c>
      <c r="O258" s="29">
        <f t="shared" si="499"/>
        <v>0</v>
      </c>
      <c r="P258" s="29">
        <f t="shared" si="499"/>
        <v>0</v>
      </c>
      <c r="Q258" s="29">
        <f t="shared" si="499"/>
        <v>0</v>
      </c>
      <c r="R258" s="29">
        <f t="shared" si="499"/>
        <v>3113800</v>
      </c>
      <c r="S258" s="29">
        <f t="shared" si="499"/>
        <v>0</v>
      </c>
      <c r="T258" s="29">
        <f t="shared" si="499"/>
        <v>3113800</v>
      </c>
      <c r="U258" s="29">
        <f t="shared" si="499"/>
        <v>0</v>
      </c>
      <c r="V258" s="29">
        <f t="shared" si="499"/>
        <v>0</v>
      </c>
      <c r="W258" s="29">
        <f t="shared" si="499"/>
        <v>0</v>
      </c>
      <c r="X258" s="29">
        <f t="shared" si="499"/>
        <v>0</v>
      </c>
      <c r="Y258" s="29">
        <f t="shared" si="499"/>
        <v>0</v>
      </c>
      <c r="Z258" s="29">
        <f t="shared" si="499"/>
        <v>3113800</v>
      </c>
      <c r="AA258" s="29">
        <f t="shared" si="499"/>
        <v>0</v>
      </c>
      <c r="AB258" s="29">
        <f t="shared" si="499"/>
        <v>3113800</v>
      </c>
      <c r="AC258" s="29">
        <f t="shared" si="499"/>
        <v>0</v>
      </c>
      <c r="AD258" s="29">
        <f t="shared" si="499"/>
        <v>0</v>
      </c>
      <c r="AE258" s="29">
        <f t="shared" si="499"/>
        <v>0</v>
      </c>
      <c r="AF258" s="29">
        <f t="shared" si="499"/>
        <v>0</v>
      </c>
      <c r="AG258" s="29">
        <f t="shared" si="499"/>
        <v>0</v>
      </c>
      <c r="AH258" s="29">
        <f t="shared" si="499"/>
        <v>3113800</v>
      </c>
      <c r="AI258" s="29">
        <f t="shared" si="499"/>
        <v>0</v>
      </c>
      <c r="AJ258" s="29">
        <f t="shared" si="499"/>
        <v>3113800</v>
      </c>
      <c r="AK258" s="29">
        <f t="shared" si="499"/>
        <v>0</v>
      </c>
      <c r="AL258" s="9">
        <f t="shared" si="373"/>
        <v>0</v>
      </c>
      <c r="AM258" s="9">
        <f t="shared" si="374"/>
        <v>0</v>
      </c>
      <c r="AN258" s="29"/>
      <c r="AO258" s="29"/>
      <c r="AP258" s="29"/>
      <c r="AQ258" s="29">
        <f t="shared" si="499"/>
        <v>3113800</v>
      </c>
      <c r="AR258" s="29"/>
      <c r="AS258" s="29">
        <f t="shared" si="390"/>
        <v>3113800</v>
      </c>
      <c r="AT258" s="29"/>
      <c r="AU258" s="29">
        <f t="shared" si="398"/>
        <v>3113800</v>
      </c>
      <c r="AV258" s="29">
        <f t="shared" si="499"/>
        <v>3113800</v>
      </c>
      <c r="AW258" s="29"/>
      <c r="AX258" s="29">
        <f t="shared" si="391"/>
        <v>3113800</v>
      </c>
      <c r="AY258" s="29"/>
      <c r="AZ258" s="29">
        <f t="shared" si="399"/>
        <v>3113800</v>
      </c>
      <c r="BA258" s="29">
        <f t="shared" si="499"/>
        <v>3211200</v>
      </c>
      <c r="BB258" s="29">
        <f t="shared" si="499"/>
        <v>3211200</v>
      </c>
      <c r="BC258" s="29">
        <f t="shared" ref="BA258:BE259" si="500">BC259</f>
        <v>0</v>
      </c>
      <c r="BD258" s="29">
        <f t="shared" si="500"/>
        <v>3211200</v>
      </c>
      <c r="BE258" s="29">
        <f t="shared" si="500"/>
        <v>0</v>
      </c>
      <c r="BF258" s="29">
        <f t="shared" si="464"/>
        <v>-97400</v>
      </c>
      <c r="BG258" s="80">
        <f t="shared" si="465"/>
        <v>96.966865969108113</v>
      </c>
      <c r="BH258" s="29">
        <f t="shared" si="466"/>
        <v>-97400</v>
      </c>
      <c r="BI258" s="81">
        <f t="shared" si="467"/>
        <v>96.966865969108113</v>
      </c>
    </row>
    <row r="259" spans="1:61" ht="60" hidden="1" x14ac:dyDescent="0.25">
      <c r="A259" s="106" t="s">
        <v>56</v>
      </c>
      <c r="B259" s="106"/>
      <c r="C259" s="106"/>
      <c r="D259" s="106"/>
      <c r="E259" s="124">
        <v>852</v>
      </c>
      <c r="F259" s="4" t="s">
        <v>106</v>
      </c>
      <c r="G259" s="4" t="s">
        <v>14</v>
      </c>
      <c r="H259" s="4" t="s">
        <v>161</v>
      </c>
      <c r="I259" s="4" t="s">
        <v>112</v>
      </c>
      <c r="J259" s="29">
        <f t="shared" si="499"/>
        <v>3113800</v>
      </c>
      <c r="K259" s="29">
        <f t="shared" si="499"/>
        <v>0</v>
      </c>
      <c r="L259" s="29">
        <f t="shared" si="499"/>
        <v>3113800</v>
      </c>
      <c r="M259" s="29">
        <f t="shared" si="499"/>
        <v>0</v>
      </c>
      <c r="N259" s="29">
        <f t="shared" si="499"/>
        <v>0</v>
      </c>
      <c r="O259" s="29">
        <f t="shared" si="499"/>
        <v>0</v>
      </c>
      <c r="P259" s="29">
        <f t="shared" si="499"/>
        <v>0</v>
      </c>
      <c r="Q259" s="29">
        <f t="shared" si="499"/>
        <v>0</v>
      </c>
      <c r="R259" s="29">
        <f t="shared" si="499"/>
        <v>3113800</v>
      </c>
      <c r="S259" s="29">
        <f t="shared" si="499"/>
        <v>0</v>
      </c>
      <c r="T259" s="29">
        <f t="shared" si="499"/>
        <v>3113800</v>
      </c>
      <c r="U259" s="29">
        <f t="shared" si="499"/>
        <v>0</v>
      </c>
      <c r="V259" s="29">
        <f t="shared" si="499"/>
        <v>0</v>
      </c>
      <c r="W259" s="29">
        <f t="shared" si="499"/>
        <v>0</v>
      </c>
      <c r="X259" s="29">
        <f t="shared" si="499"/>
        <v>0</v>
      </c>
      <c r="Y259" s="29">
        <f t="shared" si="499"/>
        <v>0</v>
      </c>
      <c r="Z259" s="29">
        <f t="shared" si="499"/>
        <v>3113800</v>
      </c>
      <c r="AA259" s="29">
        <f t="shared" si="499"/>
        <v>0</v>
      </c>
      <c r="AB259" s="29">
        <f t="shared" si="499"/>
        <v>3113800</v>
      </c>
      <c r="AC259" s="29">
        <f t="shared" si="499"/>
        <v>0</v>
      </c>
      <c r="AD259" s="29">
        <f t="shared" si="499"/>
        <v>0</v>
      </c>
      <c r="AE259" s="29">
        <f t="shared" si="499"/>
        <v>0</v>
      </c>
      <c r="AF259" s="29">
        <f t="shared" si="499"/>
        <v>0</v>
      </c>
      <c r="AG259" s="29">
        <f t="shared" si="499"/>
        <v>0</v>
      </c>
      <c r="AH259" s="29">
        <f t="shared" si="499"/>
        <v>3113800</v>
      </c>
      <c r="AI259" s="29">
        <f t="shared" si="499"/>
        <v>0</v>
      </c>
      <c r="AJ259" s="29">
        <f t="shared" si="499"/>
        <v>3113800</v>
      </c>
      <c r="AK259" s="29">
        <f t="shared" si="499"/>
        <v>0</v>
      </c>
      <c r="AL259" s="9">
        <f t="shared" si="373"/>
        <v>0</v>
      </c>
      <c r="AM259" s="9">
        <f t="shared" si="374"/>
        <v>0</v>
      </c>
      <c r="AN259" s="29"/>
      <c r="AO259" s="29"/>
      <c r="AP259" s="29"/>
      <c r="AQ259" s="29">
        <f t="shared" si="499"/>
        <v>3113800</v>
      </c>
      <c r="AR259" s="29"/>
      <c r="AS259" s="29">
        <f t="shared" si="390"/>
        <v>3113800</v>
      </c>
      <c r="AT259" s="29"/>
      <c r="AU259" s="29">
        <f t="shared" si="398"/>
        <v>3113800</v>
      </c>
      <c r="AV259" s="29">
        <f t="shared" si="499"/>
        <v>3113800</v>
      </c>
      <c r="AW259" s="29"/>
      <c r="AX259" s="29">
        <f t="shared" si="391"/>
        <v>3113800</v>
      </c>
      <c r="AY259" s="29"/>
      <c r="AZ259" s="29">
        <f t="shared" si="399"/>
        <v>3113800</v>
      </c>
      <c r="BA259" s="29">
        <f t="shared" si="500"/>
        <v>3211200</v>
      </c>
      <c r="BB259" s="29">
        <f t="shared" si="500"/>
        <v>3211200</v>
      </c>
      <c r="BC259" s="29">
        <f t="shared" si="500"/>
        <v>0</v>
      </c>
      <c r="BD259" s="29">
        <f t="shared" si="500"/>
        <v>3211200</v>
      </c>
      <c r="BE259" s="29">
        <f t="shared" si="500"/>
        <v>0</v>
      </c>
      <c r="BF259" s="29">
        <f t="shared" si="464"/>
        <v>-97400</v>
      </c>
      <c r="BG259" s="80">
        <f t="shared" si="465"/>
        <v>96.966865969108113</v>
      </c>
      <c r="BH259" s="29">
        <f t="shared" si="466"/>
        <v>-97400</v>
      </c>
      <c r="BI259" s="81">
        <f t="shared" si="467"/>
        <v>96.966865969108113</v>
      </c>
    </row>
    <row r="260" spans="1:61" ht="30" hidden="1" x14ac:dyDescent="0.25">
      <c r="A260" s="106" t="s">
        <v>113</v>
      </c>
      <c r="B260" s="106"/>
      <c r="C260" s="106"/>
      <c r="D260" s="106"/>
      <c r="E260" s="124">
        <v>852</v>
      </c>
      <c r="F260" s="4" t="s">
        <v>106</v>
      </c>
      <c r="G260" s="4" t="s">
        <v>14</v>
      </c>
      <c r="H260" s="4" t="s">
        <v>161</v>
      </c>
      <c r="I260" s="3" t="s">
        <v>114</v>
      </c>
      <c r="J260" s="29">
        <v>3113800</v>
      </c>
      <c r="K260" s="29"/>
      <c r="L260" s="29">
        <f>J260</f>
        <v>3113800</v>
      </c>
      <c r="M260" s="29"/>
      <c r="N260" s="29"/>
      <c r="O260" s="29"/>
      <c r="P260" s="29">
        <f>N260</f>
        <v>0</v>
      </c>
      <c r="Q260" s="29"/>
      <c r="R260" s="29">
        <f>J260+N260</f>
        <v>3113800</v>
      </c>
      <c r="S260" s="29">
        <f>K260+O260</f>
        <v>0</v>
      </c>
      <c r="T260" s="29">
        <f>L260+P260</f>
        <v>3113800</v>
      </c>
      <c r="U260" s="29">
        <f>M260+Q260</f>
        <v>0</v>
      </c>
      <c r="V260" s="29"/>
      <c r="W260" s="29"/>
      <c r="X260" s="29">
        <f>V260</f>
        <v>0</v>
      </c>
      <c r="Y260" s="29"/>
      <c r="Z260" s="29">
        <f>R260+V260</f>
        <v>3113800</v>
      </c>
      <c r="AA260" s="29">
        <f>S260+W260</f>
        <v>0</v>
      </c>
      <c r="AB260" s="29">
        <f>T260+X260</f>
        <v>3113800</v>
      </c>
      <c r="AC260" s="29">
        <f>U260+Y260</f>
        <v>0</v>
      </c>
      <c r="AD260" s="29"/>
      <c r="AE260" s="29"/>
      <c r="AF260" s="29">
        <f>AD260</f>
        <v>0</v>
      </c>
      <c r="AG260" s="29"/>
      <c r="AH260" s="29">
        <f>Z260+AD260</f>
        <v>3113800</v>
      </c>
      <c r="AI260" s="29">
        <f>AA260+AE260</f>
        <v>0</v>
      </c>
      <c r="AJ260" s="29">
        <f>AB260+AF260</f>
        <v>3113800</v>
      </c>
      <c r="AK260" s="29">
        <f>AC260+AG260</f>
        <v>0</v>
      </c>
      <c r="AL260" s="9">
        <f t="shared" si="373"/>
        <v>0</v>
      </c>
      <c r="AM260" s="9">
        <f t="shared" si="374"/>
        <v>0</v>
      </c>
      <c r="AN260" s="29"/>
      <c r="AO260" s="29"/>
      <c r="AP260" s="29"/>
      <c r="AQ260" s="29">
        <v>3113800</v>
      </c>
      <c r="AR260" s="29"/>
      <c r="AS260" s="29">
        <f t="shared" si="390"/>
        <v>3113800</v>
      </c>
      <c r="AT260" s="29"/>
      <c r="AU260" s="29">
        <f t="shared" si="398"/>
        <v>3113800</v>
      </c>
      <c r="AV260" s="29">
        <v>3113800</v>
      </c>
      <c r="AW260" s="29"/>
      <c r="AX260" s="29">
        <f t="shared" si="391"/>
        <v>3113800</v>
      </c>
      <c r="AY260" s="29"/>
      <c r="AZ260" s="29">
        <f t="shared" si="399"/>
        <v>3113800</v>
      </c>
      <c r="BA260" s="29">
        <v>3211200</v>
      </c>
      <c r="BB260" s="29">
        <v>3211200</v>
      </c>
      <c r="BC260" s="29"/>
      <c r="BD260" s="29">
        <f>BB260</f>
        <v>3211200</v>
      </c>
      <c r="BE260" s="29"/>
      <c r="BF260" s="29">
        <f t="shared" si="464"/>
        <v>-97400</v>
      </c>
      <c r="BG260" s="80">
        <f t="shared" si="465"/>
        <v>96.966865969108113</v>
      </c>
      <c r="BH260" s="29">
        <f t="shared" si="466"/>
        <v>-97400</v>
      </c>
      <c r="BI260" s="81">
        <f t="shared" si="467"/>
        <v>96.966865969108113</v>
      </c>
    </row>
    <row r="261" spans="1:61" ht="45" x14ac:dyDescent="0.25">
      <c r="A261" s="126" t="s">
        <v>166</v>
      </c>
      <c r="B261" s="106"/>
      <c r="C261" s="106"/>
      <c r="D261" s="106"/>
      <c r="E261" s="124">
        <v>852</v>
      </c>
      <c r="F261" s="4" t="s">
        <v>106</v>
      </c>
      <c r="G261" s="3" t="s">
        <v>14</v>
      </c>
      <c r="H261" s="4" t="s">
        <v>167</v>
      </c>
      <c r="I261" s="3"/>
      <c r="J261" s="29">
        <f t="shared" ref="J261:BB262" si="501">J262</f>
        <v>132150</v>
      </c>
      <c r="K261" s="29">
        <f t="shared" si="501"/>
        <v>0</v>
      </c>
      <c r="L261" s="29">
        <f t="shared" si="501"/>
        <v>132150</v>
      </c>
      <c r="M261" s="29">
        <f t="shared" si="501"/>
        <v>0</v>
      </c>
      <c r="N261" s="29">
        <f t="shared" si="501"/>
        <v>20000</v>
      </c>
      <c r="O261" s="29">
        <f t="shared" si="501"/>
        <v>0</v>
      </c>
      <c r="P261" s="29">
        <f t="shared" si="501"/>
        <v>20000</v>
      </c>
      <c r="Q261" s="29">
        <f t="shared" si="501"/>
        <v>0</v>
      </c>
      <c r="R261" s="29">
        <f t="shared" si="501"/>
        <v>152150</v>
      </c>
      <c r="S261" s="29">
        <f t="shared" si="501"/>
        <v>0</v>
      </c>
      <c r="T261" s="29">
        <f t="shared" si="501"/>
        <v>152150</v>
      </c>
      <c r="U261" s="29">
        <f t="shared" si="501"/>
        <v>0</v>
      </c>
      <c r="V261" s="29">
        <f t="shared" si="501"/>
        <v>0</v>
      </c>
      <c r="W261" s="29">
        <f t="shared" si="501"/>
        <v>0</v>
      </c>
      <c r="X261" s="29">
        <f t="shared" si="501"/>
        <v>0</v>
      </c>
      <c r="Y261" s="29">
        <f t="shared" si="501"/>
        <v>0</v>
      </c>
      <c r="Z261" s="29">
        <f t="shared" si="501"/>
        <v>152150</v>
      </c>
      <c r="AA261" s="29">
        <f t="shared" si="501"/>
        <v>0</v>
      </c>
      <c r="AB261" s="29">
        <f t="shared" si="501"/>
        <v>152150</v>
      </c>
      <c r="AC261" s="29">
        <f t="shared" si="501"/>
        <v>0</v>
      </c>
      <c r="AD261" s="29">
        <f t="shared" si="501"/>
        <v>-65785</v>
      </c>
      <c r="AE261" s="29">
        <f t="shared" si="501"/>
        <v>0</v>
      </c>
      <c r="AF261" s="29">
        <f t="shared" si="501"/>
        <v>-65785</v>
      </c>
      <c r="AG261" s="29">
        <f t="shared" si="501"/>
        <v>0</v>
      </c>
      <c r="AH261" s="29">
        <f t="shared" si="501"/>
        <v>86365</v>
      </c>
      <c r="AI261" s="29">
        <f t="shared" si="501"/>
        <v>0</v>
      </c>
      <c r="AJ261" s="29">
        <f t="shared" si="501"/>
        <v>86365</v>
      </c>
      <c r="AK261" s="29">
        <f t="shared" si="501"/>
        <v>0</v>
      </c>
      <c r="AL261" s="9">
        <f t="shared" si="373"/>
        <v>0</v>
      </c>
      <c r="AM261" s="9">
        <f t="shared" si="374"/>
        <v>0</v>
      </c>
      <c r="AN261" s="29"/>
      <c r="AO261" s="29"/>
      <c r="AP261" s="29"/>
      <c r="AQ261" s="29">
        <f t="shared" si="501"/>
        <v>65478</v>
      </c>
      <c r="AR261" s="29"/>
      <c r="AS261" s="29">
        <f t="shared" si="390"/>
        <v>65478</v>
      </c>
      <c r="AT261" s="29"/>
      <c r="AU261" s="29">
        <f t="shared" si="398"/>
        <v>65478</v>
      </c>
      <c r="AV261" s="29">
        <f t="shared" si="501"/>
        <v>23900</v>
      </c>
      <c r="AW261" s="29"/>
      <c r="AX261" s="29">
        <f t="shared" si="391"/>
        <v>23900</v>
      </c>
      <c r="AY261" s="29"/>
      <c r="AZ261" s="29">
        <f t="shared" si="399"/>
        <v>23900</v>
      </c>
      <c r="BA261" s="29">
        <f t="shared" si="501"/>
        <v>10050</v>
      </c>
      <c r="BB261" s="29">
        <f t="shared" si="501"/>
        <v>63460</v>
      </c>
      <c r="BC261" s="29">
        <f t="shared" ref="BA261:BE262" si="502">BC262</f>
        <v>0</v>
      </c>
      <c r="BD261" s="29">
        <f t="shared" si="502"/>
        <v>63460</v>
      </c>
      <c r="BE261" s="29">
        <f t="shared" si="502"/>
        <v>0</v>
      </c>
      <c r="BF261" s="29">
        <f t="shared" si="464"/>
        <v>122100</v>
      </c>
      <c r="BG261" s="80">
        <f t="shared" si="465"/>
        <v>1314.9253731343285</v>
      </c>
      <c r="BH261" s="29">
        <f t="shared" si="466"/>
        <v>68690</v>
      </c>
      <c r="BI261" s="81">
        <f t="shared" si="467"/>
        <v>208.24141191301609</v>
      </c>
    </row>
    <row r="262" spans="1:61" ht="60" x14ac:dyDescent="0.25">
      <c r="A262" s="106" t="s">
        <v>56</v>
      </c>
      <c r="B262" s="106"/>
      <c r="C262" s="106"/>
      <c r="D262" s="106"/>
      <c r="E262" s="124">
        <v>852</v>
      </c>
      <c r="F262" s="3" t="s">
        <v>106</v>
      </c>
      <c r="G262" s="3" t="s">
        <v>14</v>
      </c>
      <c r="H262" s="4" t="s">
        <v>167</v>
      </c>
      <c r="I262" s="3" t="s">
        <v>112</v>
      </c>
      <c r="J262" s="29">
        <f t="shared" si="501"/>
        <v>132150</v>
      </c>
      <c r="K262" s="29">
        <f t="shared" si="501"/>
        <v>0</v>
      </c>
      <c r="L262" s="29">
        <f t="shared" si="501"/>
        <v>132150</v>
      </c>
      <c r="M262" s="29">
        <f t="shared" si="501"/>
        <v>0</v>
      </c>
      <c r="N262" s="29">
        <f t="shared" si="501"/>
        <v>20000</v>
      </c>
      <c r="O262" s="29">
        <f t="shared" si="501"/>
        <v>0</v>
      </c>
      <c r="P262" s="29">
        <f t="shared" si="501"/>
        <v>20000</v>
      </c>
      <c r="Q262" s="29">
        <f t="shared" si="501"/>
        <v>0</v>
      </c>
      <c r="R262" s="29">
        <f t="shared" si="501"/>
        <v>152150</v>
      </c>
      <c r="S262" s="29">
        <f t="shared" si="501"/>
        <v>0</v>
      </c>
      <c r="T262" s="29">
        <f t="shared" si="501"/>
        <v>152150</v>
      </c>
      <c r="U262" s="29">
        <f t="shared" si="501"/>
        <v>0</v>
      </c>
      <c r="V262" s="29">
        <f t="shared" si="501"/>
        <v>0</v>
      </c>
      <c r="W262" s="29">
        <f t="shared" si="501"/>
        <v>0</v>
      </c>
      <c r="X262" s="29">
        <f t="shared" si="501"/>
        <v>0</v>
      </c>
      <c r="Y262" s="29">
        <f t="shared" si="501"/>
        <v>0</v>
      </c>
      <c r="Z262" s="29">
        <f t="shared" si="501"/>
        <v>152150</v>
      </c>
      <c r="AA262" s="29">
        <f t="shared" si="501"/>
        <v>0</v>
      </c>
      <c r="AB262" s="29">
        <f t="shared" si="501"/>
        <v>152150</v>
      </c>
      <c r="AC262" s="29">
        <f t="shared" si="501"/>
        <v>0</v>
      </c>
      <c r="AD262" s="29">
        <f t="shared" si="501"/>
        <v>-65785</v>
      </c>
      <c r="AE262" s="29">
        <f t="shared" si="501"/>
        <v>0</v>
      </c>
      <c r="AF262" s="29">
        <f t="shared" si="501"/>
        <v>-65785</v>
      </c>
      <c r="AG262" s="29">
        <f t="shared" si="501"/>
        <v>0</v>
      </c>
      <c r="AH262" s="29">
        <f t="shared" si="501"/>
        <v>86365</v>
      </c>
      <c r="AI262" s="29">
        <f t="shared" si="501"/>
        <v>0</v>
      </c>
      <c r="AJ262" s="29">
        <f t="shared" si="501"/>
        <v>86365</v>
      </c>
      <c r="AK262" s="29">
        <f t="shared" si="501"/>
        <v>0</v>
      </c>
      <c r="AL262" s="9">
        <f t="shared" si="373"/>
        <v>0</v>
      </c>
      <c r="AM262" s="9">
        <f t="shared" si="374"/>
        <v>0</v>
      </c>
      <c r="AN262" s="29"/>
      <c r="AO262" s="29"/>
      <c r="AP262" s="29"/>
      <c r="AQ262" s="29">
        <f t="shared" si="501"/>
        <v>65478</v>
      </c>
      <c r="AR262" s="29"/>
      <c r="AS262" s="29">
        <f t="shared" si="390"/>
        <v>65478</v>
      </c>
      <c r="AT262" s="29"/>
      <c r="AU262" s="29">
        <f t="shared" si="398"/>
        <v>65478</v>
      </c>
      <c r="AV262" s="29">
        <f t="shared" si="501"/>
        <v>23900</v>
      </c>
      <c r="AW262" s="29"/>
      <c r="AX262" s="29">
        <f t="shared" si="391"/>
        <v>23900</v>
      </c>
      <c r="AY262" s="29"/>
      <c r="AZ262" s="29">
        <f t="shared" si="399"/>
        <v>23900</v>
      </c>
      <c r="BA262" s="29">
        <f t="shared" si="502"/>
        <v>10050</v>
      </c>
      <c r="BB262" s="29">
        <f t="shared" si="502"/>
        <v>63460</v>
      </c>
      <c r="BC262" s="29">
        <f t="shared" si="502"/>
        <v>0</v>
      </c>
      <c r="BD262" s="29">
        <f t="shared" si="502"/>
        <v>63460</v>
      </c>
      <c r="BE262" s="29">
        <f t="shared" si="502"/>
        <v>0</v>
      </c>
      <c r="BF262" s="29">
        <f t="shared" si="464"/>
        <v>122100</v>
      </c>
      <c r="BG262" s="80">
        <f t="shared" si="465"/>
        <v>1314.9253731343285</v>
      </c>
      <c r="BH262" s="29">
        <f t="shared" si="466"/>
        <v>68690</v>
      </c>
      <c r="BI262" s="81">
        <f t="shared" si="467"/>
        <v>208.24141191301609</v>
      </c>
    </row>
    <row r="263" spans="1:61" ht="30" x14ac:dyDescent="0.25">
      <c r="A263" s="106" t="s">
        <v>113</v>
      </c>
      <c r="B263" s="106"/>
      <c r="C263" s="106"/>
      <c r="D263" s="106"/>
      <c r="E263" s="124">
        <v>852</v>
      </c>
      <c r="F263" s="3" t="s">
        <v>106</v>
      </c>
      <c r="G263" s="3" t="s">
        <v>14</v>
      </c>
      <c r="H263" s="4" t="s">
        <v>167</v>
      </c>
      <c r="I263" s="3" t="s">
        <v>114</v>
      </c>
      <c r="J263" s="29">
        <v>132150</v>
      </c>
      <c r="K263" s="29"/>
      <c r="L263" s="29">
        <f>J263</f>
        <v>132150</v>
      </c>
      <c r="M263" s="29"/>
      <c r="N263" s="29">
        <v>20000</v>
      </c>
      <c r="O263" s="29"/>
      <c r="P263" s="29">
        <f>N263</f>
        <v>20000</v>
      </c>
      <c r="Q263" s="29"/>
      <c r="R263" s="29">
        <f>J263+N263</f>
        <v>152150</v>
      </c>
      <c r="S263" s="29">
        <f>K263+O263</f>
        <v>0</v>
      </c>
      <c r="T263" s="29">
        <f>L263+P263</f>
        <v>152150</v>
      </c>
      <c r="U263" s="29">
        <f>M263+Q263</f>
        <v>0</v>
      </c>
      <c r="V263" s="29"/>
      <c r="W263" s="29"/>
      <c r="X263" s="29">
        <f>V263</f>
        <v>0</v>
      </c>
      <c r="Y263" s="29"/>
      <c r="Z263" s="29">
        <f>R263+V263</f>
        <v>152150</v>
      </c>
      <c r="AA263" s="29">
        <f>S263+W263</f>
        <v>0</v>
      </c>
      <c r="AB263" s="29">
        <f>T263+X263</f>
        <v>152150</v>
      </c>
      <c r="AC263" s="29">
        <f>U263+Y263</f>
        <v>0</v>
      </c>
      <c r="AD263" s="29">
        <v>-65785</v>
      </c>
      <c r="AE263" s="29"/>
      <c r="AF263" s="29">
        <f>AD263</f>
        <v>-65785</v>
      </c>
      <c r="AG263" s="29"/>
      <c r="AH263" s="29">
        <f>Z263+AD263</f>
        <v>86365</v>
      </c>
      <c r="AI263" s="29">
        <f>AA263+AE263</f>
        <v>0</v>
      </c>
      <c r="AJ263" s="29">
        <f>AB263+AF263</f>
        <v>86365</v>
      </c>
      <c r="AK263" s="29">
        <f>AC263+AG263</f>
        <v>0</v>
      </c>
      <c r="AL263" s="9">
        <f t="shared" si="373"/>
        <v>0</v>
      </c>
      <c r="AM263" s="9">
        <f t="shared" si="374"/>
        <v>0</v>
      </c>
      <c r="AN263" s="29"/>
      <c r="AO263" s="29"/>
      <c r="AP263" s="29"/>
      <c r="AQ263" s="29">
        <v>65478</v>
      </c>
      <c r="AR263" s="29"/>
      <c r="AS263" s="29">
        <f t="shared" si="390"/>
        <v>65478</v>
      </c>
      <c r="AT263" s="29"/>
      <c r="AU263" s="29">
        <f t="shared" si="398"/>
        <v>65478</v>
      </c>
      <c r="AV263" s="29">
        <v>23900</v>
      </c>
      <c r="AW263" s="29"/>
      <c r="AX263" s="29">
        <f t="shared" si="391"/>
        <v>23900</v>
      </c>
      <c r="AY263" s="29"/>
      <c r="AZ263" s="29">
        <f t="shared" si="399"/>
        <v>23900</v>
      </c>
      <c r="BA263" s="29">
        <v>10050</v>
      </c>
      <c r="BB263" s="29">
        <v>63460</v>
      </c>
      <c r="BC263" s="29"/>
      <c r="BD263" s="29">
        <f>BB263</f>
        <v>63460</v>
      </c>
      <c r="BE263" s="29"/>
      <c r="BF263" s="29">
        <f t="shared" si="464"/>
        <v>122100</v>
      </c>
      <c r="BG263" s="80">
        <f t="shared" si="465"/>
        <v>1314.9253731343285</v>
      </c>
      <c r="BH263" s="29">
        <f t="shared" si="466"/>
        <v>68690</v>
      </c>
      <c r="BI263" s="81">
        <f t="shared" si="467"/>
        <v>208.24141191301609</v>
      </c>
    </row>
    <row r="264" spans="1:61" s="31" customFormat="1" ht="105" hidden="1" x14ac:dyDescent="0.25">
      <c r="A264" s="126" t="s">
        <v>168</v>
      </c>
      <c r="B264" s="104"/>
      <c r="C264" s="104"/>
      <c r="D264" s="104"/>
      <c r="E264" s="124">
        <v>852</v>
      </c>
      <c r="F264" s="3" t="s">
        <v>106</v>
      </c>
      <c r="G264" s="3" t="s">
        <v>14</v>
      </c>
      <c r="H264" s="3" t="s">
        <v>169</v>
      </c>
      <c r="I264" s="3"/>
      <c r="J264" s="29">
        <f t="shared" ref="J264:BB265" si="503">J265</f>
        <v>543180</v>
      </c>
      <c r="K264" s="29">
        <f t="shared" si="503"/>
        <v>543180</v>
      </c>
      <c r="L264" s="29">
        <f t="shared" si="503"/>
        <v>0</v>
      </c>
      <c r="M264" s="29">
        <f t="shared" si="503"/>
        <v>0</v>
      </c>
      <c r="N264" s="29">
        <f t="shared" si="503"/>
        <v>0</v>
      </c>
      <c r="O264" s="29">
        <f t="shared" si="503"/>
        <v>0</v>
      </c>
      <c r="P264" s="29">
        <f t="shared" si="503"/>
        <v>0</v>
      </c>
      <c r="Q264" s="29">
        <f t="shared" si="503"/>
        <v>0</v>
      </c>
      <c r="R264" s="29">
        <f t="shared" si="503"/>
        <v>543180</v>
      </c>
      <c r="S264" s="29">
        <f t="shared" si="503"/>
        <v>543180</v>
      </c>
      <c r="T264" s="29">
        <f t="shared" si="503"/>
        <v>0</v>
      </c>
      <c r="U264" s="29">
        <f t="shared" si="503"/>
        <v>0</v>
      </c>
      <c r="V264" s="29">
        <f t="shared" si="503"/>
        <v>0</v>
      </c>
      <c r="W264" s="29">
        <f t="shared" si="503"/>
        <v>0</v>
      </c>
      <c r="X264" s="29">
        <f t="shared" si="503"/>
        <v>0</v>
      </c>
      <c r="Y264" s="29">
        <f t="shared" si="503"/>
        <v>0</v>
      </c>
      <c r="Z264" s="29">
        <f t="shared" si="503"/>
        <v>543180</v>
      </c>
      <c r="AA264" s="29">
        <f t="shared" si="503"/>
        <v>543180</v>
      </c>
      <c r="AB264" s="29">
        <f t="shared" si="503"/>
        <v>0</v>
      </c>
      <c r="AC264" s="29">
        <f t="shared" si="503"/>
        <v>0</v>
      </c>
      <c r="AD264" s="29">
        <f t="shared" si="503"/>
        <v>0</v>
      </c>
      <c r="AE264" s="29">
        <f t="shared" si="503"/>
        <v>0</v>
      </c>
      <c r="AF264" s="29">
        <f t="shared" si="503"/>
        <v>0</v>
      </c>
      <c r="AG264" s="29">
        <f t="shared" si="503"/>
        <v>0</v>
      </c>
      <c r="AH264" s="29">
        <f t="shared" si="503"/>
        <v>543180</v>
      </c>
      <c r="AI264" s="29">
        <f t="shared" si="503"/>
        <v>543180</v>
      </c>
      <c r="AJ264" s="29">
        <f t="shared" si="503"/>
        <v>0</v>
      </c>
      <c r="AK264" s="29">
        <f t="shared" si="503"/>
        <v>0</v>
      </c>
      <c r="AL264" s="9">
        <f t="shared" si="373"/>
        <v>0</v>
      </c>
      <c r="AM264" s="9">
        <f t="shared" si="374"/>
        <v>0</v>
      </c>
      <c r="AN264" s="29"/>
      <c r="AO264" s="29"/>
      <c r="AP264" s="29"/>
      <c r="AQ264" s="29">
        <f t="shared" si="503"/>
        <v>543180</v>
      </c>
      <c r="AR264" s="29"/>
      <c r="AS264" s="29">
        <f t="shared" si="390"/>
        <v>543180</v>
      </c>
      <c r="AT264" s="29"/>
      <c r="AU264" s="29">
        <f t="shared" si="398"/>
        <v>543180</v>
      </c>
      <c r="AV264" s="29">
        <f t="shared" si="503"/>
        <v>543180</v>
      </c>
      <c r="AW264" s="29"/>
      <c r="AX264" s="29">
        <f t="shared" si="391"/>
        <v>543180</v>
      </c>
      <c r="AY264" s="29"/>
      <c r="AZ264" s="29">
        <f t="shared" si="399"/>
        <v>543180</v>
      </c>
      <c r="BA264" s="29">
        <f t="shared" si="503"/>
        <v>555180</v>
      </c>
      <c r="BB264" s="29">
        <f t="shared" si="503"/>
        <v>555180</v>
      </c>
      <c r="BC264" s="29">
        <f t="shared" ref="BA264:BE265" si="504">BC265</f>
        <v>555180</v>
      </c>
      <c r="BD264" s="29">
        <f t="shared" si="504"/>
        <v>0</v>
      </c>
      <c r="BE264" s="29">
        <f t="shared" si="504"/>
        <v>0</v>
      </c>
      <c r="BF264" s="29">
        <f t="shared" si="464"/>
        <v>-12000</v>
      </c>
      <c r="BG264" s="80">
        <f t="shared" si="465"/>
        <v>97.838538852264136</v>
      </c>
      <c r="BH264" s="29">
        <f t="shared" si="466"/>
        <v>-12000</v>
      </c>
      <c r="BI264" s="81">
        <f t="shared" si="467"/>
        <v>97.838538852264136</v>
      </c>
    </row>
    <row r="265" spans="1:61" s="31" customFormat="1" ht="60" hidden="1" x14ac:dyDescent="0.25">
      <c r="A265" s="106" t="s">
        <v>56</v>
      </c>
      <c r="B265" s="104"/>
      <c r="C265" s="104"/>
      <c r="D265" s="104"/>
      <c r="E265" s="124">
        <v>852</v>
      </c>
      <c r="F265" s="3" t="s">
        <v>106</v>
      </c>
      <c r="G265" s="3" t="s">
        <v>14</v>
      </c>
      <c r="H265" s="3" t="s">
        <v>169</v>
      </c>
      <c r="I265" s="3" t="s">
        <v>112</v>
      </c>
      <c r="J265" s="29">
        <f t="shared" si="503"/>
        <v>543180</v>
      </c>
      <c r="K265" s="29">
        <f t="shared" si="503"/>
        <v>543180</v>
      </c>
      <c r="L265" s="29">
        <f t="shared" si="503"/>
        <v>0</v>
      </c>
      <c r="M265" s="29">
        <f t="shared" si="503"/>
        <v>0</v>
      </c>
      <c r="N265" s="29">
        <f t="shared" si="503"/>
        <v>0</v>
      </c>
      <c r="O265" s="29">
        <f t="shared" si="503"/>
        <v>0</v>
      </c>
      <c r="P265" s="29">
        <f t="shared" si="503"/>
        <v>0</v>
      </c>
      <c r="Q265" s="29">
        <f t="shared" si="503"/>
        <v>0</v>
      </c>
      <c r="R265" s="29">
        <f t="shared" si="503"/>
        <v>543180</v>
      </c>
      <c r="S265" s="29">
        <f t="shared" si="503"/>
        <v>543180</v>
      </c>
      <c r="T265" s="29">
        <f t="shared" si="503"/>
        <v>0</v>
      </c>
      <c r="U265" s="29">
        <f t="shared" si="503"/>
        <v>0</v>
      </c>
      <c r="V265" s="29">
        <f t="shared" si="503"/>
        <v>0</v>
      </c>
      <c r="W265" s="29">
        <f t="shared" si="503"/>
        <v>0</v>
      </c>
      <c r="X265" s="29">
        <f t="shared" si="503"/>
        <v>0</v>
      </c>
      <c r="Y265" s="29">
        <f t="shared" si="503"/>
        <v>0</v>
      </c>
      <c r="Z265" s="29">
        <f t="shared" si="503"/>
        <v>543180</v>
      </c>
      <c r="AA265" s="29">
        <f t="shared" si="503"/>
        <v>543180</v>
      </c>
      <c r="AB265" s="29">
        <f t="shared" si="503"/>
        <v>0</v>
      </c>
      <c r="AC265" s="29">
        <f t="shared" si="503"/>
        <v>0</v>
      </c>
      <c r="AD265" s="29">
        <f t="shared" si="503"/>
        <v>0</v>
      </c>
      <c r="AE265" s="29">
        <f t="shared" si="503"/>
        <v>0</v>
      </c>
      <c r="AF265" s="29">
        <f t="shared" si="503"/>
        <v>0</v>
      </c>
      <c r="AG265" s="29">
        <f t="shared" si="503"/>
        <v>0</v>
      </c>
      <c r="AH265" s="29">
        <f t="shared" si="503"/>
        <v>543180</v>
      </c>
      <c r="AI265" s="29">
        <f t="shared" si="503"/>
        <v>543180</v>
      </c>
      <c r="AJ265" s="29">
        <f t="shared" si="503"/>
        <v>0</v>
      </c>
      <c r="AK265" s="29">
        <f t="shared" si="503"/>
        <v>0</v>
      </c>
      <c r="AL265" s="9">
        <f t="shared" si="373"/>
        <v>0</v>
      </c>
      <c r="AM265" s="9">
        <f t="shared" si="374"/>
        <v>0</v>
      </c>
      <c r="AN265" s="29"/>
      <c r="AO265" s="29"/>
      <c r="AP265" s="29"/>
      <c r="AQ265" s="29">
        <f t="shared" si="503"/>
        <v>543180</v>
      </c>
      <c r="AR265" s="29"/>
      <c r="AS265" s="29">
        <f t="shared" si="390"/>
        <v>543180</v>
      </c>
      <c r="AT265" s="29"/>
      <c r="AU265" s="29">
        <f t="shared" si="398"/>
        <v>543180</v>
      </c>
      <c r="AV265" s="29">
        <f t="shared" si="503"/>
        <v>543180</v>
      </c>
      <c r="AW265" s="29"/>
      <c r="AX265" s="29">
        <f t="shared" si="391"/>
        <v>543180</v>
      </c>
      <c r="AY265" s="29"/>
      <c r="AZ265" s="29">
        <f t="shared" si="399"/>
        <v>543180</v>
      </c>
      <c r="BA265" s="29">
        <f t="shared" si="504"/>
        <v>555180</v>
      </c>
      <c r="BB265" s="29">
        <f t="shared" si="504"/>
        <v>555180</v>
      </c>
      <c r="BC265" s="29">
        <f t="shared" si="504"/>
        <v>555180</v>
      </c>
      <c r="BD265" s="29">
        <f t="shared" si="504"/>
        <v>0</v>
      </c>
      <c r="BE265" s="29">
        <f t="shared" si="504"/>
        <v>0</v>
      </c>
      <c r="BF265" s="29">
        <f t="shared" si="464"/>
        <v>-12000</v>
      </c>
      <c r="BG265" s="80">
        <f t="shared" si="465"/>
        <v>97.838538852264136</v>
      </c>
      <c r="BH265" s="29">
        <f t="shared" si="466"/>
        <v>-12000</v>
      </c>
      <c r="BI265" s="81">
        <f t="shared" si="467"/>
        <v>97.838538852264136</v>
      </c>
    </row>
    <row r="266" spans="1:61" s="31" customFormat="1" ht="30" hidden="1" x14ac:dyDescent="0.25">
      <c r="A266" s="106" t="s">
        <v>113</v>
      </c>
      <c r="B266" s="106"/>
      <c r="C266" s="106"/>
      <c r="D266" s="106"/>
      <c r="E266" s="124">
        <v>852</v>
      </c>
      <c r="F266" s="3" t="s">
        <v>106</v>
      </c>
      <c r="G266" s="3" t="s">
        <v>14</v>
      </c>
      <c r="H266" s="3" t="s">
        <v>169</v>
      </c>
      <c r="I266" s="3" t="s">
        <v>114</v>
      </c>
      <c r="J266" s="29">
        <v>543180</v>
      </c>
      <c r="K266" s="29">
        <f>J266</f>
        <v>543180</v>
      </c>
      <c r="L266" s="29"/>
      <c r="M266" s="29"/>
      <c r="N266" s="29"/>
      <c r="O266" s="29">
        <f>N266</f>
        <v>0</v>
      </c>
      <c r="P266" s="29"/>
      <c r="Q266" s="29"/>
      <c r="R266" s="29">
        <f>J266+N266</f>
        <v>543180</v>
      </c>
      <c r="S266" s="29">
        <f>K266+O266</f>
        <v>543180</v>
      </c>
      <c r="T266" s="29">
        <f>L266+P266</f>
        <v>0</v>
      </c>
      <c r="U266" s="29">
        <f>M266+Q266</f>
        <v>0</v>
      </c>
      <c r="V266" s="29"/>
      <c r="W266" s="29">
        <f>V266</f>
        <v>0</v>
      </c>
      <c r="X266" s="29"/>
      <c r="Y266" s="29"/>
      <c r="Z266" s="29">
        <f>R266+V266</f>
        <v>543180</v>
      </c>
      <c r="AA266" s="29">
        <f>S266+W266</f>
        <v>543180</v>
      </c>
      <c r="AB266" s="29">
        <f>T266+X266</f>
        <v>0</v>
      </c>
      <c r="AC266" s="29">
        <f>U266+Y266</f>
        <v>0</v>
      </c>
      <c r="AD266" s="29"/>
      <c r="AE266" s="29">
        <f>AD266</f>
        <v>0</v>
      </c>
      <c r="AF266" s="29"/>
      <c r="AG266" s="29"/>
      <c r="AH266" s="29">
        <f>Z266+AD266</f>
        <v>543180</v>
      </c>
      <c r="AI266" s="29">
        <f>AA266+AE266</f>
        <v>543180</v>
      </c>
      <c r="AJ266" s="29">
        <f>AB266+AF266</f>
        <v>0</v>
      </c>
      <c r="AK266" s="29">
        <f>AC266+AG266</f>
        <v>0</v>
      </c>
      <c r="AL266" s="9">
        <f t="shared" ref="AL266:AL329" si="505">AH266-AI266-AJ266-AK266</f>
        <v>0</v>
      </c>
      <c r="AM266" s="9">
        <f t="shared" ref="AM266:AM329" si="506">AD266-AE266-AF266-AG266</f>
        <v>0</v>
      </c>
      <c r="AN266" s="29"/>
      <c r="AO266" s="29"/>
      <c r="AP266" s="29"/>
      <c r="AQ266" s="29">
        <v>543180</v>
      </c>
      <c r="AR266" s="29"/>
      <c r="AS266" s="29">
        <f t="shared" si="390"/>
        <v>543180</v>
      </c>
      <c r="AT266" s="29"/>
      <c r="AU266" s="29">
        <f t="shared" si="398"/>
        <v>543180</v>
      </c>
      <c r="AV266" s="29">
        <v>543180</v>
      </c>
      <c r="AW266" s="29"/>
      <c r="AX266" s="29">
        <f t="shared" si="391"/>
        <v>543180</v>
      </c>
      <c r="AY266" s="29"/>
      <c r="AZ266" s="29">
        <f t="shared" si="399"/>
        <v>543180</v>
      </c>
      <c r="BA266" s="29">
        <v>555180</v>
      </c>
      <c r="BB266" s="29">
        <v>555180</v>
      </c>
      <c r="BC266" s="29">
        <f>BB266</f>
        <v>555180</v>
      </c>
      <c r="BD266" s="29"/>
      <c r="BE266" s="29"/>
      <c r="BF266" s="29">
        <f t="shared" si="464"/>
        <v>-12000</v>
      </c>
      <c r="BG266" s="80">
        <f t="shared" si="465"/>
        <v>97.838538852264136</v>
      </c>
      <c r="BH266" s="29">
        <f t="shared" si="466"/>
        <v>-12000</v>
      </c>
      <c r="BI266" s="81">
        <f t="shared" si="467"/>
        <v>97.838538852264136</v>
      </c>
    </row>
    <row r="267" spans="1:61" s="31" customFormat="1" x14ac:dyDescent="0.25">
      <c r="A267" s="6" t="s">
        <v>107</v>
      </c>
      <c r="B267" s="104"/>
      <c r="C267" s="104"/>
      <c r="D267" s="104"/>
      <c r="E267" s="124">
        <v>852</v>
      </c>
      <c r="F267" s="27" t="s">
        <v>106</v>
      </c>
      <c r="G267" s="27" t="s">
        <v>59</v>
      </c>
      <c r="H267" s="27"/>
      <c r="I267" s="27"/>
      <c r="J267" s="30">
        <f>J271+J277+J268+J292+J283+J295+J274+J280+J286+J289</f>
        <v>89165544</v>
      </c>
      <c r="K267" s="30">
        <f t="shared" ref="K267:AX267" si="507">K271+K277+K268+K292+K283+K295+K274+K280+K286+K289</f>
        <v>64801547</v>
      </c>
      <c r="L267" s="30">
        <f t="shared" si="507"/>
        <v>24363997</v>
      </c>
      <c r="M267" s="30">
        <f t="shared" si="507"/>
        <v>0</v>
      </c>
      <c r="N267" s="30">
        <f t="shared" si="507"/>
        <v>7011631</v>
      </c>
      <c r="O267" s="30">
        <f t="shared" si="507"/>
        <v>0</v>
      </c>
      <c r="P267" s="30">
        <f t="shared" si="507"/>
        <v>7011631</v>
      </c>
      <c r="Q267" s="30">
        <f t="shared" si="507"/>
        <v>0</v>
      </c>
      <c r="R267" s="30">
        <f t="shared" si="507"/>
        <v>96177175</v>
      </c>
      <c r="S267" s="30">
        <f t="shared" si="507"/>
        <v>64801547</v>
      </c>
      <c r="T267" s="30">
        <f t="shared" si="507"/>
        <v>31375628</v>
      </c>
      <c r="U267" s="30">
        <f t="shared" si="507"/>
        <v>0</v>
      </c>
      <c r="V267" s="30">
        <f>V271+V277+V268+V292+V283+V295+V274+V280+V286+V289+V298</f>
        <v>0</v>
      </c>
      <c r="W267" s="30">
        <f t="shared" ref="W267:AC267" si="508">W271+W277+W268+W292+W283+W295+W274+W280+W286+W289+W298</f>
        <v>0</v>
      </c>
      <c r="X267" s="30">
        <f t="shared" si="508"/>
        <v>0</v>
      </c>
      <c r="Y267" s="30">
        <f t="shared" si="508"/>
        <v>0</v>
      </c>
      <c r="Z267" s="30">
        <f t="shared" si="508"/>
        <v>96177175</v>
      </c>
      <c r="AA267" s="30">
        <f t="shared" si="508"/>
        <v>64801547</v>
      </c>
      <c r="AB267" s="30">
        <f t="shared" si="508"/>
        <v>31375628</v>
      </c>
      <c r="AC267" s="30">
        <f t="shared" si="508"/>
        <v>0</v>
      </c>
      <c r="AD267" s="30">
        <f>AD271+AD277+AD268+AD292+AD283+AD295+AD274+AD280+AD286+AD289+AD298</f>
        <v>13212728</v>
      </c>
      <c r="AE267" s="30">
        <f t="shared" ref="AE267:AK267" si="509">AE271+AE277+AE268+AE292+AE283+AE295+AE274+AE280+AE286+AE289+AE298</f>
        <v>13309576.9</v>
      </c>
      <c r="AF267" s="30">
        <f t="shared" si="509"/>
        <v>-96848.9</v>
      </c>
      <c r="AG267" s="30">
        <f t="shared" si="509"/>
        <v>0</v>
      </c>
      <c r="AH267" s="30">
        <f t="shared" si="509"/>
        <v>109389903</v>
      </c>
      <c r="AI267" s="30">
        <f t="shared" si="509"/>
        <v>78111123.900000006</v>
      </c>
      <c r="AJ267" s="30">
        <f t="shared" si="509"/>
        <v>31278779.100000001</v>
      </c>
      <c r="AK267" s="30">
        <f t="shared" si="509"/>
        <v>0</v>
      </c>
      <c r="AL267" s="9">
        <f t="shared" si="505"/>
        <v>-7.4505805969238281E-9</v>
      </c>
      <c r="AM267" s="9">
        <f t="shared" si="506"/>
        <v>-3.7834979593753815E-10</v>
      </c>
      <c r="AN267" s="30">
        <f t="shared" si="507"/>
        <v>0</v>
      </c>
      <c r="AO267" s="30">
        <f t="shared" si="507"/>
        <v>0</v>
      </c>
      <c r="AP267" s="30">
        <f t="shared" si="507"/>
        <v>0</v>
      </c>
      <c r="AQ267" s="30">
        <f t="shared" si="507"/>
        <v>87168358</v>
      </c>
      <c r="AR267" s="30">
        <f t="shared" si="507"/>
        <v>0</v>
      </c>
      <c r="AS267" s="30">
        <f t="shared" si="507"/>
        <v>87168358</v>
      </c>
      <c r="AT267" s="30">
        <f t="shared" ref="AT267:AU267" si="510">AT271+AT277+AT268+AT292+AT283+AT295+AT274+AT280+AT286+AT289</f>
        <v>0</v>
      </c>
      <c r="AU267" s="30">
        <f t="shared" si="510"/>
        <v>87168358</v>
      </c>
      <c r="AV267" s="30">
        <f t="shared" si="507"/>
        <v>87225258</v>
      </c>
      <c r="AW267" s="30">
        <f t="shared" si="507"/>
        <v>0</v>
      </c>
      <c r="AX267" s="30">
        <f t="shared" si="507"/>
        <v>87225258</v>
      </c>
      <c r="AY267" s="30">
        <f t="shared" ref="AY267:AZ267" si="511">AY271+AY277+AY268+AY292+AY283+AY295+AY274+AY280+AY286+AY289</f>
        <v>0</v>
      </c>
      <c r="AZ267" s="30">
        <f t="shared" si="511"/>
        <v>87225258</v>
      </c>
      <c r="BA267" s="30">
        <f t="shared" ref="BA267:BE267" si="512">BA271+BA277+BA268+BA292+BA283+BA295+BA274+BA280</f>
        <v>87680782</v>
      </c>
      <c r="BB267" s="30">
        <f t="shared" si="512"/>
        <v>101426338.39</v>
      </c>
      <c r="BC267" s="30">
        <f t="shared" si="512"/>
        <v>64371262</v>
      </c>
      <c r="BD267" s="30">
        <f t="shared" si="512"/>
        <v>35003104</v>
      </c>
      <c r="BE267" s="30">
        <f t="shared" si="512"/>
        <v>0</v>
      </c>
      <c r="BF267" s="29">
        <f t="shared" si="464"/>
        <v>1484762</v>
      </c>
      <c r="BG267" s="80">
        <f t="shared" si="465"/>
        <v>101.69337221467755</v>
      </c>
      <c r="BH267" s="29">
        <f t="shared" si="466"/>
        <v>-12260794.390000001</v>
      </c>
      <c r="BI267" s="81">
        <f t="shared" si="467"/>
        <v>87.911626718835748</v>
      </c>
    </row>
    <row r="268" spans="1:61" s="31" customFormat="1" ht="135" hidden="1" x14ac:dyDescent="0.25">
      <c r="A268" s="126" t="s">
        <v>172</v>
      </c>
      <c r="B268" s="104"/>
      <c r="C268" s="104"/>
      <c r="D268" s="104"/>
      <c r="E268" s="124">
        <v>852</v>
      </c>
      <c r="F268" s="3" t="s">
        <v>106</v>
      </c>
      <c r="G268" s="3" t="s">
        <v>59</v>
      </c>
      <c r="H268" s="4" t="s">
        <v>173</v>
      </c>
      <c r="I268" s="3"/>
      <c r="J268" s="29">
        <f t="shared" ref="J268:BB269" si="513">J269</f>
        <v>62462027</v>
      </c>
      <c r="K268" s="29">
        <f t="shared" si="513"/>
        <v>62462027</v>
      </c>
      <c r="L268" s="29">
        <f t="shared" si="513"/>
        <v>0</v>
      </c>
      <c r="M268" s="29">
        <f t="shared" si="513"/>
        <v>0</v>
      </c>
      <c r="N268" s="29">
        <f t="shared" si="513"/>
        <v>0</v>
      </c>
      <c r="O268" s="29">
        <f t="shared" si="513"/>
        <v>0</v>
      </c>
      <c r="P268" s="29">
        <f t="shared" si="513"/>
        <v>0</v>
      </c>
      <c r="Q268" s="29">
        <f t="shared" si="513"/>
        <v>0</v>
      </c>
      <c r="R268" s="29">
        <f t="shared" si="513"/>
        <v>62462027</v>
      </c>
      <c r="S268" s="29">
        <f t="shared" si="513"/>
        <v>62462027</v>
      </c>
      <c r="T268" s="29">
        <f t="shared" si="513"/>
        <v>0</v>
      </c>
      <c r="U268" s="29">
        <f t="shared" si="513"/>
        <v>0</v>
      </c>
      <c r="V268" s="29">
        <f t="shared" si="513"/>
        <v>0</v>
      </c>
      <c r="W268" s="29">
        <f t="shared" si="513"/>
        <v>0</v>
      </c>
      <c r="X268" s="29">
        <f t="shared" si="513"/>
        <v>0</v>
      </c>
      <c r="Y268" s="29">
        <f t="shared" si="513"/>
        <v>0</v>
      </c>
      <c r="Z268" s="29">
        <f t="shared" si="513"/>
        <v>62462027</v>
      </c>
      <c r="AA268" s="29">
        <f t="shared" si="513"/>
        <v>62462027</v>
      </c>
      <c r="AB268" s="29">
        <f t="shared" si="513"/>
        <v>0</v>
      </c>
      <c r="AC268" s="29">
        <f t="shared" si="513"/>
        <v>0</v>
      </c>
      <c r="AD268" s="29">
        <f t="shared" si="513"/>
        <v>0</v>
      </c>
      <c r="AE268" s="29">
        <f t="shared" si="513"/>
        <v>0</v>
      </c>
      <c r="AF268" s="29">
        <f t="shared" si="513"/>
        <v>0</v>
      </c>
      <c r="AG268" s="29">
        <f t="shared" si="513"/>
        <v>0</v>
      </c>
      <c r="AH268" s="29">
        <f t="shared" si="513"/>
        <v>62462027</v>
      </c>
      <c r="AI268" s="29">
        <f t="shared" si="513"/>
        <v>62462027</v>
      </c>
      <c r="AJ268" s="29">
        <f t="shared" si="513"/>
        <v>0</v>
      </c>
      <c r="AK268" s="29">
        <f t="shared" si="513"/>
        <v>0</v>
      </c>
      <c r="AL268" s="9">
        <f t="shared" si="505"/>
        <v>0</v>
      </c>
      <c r="AM268" s="9">
        <f t="shared" si="506"/>
        <v>0</v>
      </c>
      <c r="AN268" s="29"/>
      <c r="AO268" s="29"/>
      <c r="AP268" s="29"/>
      <c r="AQ268" s="29">
        <f t="shared" si="513"/>
        <v>62462027</v>
      </c>
      <c r="AR268" s="29"/>
      <c r="AS268" s="29">
        <f t="shared" si="390"/>
        <v>62462027</v>
      </c>
      <c r="AT268" s="29"/>
      <c r="AU268" s="29">
        <f t="shared" ref="AU268:AU285" si="514">AS268+AT268</f>
        <v>62462027</v>
      </c>
      <c r="AV268" s="29">
        <f t="shared" si="513"/>
        <v>62462027</v>
      </c>
      <c r="AW268" s="29"/>
      <c r="AX268" s="29">
        <f t="shared" si="391"/>
        <v>62462027</v>
      </c>
      <c r="AY268" s="29"/>
      <c r="AZ268" s="29">
        <f t="shared" ref="AZ268:AZ285" si="515">AX268+AY268</f>
        <v>62462027</v>
      </c>
      <c r="BA268" s="29">
        <f t="shared" si="513"/>
        <v>61911742</v>
      </c>
      <c r="BB268" s="29">
        <f t="shared" si="513"/>
        <v>61911742</v>
      </c>
      <c r="BC268" s="29">
        <f t="shared" ref="BA268:BE269" si="516">BC269</f>
        <v>61911742</v>
      </c>
      <c r="BD268" s="29">
        <f t="shared" si="516"/>
        <v>0</v>
      </c>
      <c r="BE268" s="29">
        <f t="shared" si="516"/>
        <v>0</v>
      </c>
      <c r="BF268" s="29">
        <f t="shared" si="464"/>
        <v>550285</v>
      </c>
      <c r="BG268" s="80">
        <f t="shared" si="465"/>
        <v>100.88882170364388</v>
      </c>
      <c r="BH268" s="29">
        <f t="shared" si="466"/>
        <v>550285</v>
      </c>
      <c r="BI268" s="81">
        <f t="shared" si="467"/>
        <v>100.88882170364388</v>
      </c>
    </row>
    <row r="269" spans="1:61" s="31" customFormat="1" ht="60" hidden="1" x14ac:dyDescent="0.25">
      <c r="A269" s="106" t="s">
        <v>56</v>
      </c>
      <c r="B269" s="104"/>
      <c r="C269" s="104"/>
      <c r="D269" s="104"/>
      <c r="E269" s="124">
        <v>852</v>
      </c>
      <c r="F269" s="3" t="s">
        <v>106</v>
      </c>
      <c r="G269" s="3" t="s">
        <v>59</v>
      </c>
      <c r="H269" s="4" t="s">
        <v>173</v>
      </c>
      <c r="I269" s="3" t="s">
        <v>112</v>
      </c>
      <c r="J269" s="29">
        <f t="shared" si="513"/>
        <v>62462027</v>
      </c>
      <c r="K269" s="29">
        <f t="shared" si="513"/>
        <v>62462027</v>
      </c>
      <c r="L269" s="29">
        <f t="shared" si="513"/>
        <v>0</v>
      </c>
      <c r="M269" s="29">
        <f t="shared" si="513"/>
        <v>0</v>
      </c>
      <c r="N269" s="29">
        <f t="shared" si="513"/>
        <v>0</v>
      </c>
      <c r="O269" s="29">
        <f t="shared" si="513"/>
        <v>0</v>
      </c>
      <c r="P269" s="29">
        <f t="shared" si="513"/>
        <v>0</v>
      </c>
      <c r="Q269" s="29">
        <f t="shared" si="513"/>
        <v>0</v>
      </c>
      <c r="R269" s="29">
        <f t="shared" si="513"/>
        <v>62462027</v>
      </c>
      <c r="S269" s="29">
        <f t="shared" si="513"/>
        <v>62462027</v>
      </c>
      <c r="T269" s="29">
        <f t="shared" si="513"/>
        <v>0</v>
      </c>
      <c r="U269" s="29">
        <f t="shared" si="513"/>
        <v>0</v>
      </c>
      <c r="V269" s="29">
        <f t="shared" si="513"/>
        <v>0</v>
      </c>
      <c r="W269" s="29">
        <f t="shared" si="513"/>
        <v>0</v>
      </c>
      <c r="X269" s="29">
        <f t="shared" si="513"/>
        <v>0</v>
      </c>
      <c r="Y269" s="29">
        <f t="shared" si="513"/>
        <v>0</v>
      </c>
      <c r="Z269" s="29">
        <f t="shared" si="513"/>
        <v>62462027</v>
      </c>
      <c r="AA269" s="29">
        <f t="shared" si="513"/>
        <v>62462027</v>
      </c>
      <c r="AB269" s="29">
        <f t="shared" si="513"/>
        <v>0</v>
      </c>
      <c r="AC269" s="29">
        <f t="shared" si="513"/>
        <v>0</v>
      </c>
      <c r="AD269" s="29">
        <f t="shared" si="513"/>
        <v>0</v>
      </c>
      <c r="AE269" s="29">
        <f t="shared" si="513"/>
        <v>0</v>
      </c>
      <c r="AF269" s="29">
        <f t="shared" si="513"/>
        <v>0</v>
      </c>
      <c r="AG269" s="29">
        <f t="shared" si="513"/>
        <v>0</v>
      </c>
      <c r="AH269" s="29">
        <f t="shared" si="513"/>
        <v>62462027</v>
      </c>
      <c r="AI269" s="29">
        <f t="shared" si="513"/>
        <v>62462027</v>
      </c>
      <c r="AJ269" s="29">
        <f t="shared" si="513"/>
        <v>0</v>
      </c>
      <c r="AK269" s="29">
        <f t="shared" si="513"/>
        <v>0</v>
      </c>
      <c r="AL269" s="9">
        <f t="shared" si="505"/>
        <v>0</v>
      </c>
      <c r="AM269" s="9">
        <f t="shared" si="506"/>
        <v>0</v>
      </c>
      <c r="AN269" s="29"/>
      <c r="AO269" s="29"/>
      <c r="AP269" s="29"/>
      <c r="AQ269" s="29">
        <f t="shared" si="513"/>
        <v>62462027</v>
      </c>
      <c r="AR269" s="29"/>
      <c r="AS269" s="29">
        <f t="shared" si="390"/>
        <v>62462027</v>
      </c>
      <c r="AT269" s="29"/>
      <c r="AU269" s="29">
        <f t="shared" si="514"/>
        <v>62462027</v>
      </c>
      <c r="AV269" s="29">
        <f t="shared" si="513"/>
        <v>62462027</v>
      </c>
      <c r="AW269" s="29"/>
      <c r="AX269" s="29">
        <f t="shared" si="391"/>
        <v>62462027</v>
      </c>
      <c r="AY269" s="29"/>
      <c r="AZ269" s="29">
        <f t="shared" si="515"/>
        <v>62462027</v>
      </c>
      <c r="BA269" s="29">
        <f t="shared" si="516"/>
        <v>61911742</v>
      </c>
      <c r="BB269" s="29">
        <f t="shared" si="516"/>
        <v>61911742</v>
      </c>
      <c r="BC269" s="29">
        <f t="shared" si="516"/>
        <v>61911742</v>
      </c>
      <c r="BD269" s="29">
        <f t="shared" si="516"/>
        <v>0</v>
      </c>
      <c r="BE269" s="29">
        <f t="shared" si="516"/>
        <v>0</v>
      </c>
      <c r="BF269" s="29">
        <f t="shared" si="464"/>
        <v>550285</v>
      </c>
      <c r="BG269" s="80">
        <f t="shared" si="465"/>
        <v>100.88882170364388</v>
      </c>
      <c r="BH269" s="29">
        <f t="shared" si="466"/>
        <v>550285</v>
      </c>
      <c r="BI269" s="81">
        <f t="shared" si="467"/>
        <v>100.88882170364388</v>
      </c>
    </row>
    <row r="270" spans="1:61" s="31" customFormat="1" ht="30" hidden="1" x14ac:dyDescent="0.25">
      <c r="A270" s="106" t="s">
        <v>113</v>
      </c>
      <c r="B270" s="106"/>
      <c r="C270" s="106"/>
      <c r="D270" s="106"/>
      <c r="E270" s="124">
        <v>852</v>
      </c>
      <c r="F270" s="3" t="s">
        <v>106</v>
      </c>
      <c r="G270" s="3" t="s">
        <v>59</v>
      </c>
      <c r="H270" s="4" t="s">
        <v>173</v>
      </c>
      <c r="I270" s="3" t="s">
        <v>114</v>
      </c>
      <c r="J270" s="29">
        <v>62462027</v>
      </c>
      <c r="K270" s="29">
        <f>J270</f>
        <v>62462027</v>
      </c>
      <c r="L270" s="29"/>
      <c r="M270" s="29"/>
      <c r="N270" s="29"/>
      <c r="O270" s="29">
        <f>N270</f>
        <v>0</v>
      </c>
      <c r="P270" s="29"/>
      <c r="Q270" s="29"/>
      <c r="R270" s="29">
        <f>J270+N270</f>
        <v>62462027</v>
      </c>
      <c r="S270" s="29">
        <f>K270+O270</f>
        <v>62462027</v>
      </c>
      <c r="T270" s="29">
        <f>L270+P270</f>
        <v>0</v>
      </c>
      <c r="U270" s="29">
        <f>M270+Q270</f>
        <v>0</v>
      </c>
      <c r="V270" s="29"/>
      <c r="W270" s="29">
        <f>V270</f>
        <v>0</v>
      </c>
      <c r="X270" s="29"/>
      <c r="Y270" s="29"/>
      <c r="Z270" s="29">
        <f>R270+V270</f>
        <v>62462027</v>
      </c>
      <c r="AA270" s="29">
        <f>S270+W270</f>
        <v>62462027</v>
      </c>
      <c r="AB270" s="29">
        <f>T270+X270</f>
        <v>0</v>
      </c>
      <c r="AC270" s="29">
        <f>U270+Y270</f>
        <v>0</v>
      </c>
      <c r="AD270" s="29"/>
      <c r="AE270" s="29">
        <f>AD270</f>
        <v>0</v>
      </c>
      <c r="AF270" s="29"/>
      <c r="AG270" s="29"/>
      <c r="AH270" s="29">
        <f>Z270+AD270</f>
        <v>62462027</v>
      </c>
      <c r="AI270" s="29">
        <f>AA270+AE270</f>
        <v>62462027</v>
      </c>
      <c r="AJ270" s="29">
        <f>AB270+AF270</f>
        <v>0</v>
      </c>
      <c r="AK270" s="29">
        <f>AC270+AG270</f>
        <v>0</v>
      </c>
      <c r="AL270" s="9">
        <f t="shared" si="505"/>
        <v>0</v>
      </c>
      <c r="AM270" s="9">
        <f t="shared" si="506"/>
        <v>0</v>
      </c>
      <c r="AN270" s="29"/>
      <c r="AO270" s="29"/>
      <c r="AP270" s="29"/>
      <c r="AQ270" s="29">
        <v>62462027</v>
      </c>
      <c r="AR270" s="29"/>
      <c r="AS270" s="29">
        <f t="shared" si="390"/>
        <v>62462027</v>
      </c>
      <c r="AT270" s="29"/>
      <c r="AU270" s="29">
        <f t="shared" si="514"/>
        <v>62462027</v>
      </c>
      <c r="AV270" s="29">
        <v>62462027</v>
      </c>
      <c r="AW270" s="29"/>
      <c r="AX270" s="29">
        <f t="shared" si="391"/>
        <v>62462027</v>
      </c>
      <c r="AY270" s="29"/>
      <c r="AZ270" s="29">
        <f t="shared" si="515"/>
        <v>62462027</v>
      </c>
      <c r="BA270" s="29">
        <v>61911742</v>
      </c>
      <c r="BB270" s="29">
        <v>61911742</v>
      </c>
      <c r="BC270" s="29">
        <f>BB270</f>
        <v>61911742</v>
      </c>
      <c r="BD270" s="29"/>
      <c r="BE270" s="29"/>
      <c r="BF270" s="29">
        <f t="shared" si="464"/>
        <v>550285</v>
      </c>
      <c r="BG270" s="80">
        <f t="shared" si="465"/>
        <v>100.88882170364388</v>
      </c>
      <c r="BH270" s="29">
        <f t="shared" si="466"/>
        <v>550285</v>
      </c>
      <c r="BI270" s="81">
        <f t="shared" si="467"/>
        <v>100.88882170364388</v>
      </c>
    </row>
    <row r="271" spans="1:61" ht="30" hidden="1" x14ac:dyDescent="0.25">
      <c r="A271" s="126" t="s">
        <v>170</v>
      </c>
      <c r="B271" s="106"/>
      <c r="C271" s="106"/>
      <c r="D271" s="106"/>
      <c r="E271" s="124">
        <v>852</v>
      </c>
      <c r="F271" s="3" t="s">
        <v>106</v>
      </c>
      <c r="G271" s="3" t="s">
        <v>59</v>
      </c>
      <c r="H271" s="3" t="s">
        <v>171</v>
      </c>
      <c r="I271" s="3"/>
      <c r="J271" s="29">
        <f t="shared" ref="J271:BB272" si="517">J272</f>
        <v>20820300</v>
      </c>
      <c r="K271" s="29">
        <f t="shared" si="517"/>
        <v>0</v>
      </c>
      <c r="L271" s="29">
        <f t="shared" si="517"/>
        <v>20820300</v>
      </c>
      <c r="M271" s="29">
        <f t="shared" si="517"/>
        <v>0</v>
      </c>
      <c r="N271" s="29">
        <f t="shared" si="517"/>
        <v>2445960</v>
      </c>
      <c r="O271" s="29">
        <f t="shared" si="517"/>
        <v>0</v>
      </c>
      <c r="P271" s="29">
        <f t="shared" si="517"/>
        <v>2445960</v>
      </c>
      <c r="Q271" s="29">
        <f t="shared" si="517"/>
        <v>0</v>
      </c>
      <c r="R271" s="29">
        <f t="shared" si="517"/>
        <v>23266260</v>
      </c>
      <c r="S271" s="29">
        <f t="shared" si="517"/>
        <v>0</v>
      </c>
      <c r="T271" s="29">
        <f t="shared" si="517"/>
        <v>23266260</v>
      </c>
      <c r="U271" s="29">
        <f t="shared" si="517"/>
        <v>0</v>
      </c>
      <c r="V271" s="29">
        <f t="shared" si="517"/>
        <v>0</v>
      </c>
      <c r="W271" s="29">
        <f t="shared" si="517"/>
        <v>0</v>
      </c>
      <c r="X271" s="29">
        <f t="shared" si="517"/>
        <v>0</v>
      </c>
      <c r="Y271" s="29">
        <f t="shared" si="517"/>
        <v>0</v>
      </c>
      <c r="Z271" s="29">
        <f t="shared" si="517"/>
        <v>23266260</v>
      </c>
      <c r="AA271" s="29">
        <f t="shared" si="517"/>
        <v>0</v>
      </c>
      <c r="AB271" s="29">
        <f t="shared" si="517"/>
        <v>23266260</v>
      </c>
      <c r="AC271" s="29">
        <f t="shared" si="517"/>
        <v>0</v>
      </c>
      <c r="AD271" s="29">
        <f t="shared" si="517"/>
        <v>0</v>
      </c>
      <c r="AE271" s="29">
        <f t="shared" si="517"/>
        <v>0</v>
      </c>
      <c r="AF271" s="29">
        <f t="shared" si="517"/>
        <v>0</v>
      </c>
      <c r="AG271" s="29">
        <f t="shared" si="517"/>
        <v>0</v>
      </c>
      <c r="AH271" s="29">
        <f t="shared" si="517"/>
        <v>23266260</v>
      </c>
      <c r="AI271" s="29">
        <f t="shared" si="517"/>
        <v>0</v>
      </c>
      <c r="AJ271" s="29">
        <f t="shared" si="517"/>
        <v>23266260</v>
      </c>
      <c r="AK271" s="29">
        <f t="shared" si="517"/>
        <v>0</v>
      </c>
      <c r="AL271" s="9">
        <f t="shared" si="505"/>
        <v>0</v>
      </c>
      <c r="AM271" s="9">
        <f t="shared" si="506"/>
        <v>0</v>
      </c>
      <c r="AN271" s="29"/>
      <c r="AO271" s="29"/>
      <c r="AP271" s="29"/>
      <c r="AQ271" s="29">
        <f t="shared" si="517"/>
        <v>19336051</v>
      </c>
      <c r="AR271" s="29"/>
      <c r="AS271" s="29">
        <f t="shared" si="390"/>
        <v>19336051</v>
      </c>
      <c r="AT271" s="29"/>
      <c r="AU271" s="29">
        <f t="shared" si="514"/>
        <v>19336051</v>
      </c>
      <c r="AV271" s="29">
        <f t="shared" si="517"/>
        <v>19350151</v>
      </c>
      <c r="AW271" s="29"/>
      <c r="AX271" s="29">
        <f t="shared" si="391"/>
        <v>19350151</v>
      </c>
      <c r="AY271" s="29"/>
      <c r="AZ271" s="29">
        <f t="shared" si="515"/>
        <v>19350151</v>
      </c>
      <c r="BA271" s="29">
        <f t="shared" si="517"/>
        <v>20025400</v>
      </c>
      <c r="BB271" s="29">
        <f t="shared" si="517"/>
        <v>20025400</v>
      </c>
      <c r="BC271" s="29">
        <f t="shared" ref="BA271:BE272" si="518">BC272</f>
        <v>0</v>
      </c>
      <c r="BD271" s="29">
        <f t="shared" si="518"/>
        <v>20025400</v>
      </c>
      <c r="BE271" s="29">
        <f t="shared" si="518"/>
        <v>0</v>
      </c>
      <c r="BF271" s="29">
        <f t="shared" si="464"/>
        <v>794900</v>
      </c>
      <c r="BG271" s="80">
        <f t="shared" si="465"/>
        <v>103.96945878734007</v>
      </c>
      <c r="BH271" s="29">
        <f t="shared" si="466"/>
        <v>794900</v>
      </c>
      <c r="BI271" s="81">
        <f t="shared" si="467"/>
        <v>103.96945878734007</v>
      </c>
    </row>
    <row r="272" spans="1:61" ht="60" hidden="1" x14ac:dyDescent="0.25">
      <c r="A272" s="106" t="s">
        <v>56</v>
      </c>
      <c r="B272" s="106"/>
      <c r="C272" s="106"/>
      <c r="D272" s="106"/>
      <c r="E272" s="124">
        <v>852</v>
      </c>
      <c r="F272" s="3" t="s">
        <v>106</v>
      </c>
      <c r="G272" s="4" t="s">
        <v>59</v>
      </c>
      <c r="H272" s="3" t="s">
        <v>171</v>
      </c>
      <c r="I272" s="3" t="s">
        <v>112</v>
      </c>
      <c r="J272" s="29">
        <f t="shared" si="517"/>
        <v>20820300</v>
      </c>
      <c r="K272" s="29">
        <f t="shared" si="517"/>
        <v>0</v>
      </c>
      <c r="L272" s="29">
        <f t="shared" si="517"/>
        <v>20820300</v>
      </c>
      <c r="M272" s="29">
        <f t="shared" si="517"/>
        <v>0</v>
      </c>
      <c r="N272" s="29">
        <f t="shared" si="517"/>
        <v>2445960</v>
      </c>
      <c r="O272" s="29">
        <f t="shared" si="517"/>
        <v>0</v>
      </c>
      <c r="P272" s="29">
        <f t="shared" si="517"/>
        <v>2445960</v>
      </c>
      <c r="Q272" s="29">
        <f t="shared" si="517"/>
        <v>0</v>
      </c>
      <c r="R272" s="29">
        <f t="shared" si="517"/>
        <v>23266260</v>
      </c>
      <c r="S272" s="29">
        <f t="shared" si="517"/>
        <v>0</v>
      </c>
      <c r="T272" s="29">
        <f t="shared" si="517"/>
        <v>23266260</v>
      </c>
      <c r="U272" s="29">
        <f t="shared" si="517"/>
        <v>0</v>
      </c>
      <c r="V272" s="29">
        <f t="shared" si="517"/>
        <v>0</v>
      </c>
      <c r="W272" s="29">
        <f t="shared" si="517"/>
        <v>0</v>
      </c>
      <c r="X272" s="29">
        <f t="shared" si="517"/>
        <v>0</v>
      </c>
      <c r="Y272" s="29">
        <f t="shared" si="517"/>
        <v>0</v>
      </c>
      <c r="Z272" s="29">
        <f t="shared" si="517"/>
        <v>23266260</v>
      </c>
      <c r="AA272" s="29">
        <f t="shared" si="517"/>
        <v>0</v>
      </c>
      <c r="AB272" s="29">
        <f t="shared" si="517"/>
        <v>23266260</v>
      </c>
      <c r="AC272" s="29">
        <f t="shared" si="517"/>
        <v>0</v>
      </c>
      <c r="AD272" s="29">
        <f t="shared" si="517"/>
        <v>0</v>
      </c>
      <c r="AE272" s="29">
        <f t="shared" si="517"/>
        <v>0</v>
      </c>
      <c r="AF272" s="29">
        <f t="shared" si="517"/>
        <v>0</v>
      </c>
      <c r="AG272" s="29">
        <f t="shared" si="517"/>
        <v>0</v>
      </c>
      <c r="AH272" s="29">
        <f t="shared" si="517"/>
        <v>23266260</v>
      </c>
      <c r="AI272" s="29">
        <f t="shared" si="517"/>
        <v>0</v>
      </c>
      <c r="AJ272" s="29">
        <f t="shared" si="517"/>
        <v>23266260</v>
      </c>
      <c r="AK272" s="29">
        <f t="shared" si="517"/>
        <v>0</v>
      </c>
      <c r="AL272" s="9">
        <f t="shared" si="505"/>
        <v>0</v>
      </c>
      <c r="AM272" s="9">
        <f t="shared" si="506"/>
        <v>0</v>
      </c>
      <c r="AN272" s="29"/>
      <c r="AO272" s="29"/>
      <c r="AP272" s="29"/>
      <c r="AQ272" s="29">
        <f t="shared" si="517"/>
        <v>19336051</v>
      </c>
      <c r="AR272" s="29"/>
      <c r="AS272" s="29">
        <f t="shared" si="390"/>
        <v>19336051</v>
      </c>
      <c r="AT272" s="29"/>
      <c r="AU272" s="29">
        <f t="shared" si="514"/>
        <v>19336051</v>
      </c>
      <c r="AV272" s="29">
        <f t="shared" si="517"/>
        <v>19350151</v>
      </c>
      <c r="AW272" s="29"/>
      <c r="AX272" s="29">
        <f t="shared" si="391"/>
        <v>19350151</v>
      </c>
      <c r="AY272" s="29"/>
      <c r="AZ272" s="29">
        <f t="shared" si="515"/>
        <v>19350151</v>
      </c>
      <c r="BA272" s="29">
        <f t="shared" si="518"/>
        <v>20025400</v>
      </c>
      <c r="BB272" s="29">
        <f t="shared" si="518"/>
        <v>20025400</v>
      </c>
      <c r="BC272" s="29">
        <f t="shared" si="518"/>
        <v>0</v>
      </c>
      <c r="BD272" s="29">
        <f t="shared" si="518"/>
        <v>20025400</v>
      </c>
      <c r="BE272" s="29">
        <f t="shared" si="518"/>
        <v>0</v>
      </c>
      <c r="BF272" s="29">
        <f t="shared" si="464"/>
        <v>794900</v>
      </c>
      <c r="BG272" s="80">
        <f t="shared" si="465"/>
        <v>103.96945878734007</v>
      </c>
      <c r="BH272" s="29">
        <f t="shared" si="466"/>
        <v>794900</v>
      </c>
      <c r="BI272" s="81">
        <f t="shared" si="467"/>
        <v>103.96945878734007</v>
      </c>
    </row>
    <row r="273" spans="1:61" ht="30" hidden="1" x14ac:dyDescent="0.25">
      <c r="A273" s="106" t="s">
        <v>113</v>
      </c>
      <c r="B273" s="106"/>
      <c r="C273" s="106"/>
      <c r="D273" s="106"/>
      <c r="E273" s="124">
        <v>852</v>
      </c>
      <c r="F273" s="3" t="s">
        <v>106</v>
      </c>
      <c r="G273" s="4" t="s">
        <v>59</v>
      </c>
      <c r="H273" s="3" t="s">
        <v>171</v>
      </c>
      <c r="I273" s="3" t="s">
        <v>114</v>
      </c>
      <c r="J273" s="29">
        <v>20820300</v>
      </c>
      <c r="K273" s="29"/>
      <c r="L273" s="29">
        <f>J273</f>
        <v>20820300</v>
      </c>
      <c r="M273" s="29"/>
      <c r="N273" s="29">
        <f>3000000-554040</f>
        <v>2445960</v>
      </c>
      <c r="O273" s="29"/>
      <c r="P273" s="29">
        <f>N273</f>
        <v>2445960</v>
      </c>
      <c r="Q273" s="29"/>
      <c r="R273" s="29">
        <f>J273+N273</f>
        <v>23266260</v>
      </c>
      <c r="S273" s="29">
        <f>K273+O273</f>
        <v>0</v>
      </c>
      <c r="T273" s="29">
        <f>L273+P273</f>
        <v>23266260</v>
      </c>
      <c r="U273" s="29">
        <f>M273+Q273</f>
        <v>0</v>
      </c>
      <c r="V273" s="29"/>
      <c r="W273" s="29"/>
      <c r="X273" s="29">
        <f>V273</f>
        <v>0</v>
      </c>
      <c r="Y273" s="29"/>
      <c r="Z273" s="29">
        <f>R273+V273</f>
        <v>23266260</v>
      </c>
      <c r="AA273" s="29">
        <f>S273+W273</f>
        <v>0</v>
      </c>
      <c r="AB273" s="29">
        <f>T273+X273</f>
        <v>23266260</v>
      </c>
      <c r="AC273" s="29">
        <f>U273+Y273</f>
        <v>0</v>
      </c>
      <c r="AD273" s="29"/>
      <c r="AE273" s="29"/>
      <c r="AF273" s="29">
        <f>AD273</f>
        <v>0</v>
      </c>
      <c r="AG273" s="29"/>
      <c r="AH273" s="29">
        <f>Z273+AD273</f>
        <v>23266260</v>
      </c>
      <c r="AI273" s="29">
        <f>AA273+AE273</f>
        <v>0</v>
      </c>
      <c r="AJ273" s="29">
        <f>AB273+AF273</f>
        <v>23266260</v>
      </c>
      <c r="AK273" s="29">
        <f>AC273+AG273</f>
        <v>0</v>
      </c>
      <c r="AL273" s="9">
        <f t="shared" si="505"/>
        <v>0</v>
      </c>
      <c r="AM273" s="9">
        <f t="shared" si="506"/>
        <v>0</v>
      </c>
      <c r="AN273" s="29"/>
      <c r="AO273" s="29"/>
      <c r="AP273" s="29"/>
      <c r="AQ273" s="29">
        <v>19336051</v>
      </c>
      <c r="AR273" s="29"/>
      <c r="AS273" s="29">
        <f t="shared" si="390"/>
        <v>19336051</v>
      </c>
      <c r="AT273" s="29"/>
      <c r="AU273" s="29">
        <f t="shared" si="514"/>
        <v>19336051</v>
      </c>
      <c r="AV273" s="29">
        <v>19350151</v>
      </c>
      <c r="AW273" s="29"/>
      <c r="AX273" s="29">
        <f t="shared" si="391"/>
        <v>19350151</v>
      </c>
      <c r="AY273" s="29"/>
      <c r="AZ273" s="29">
        <f t="shared" si="515"/>
        <v>19350151</v>
      </c>
      <c r="BA273" s="29">
        <v>20025400</v>
      </c>
      <c r="BB273" s="29">
        <v>20025400</v>
      </c>
      <c r="BC273" s="29"/>
      <c r="BD273" s="29">
        <f>BB273</f>
        <v>20025400</v>
      </c>
      <c r="BE273" s="29"/>
      <c r="BF273" s="29">
        <f t="shared" si="464"/>
        <v>794900</v>
      </c>
      <c r="BG273" s="80">
        <f t="shared" si="465"/>
        <v>103.96945878734007</v>
      </c>
      <c r="BH273" s="29">
        <f t="shared" si="466"/>
        <v>794900</v>
      </c>
      <c r="BI273" s="81">
        <f t="shared" si="467"/>
        <v>103.96945878734007</v>
      </c>
    </row>
    <row r="274" spans="1:61" ht="30" x14ac:dyDescent="0.25">
      <c r="A274" s="126" t="s">
        <v>164</v>
      </c>
      <c r="B274" s="106"/>
      <c r="C274" s="106"/>
      <c r="D274" s="106"/>
      <c r="E274" s="124">
        <v>852</v>
      </c>
      <c r="F274" s="3" t="s">
        <v>106</v>
      </c>
      <c r="G274" s="4" t="s">
        <v>59</v>
      </c>
      <c r="H274" s="3" t="s">
        <v>165</v>
      </c>
      <c r="I274" s="3"/>
      <c r="J274" s="29">
        <f t="shared" ref="J274:BB275" si="519">J275</f>
        <v>242625</v>
      </c>
      <c r="K274" s="29">
        <f t="shared" si="519"/>
        <v>0</v>
      </c>
      <c r="L274" s="29">
        <f t="shared" si="519"/>
        <v>242625</v>
      </c>
      <c r="M274" s="29">
        <f t="shared" si="519"/>
        <v>0</v>
      </c>
      <c r="N274" s="29">
        <f t="shared" si="519"/>
        <v>3741334</v>
      </c>
      <c r="O274" s="29">
        <f t="shared" si="519"/>
        <v>0</v>
      </c>
      <c r="P274" s="29">
        <f t="shared" si="519"/>
        <v>3741334</v>
      </c>
      <c r="Q274" s="29">
        <f t="shared" si="519"/>
        <v>0</v>
      </c>
      <c r="R274" s="29">
        <f t="shared" si="519"/>
        <v>3983959</v>
      </c>
      <c r="S274" s="29">
        <f t="shared" si="519"/>
        <v>0</v>
      </c>
      <c r="T274" s="29">
        <f t="shared" si="519"/>
        <v>3983959</v>
      </c>
      <c r="U274" s="29">
        <f t="shared" si="519"/>
        <v>0</v>
      </c>
      <c r="V274" s="29">
        <f t="shared" si="519"/>
        <v>0</v>
      </c>
      <c r="W274" s="29">
        <f t="shared" si="519"/>
        <v>0</v>
      </c>
      <c r="X274" s="29">
        <f t="shared" si="519"/>
        <v>0</v>
      </c>
      <c r="Y274" s="29">
        <f t="shared" si="519"/>
        <v>0</v>
      </c>
      <c r="Z274" s="29">
        <f t="shared" si="519"/>
        <v>3983959</v>
      </c>
      <c r="AA274" s="29">
        <f t="shared" si="519"/>
        <v>0</v>
      </c>
      <c r="AB274" s="29">
        <f t="shared" si="519"/>
        <v>3983959</v>
      </c>
      <c r="AC274" s="29">
        <f t="shared" si="519"/>
        <v>0</v>
      </c>
      <c r="AD274" s="29">
        <f t="shared" si="519"/>
        <v>33413</v>
      </c>
      <c r="AE274" s="29">
        <f t="shared" si="519"/>
        <v>0</v>
      </c>
      <c r="AF274" s="29">
        <f t="shared" si="519"/>
        <v>33413</v>
      </c>
      <c r="AG274" s="29">
        <f t="shared" si="519"/>
        <v>0</v>
      </c>
      <c r="AH274" s="29">
        <f t="shared" si="519"/>
        <v>4017372</v>
      </c>
      <c r="AI274" s="29">
        <f t="shared" si="519"/>
        <v>0</v>
      </c>
      <c r="AJ274" s="29">
        <f t="shared" si="519"/>
        <v>4017372</v>
      </c>
      <c r="AK274" s="29">
        <f t="shared" si="519"/>
        <v>0</v>
      </c>
      <c r="AL274" s="9">
        <f t="shared" si="505"/>
        <v>0</v>
      </c>
      <c r="AM274" s="9">
        <f t="shared" si="506"/>
        <v>0</v>
      </c>
      <c r="AN274" s="29"/>
      <c r="AO274" s="29"/>
      <c r="AP274" s="29"/>
      <c r="AQ274" s="29">
        <f t="shared" si="519"/>
        <v>135360</v>
      </c>
      <c r="AR274" s="29"/>
      <c r="AS274" s="29">
        <f t="shared" si="390"/>
        <v>135360</v>
      </c>
      <c r="AT274" s="29"/>
      <c r="AU274" s="29">
        <f t="shared" si="514"/>
        <v>135360</v>
      </c>
      <c r="AV274" s="29">
        <f t="shared" si="519"/>
        <v>89160</v>
      </c>
      <c r="AW274" s="29"/>
      <c r="AX274" s="29">
        <f t="shared" si="391"/>
        <v>89160</v>
      </c>
      <c r="AY274" s="29"/>
      <c r="AZ274" s="29">
        <f t="shared" si="515"/>
        <v>89160</v>
      </c>
      <c r="BA274" s="29">
        <f t="shared" si="519"/>
        <v>232920</v>
      </c>
      <c r="BB274" s="29">
        <f t="shared" si="519"/>
        <v>9944077</v>
      </c>
      <c r="BC274" s="29">
        <f t="shared" ref="BA274:BE275" si="520">BC275</f>
        <v>0</v>
      </c>
      <c r="BD274" s="29">
        <f t="shared" si="520"/>
        <v>9944077</v>
      </c>
      <c r="BE274" s="29">
        <f t="shared" si="520"/>
        <v>0</v>
      </c>
      <c r="BF274" s="29">
        <f t="shared" si="464"/>
        <v>9705</v>
      </c>
      <c r="BG274" s="80">
        <f t="shared" si="465"/>
        <v>104.16666666666667</v>
      </c>
      <c r="BH274" s="29">
        <f t="shared" si="466"/>
        <v>-9701452</v>
      </c>
      <c r="BI274" s="81">
        <f t="shared" si="467"/>
        <v>2.439894622698517</v>
      </c>
    </row>
    <row r="275" spans="1:61" ht="60" x14ac:dyDescent="0.25">
      <c r="A275" s="106" t="s">
        <v>56</v>
      </c>
      <c r="B275" s="106"/>
      <c r="C275" s="106"/>
      <c r="D275" s="106"/>
      <c r="E275" s="124">
        <v>852</v>
      </c>
      <c r="F275" s="3" t="s">
        <v>106</v>
      </c>
      <c r="G275" s="4" t="s">
        <v>59</v>
      </c>
      <c r="H275" s="3" t="s">
        <v>165</v>
      </c>
      <c r="I275" s="3" t="s">
        <v>112</v>
      </c>
      <c r="J275" s="29">
        <f t="shared" si="519"/>
        <v>242625</v>
      </c>
      <c r="K275" s="29">
        <f t="shared" si="519"/>
        <v>0</v>
      </c>
      <c r="L275" s="29">
        <f t="shared" si="519"/>
        <v>242625</v>
      </c>
      <c r="M275" s="29">
        <f t="shared" si="519"/>
        <v>0</v>
      </c>
      <c r="N275" s="29">
        <f t="shared" si="519"/>
        <v>3741334</v>
      </c>
      <c r="O275" s="29">
        <f t="shared" si="519"/>
        <v>0</v>
      </c>
      <c r="P275" s="29">
        <f t="shared" si="519"/>
        <v>3741334</v>
      </c>
      <c r="Q275" s="29">
        <f t="shared" si="519"/>
        <v>0</v>
      </c>
      <c r="R275" s="29">
        <f t="shared" si="519"/>
        <v>3983959</v>
      </c>
      <c r="S275" s="29">
        <f t="shared" si="519"/>
        <v>0</v>
      </c>
      <c r="T275" s="29">
        <f t="shared" si="519"/>
        <v>3983959</v>
      </c>
      <c r="U275" s="29">
        <f t="shared" si="519"/>
        <v>0</v>
      </c>
      <c r="V275" s="29">
        <f t="shared" si="519"/>
        <v>0</v>
      </c>
      <c r="W275" s="29">
        <f t="shared" si="519"/>
        <v>0</v>
      </c>
      <c r="X275" s="29">
        <f t="shared" si="519"/>
        <v>0</v>
      </c>
      <c r="Y275" s="29">
        <f t="shared" si="519"/>
        <v>0</v>
      </c>
      <c r="Z275" s="29">
        <f t="shared" si="519"/>
        <v>3983959</v>
      </c>
      <c r="AA275" s="29">
        <f t="shared" si="519"/>
        <v>0</v>
      </c>
      <c r="AB275" s="29">
        <f t="shared" si="519"/>
        <v>3983959</v>
      </c>
      <c r="AC275" s="29">
        <f t="shared" si="519"/>
        <v>0</v>
      </c>
      <c r="AD275" s="29">
        <f t="shared" si="519"/>
        <v>33413</v>
      </c>
      <c r="AE275" s="29">
        <f t="shared" si="519"/>
        <v>0</v>
      </c>
      <c r="AF275" s="29">
        <f t="shared" si="519"/>
        <v>33413</v>
      </c>
      <c r="AG275" s="29">
        <f t="shared" si="519"/>
        <v>0</v>
      </c>
      <c r="AH275" s="29">
        <f t="shared" si="519"/>
        <v>4017372</v>
      </c>
      <c r="AI275" s="29">
        <f t="shared" si="519"/>
        <v>0</v>
      </c>
      <c r="AJ275" s="29">
        <f t="shared" si="519"/>
        <v>4017372</v>
      </c>
      <c r="AK275" s="29">
        <f t="shared" si="519"/>
        <v>0</v>
      </c>
      <c r="AL275" s="9">
        <f t="shared" si="505"/>
        <v>0</v>
      </c>
      <c r="AM275" s="9">
        <f t="shared" si="506"/>
        <v>0</v>
      </c>
      <c r="AN275" s="29"/>
      <c r="AO275" s="29"/>
      <c r="AP275" s="29"/>
      <c r="AQ275" s="29">
        <f t="shared" si="519"/>
        <v>135360</v>
      </c>
      <c r="AR275" s="29"/>
      <c r="AS275" s="29">
        <f t="shared" ref="AS275:AS349" si="521">AQ275+AR275</f>
        <v>135360</v>
      </c>
      <c r="AT275" s="29"/>
      <c r="AU275" s="29">
        <f t="shared" si="514"/>
        <v>135360</v>
      </c>
      <c r="AV275" s="29">
        <f t="shared" si="519"/>
        <v>89160</v>
      </c>
      <c r="AW275" s="29"/>
      <c r="AX275" s="29">
        <f t="shared" ref="AX275:AX349" si="522">AV275+AW275</f>
        <v>89160</v>
      </c>
      <c r="AY275" s="29"/>
      <c r="AZ275" s="29">
        <f t="shared" si="515"/>
        <v>89160</v>
      </c>
      <c r="BA275" s="29">
        <f t="shared" si="520"/>
        <v>232920</v>
      </c>
      <c r="BB275" s="29">
        <f t="shared" si="520"/>
        <v>9944077</v>
      </c>
      <c r="BC275" s="29">
        <f t="shared" si="520"/>
        <v>0</v>
      </c>
      <c r="BD275" s="29">
        <f t="shared" si="520"/>
        <v>9944077</v>
      </c>
      <c r="BE275" s="29">
        <f t="shared" si="520"/>
        <v>0</v>
      </c>
      <c r="BF275" s="29">
        <f t="shared" si="464"/>
        <v>9705</v>
      </c>
      <c r="BG275" s="80">
        <f t="shared" si="465"/>
        <v>104.16666666666667</v>
      </c>
      <c r="BH275" s="29">
        <f t="shared" si="466"/>
        <v>-9701452</v>
      </c>
      <c r="BI275" s="81">
        <f t="shared" si="467"/>
        <v>2.439894622698517</v>
      </c>
    </row>
    <row r="276" spans="1:61" ht="30" x14ac:dyDescent="0.25">
      <c r="A276" s="106" t="s">
        <v>113</v>
      </c>
      <c r="B276" s="106"/>
      <c r="C276" s="106"/>
      <c r="D276" s="106"/>
      <c r="E276" s="124">
        <v>852</v>
      </c>
      <c r="F276" s="3" t="s">
        <v>106</v>
      </c>
      <c r="G276" s="4" t="s">
        <v>59</v>
      </c>
      <c r="H276" s="3" t="s">
        <v>165</v>
      </c>
      <c r="I276" s="3" t="s">
        <v>114</v>
      </c>
      <c r="J276" s="29">
        <v>242625</v>
      </c>
      <c r="K276" s="29"/>
      <c r="L276" s="29">
        <f>J276</f>
        <v>242625</v>
      </c>
      <c r="M276" s="29"/>
      <c r="N276" s="29">
        <f>2716440+882134+136110+6650</f>
        <v>3741334</v>
      </c>
      <c r="O276" s="29"/>
      <c r="P276" s="29">
        <f>N276</f>
        <v>3741334</v>
      </c>
      <c r="Q276" s="29"/>
      <c r="R276" s="29">
        <f>J276+N276</f>
        <v>3983959</v>
      </c>
      <c r="S276" s="29">
        <f>K276+O276</f>
        <v>0</v>
      </c>
      <c r="T276" s="29">
        <f>L276+P276</f>
        <v>3983959</v>
      </c>
      <c r="U276" s="29">
        <f>M276+Q276</f>
        <v>0</v>
      </c>
      <c r="V276" s="29"/>
      <c r="W276" s="29"/>
      <c r="X276" s="29">
        <f>V276</f>
        <v>0</v>
      </c>
      <c r="Y276" s="29"/>
      <c r="Z276" s="29">
        <f>R276+V276</f>
        <v>3983959</v>
      </c>
      <c r="AA276" s="29">
        <f>S276+W276</f>
        <v>0</v>
      </c>
      <c r="AB276" s="29">
        <f>T276+X276</f>
        <v>3983959</v>
      </c>
      <c r="AC276" s="29">
        <f>U276+Y276</f>
        <v>0</v>
      </c>
      <c r="AD276" s="29">
        <v>33413</v>
      </c>
      <c r="AE276" s="29"/>
      <c r="AF276" s="29">
        <f>AD276</f>
        <v>33413</v>
      </c>
      <c r="AG276" s="29"/>
      <c r="AH276" s="29">
        <f>Z276+AD276</f>
        <v>4017372</v>
      </c>
      <c r="AI276" s="29">
        <f>AA276+AE276</f>
        <v>0</v>
      </c>
      <c r="AJ276" s="29">
        <f>AB276+AF276</f>
        <v>4017372</v>
      </c>
      <c r="AK276" s="29">
        <f>AC276+AG276</f>
        <v>0</v>
      </c>
      <c r="AL276" s="9">
        <f t="shared" si="505"/>
        <v>0</v>
      </c>
      <c r="AM276" s="9">
        <f t="shared" si="506"/>
        <v>0</v>
      </c>
      <c r="AN276" s="29"/>
      <c r="AO276" s="29"/>
      <c r="AP276" s="29"/>
      <c r="AQ276" s="29">
        <v>135360</v>
      </c>
      <c r="AR276" s="29"/>
      <c r="AS276" s="29">
        <f t="shared" si="521"/>
        <v>135360</v>
      </c>
      <c r="AT276" s="29"/>
      <c r="AU276" s="29">
        <f t="shared" si="514"/>
        <v>135360</v>
      </c>
      <c r="AV276" s="29">
        <v>89160</v>
      </c>
      <c r="AW276" s="29"/>
      <c r="AX276" s="29">
        <f t="shared" si="522"/>
        <v>89160</v>
      </c>
      <c r="AY276" s="29"/>
      <c r="AZ276" s="29">
        <f t="shared" si="515"/>
        <v>89160</v>
      </c>
      <c r="BA276" s="29">
        <v>232920</v>
      </c>
      <c r="BB276" s="29">
        <v>9944077</v>
      </c>
      <c r="BC276" s="29"/>
      <c r="BD276" s="29">
        <f>BB276</f>
        <v>9944077</v>
      </c>
      <c r="BE276" s="29"/>
      <c r="BF276" s="29">
        <f t="shared" ref="BF276:BF285" si="523">J276-BA276</f>
        <v>9705</v>
      </c>
      <c r="BG276" s="80">
        <f t="shared" ref="BG276:BG285" si="524">J276/BA276*100</f>
        <v>104.16666666666667</v>
      </c>
      <c r="BH276" s="29">
        <f t="shared" ref="BH276:BH285" si="525">J276-BB276</f>
        <v>-9701452</v>
      </c>
      <c r="BI276" s="81">
        <f t="shared" ref="BI276:BI285" si="526">J276/BB276*100</f>
        <v>2.439894622698517</v>
      </c>
    </row>
    <row r="277" spans="1:61" ht="30" hidden="1" x14ac:dyDescent="0.25">
      <c r="A277" s="126" t="s">
        <v>160</v>
      </c>
      <c r="B277" s="106"/>
      <c r="C277" s="106"/>
      <c r="D277" s="106"/>
      <c r="E277" s="124">
        <v>852</v>
      </c>
      <c r="F277" s="4" t="s">
        <v>106</v>
      </c>
      <c r="G277" s="4" t="s">
        <v>59</v>
      </c>
      <c r="H277" s="4" t="s">
        <v>161</v>
      </c>
      <c r="I277" s="3"/>
      <c r="J277" s="29">
        <f t="shared" ref="J277:BB278" si="527">J278</f>
        <v>2642000</v>
      </c>
      <c r="K277" s="29">
        <f t="shared" si="527"/>
        <v>0</v>
      </c>
      <c r="L277" s="29">
        <f t="shared" si="527"/>
        <v>2642000</v>
      </c>
      <c r="M277" s="29">
        <f t="shared" si="527"/>
        <v>0</v>
      </c>
      <c r="N277" s="29">
        <f t="shared" si="527"/>
        <v>0</v>
      </c>
      <c r="O277" s="29">
        <f t="shared" si="527"/>
        <v>0</v>
      </c>
      <c r="P277" s="29">
        <f t="shared" si="527"/>
        <v>0</v>
      </c>
      <c r="Q277" s="29">
        <f t="shared" si="527"/>
        <v>0</v>
      </c>
      <c r="R277" s="29">
        <f t="shared" si="527"/>
        <v>2642000</v>
      </c>
      <c r="S277" s="29">
        <f t="shared" si="527"/>
        <v>0</v>
      </c>
      <c r="T277" s="29">
        <f t="shared" si="527"/>
        <v>2642000</v>
      </c>
      <c r="U277" s="29">
        <f t="shared" si="527"/>
        <v>0</v>
      </c>
      <c r="V277" s="29">
        <f t="shared" si="527"/>
        <v>0</v>
      </c>
      <c r="W277" s="29">
        <f t="shared" si="527"/>
        <v>0</v>
      </c>
      <c r="X277" s="29">
        <f t="shared" si="527"/>
        <v>0</v>
      </c>
      <c r="Y277" s="29">
        <f t="shared" si="527"/>
        <v>0</v>
      </c>
      <c r="Z277" s="29">
        <f t="shared" si="527"/>
        <v>2642000</v>
      </c>
      <c r="AA277" s="29">
        <f t="shared" si="527"/>
        <v>0</v>
      </c>
      <c r="AB277" s="29">
        <f t="shared" si="527"/>
        <v>2642000</v>
      </c>
      <c r="AC277" s="29">
        <f t="shared" si="527"/>
        <v>0</v>
      </c>
      <c r="AD277" s="29">
        <f t="shared" si="527"/>
        <v>0</v>
      </c>
      <c r="AE277" s="29">
        <f t="shared" si="527"/>
        <v>0</v>
      </c>
      <c r="AF277" s="29">
        <f t="shared" si="527"/>
        <v>0</v>
      </c>
      <c r="AG277" s="29">
        <f t="shared" si="527"/>
        <v>0</v>
      </c>
      <c r="AH277" s="29">
        <f t="shared" si="527"/>
        <v>2642000</v>
      </c>
      <c r="AI277" s="29">
        <f t="shared" si="527"/>
        <v>0</v>
      </c>
      <c r="AJ277" s="29">
        <f t="shared" si="527"/>
        <v>2642000</v>
      </c>
      <c r="AK277" s="29">
        <f t="shared" si="527"/>
        <v>0</v>
      </c>
      <c r="AL277" s="9">
        <f t="shared" si="505"/>
        <v>0</v>
      </c>
      <c r="AM277" s="9">
        <f t="shared" si="506"/>
        <v>0</v>
      </c>
      <c r="AN277" s="29"/>
      <c r="AO277" s="29"/>
      <c r="AP277" s="29"/>
      <c r="AQ277" s="29">
        <f t="shared" si="527"/>
        <v>2642000</v>
      </c>
      <c r="AR277" s="29"/>
      <c r="AS277" s="29">
        <f t="shared" si="521"/>
        <v>2642000</v>
      </c>
      <c r="AT277" s="29"/>
      <c r="AU277" s="29">
        <f t="shared" si="514"/>
        <v>2642000</v>
      </c>
      <c r="AV277" s="29">
        <f t="shared" si="527"/>
        <v>2642000</v>
      </c>
      <c r="AW277" s="29"/>
      <c r="AX277" s="29">
        <f t="shared" si="522"/>
        <v>2642000</v>
      </c>
      <c r="AY277" s="29"/>
      <c r="AZ277" s="29">
        <f t="shared" si="515"/>
        <v>2642000</v>
      </c>
      <c r="BA277" s="29">
        <f t="shared" si="527"/>
        <v>2773100</v>
      </c>
      <c r="BB277" s="29">
        <f t="shared" si="527"/>
        <v>2773100</v>
      </c>
      <c r="BC277" s="29">
        <f t="shared" ref="BA277:BE278" si="528">BC278</f>
        <v>0</v>
      </c>
      <c r="BD277" s="29">
        <f t="shared" si="528"/>
        <v>2773100</v>
      </c>
      <c r="BE277" s="29">
        <f t="shared" si="528"/>
        <v>0</v>
      </c>
      <c r="BF277" s="29">
        <f t="shared" si="523"/>
        <v>-131100</v>
      </c>
      <c r="BG277" s="80">
        <f t="shared" si="524"/>
        <v>95.272438786917164</v>
      </c>
      <c r="BH277" s="29">
        <f t="shared" si="525"/>
        <v>-131100</v>
      </c>
      <c r="BI277" s="81">
        <f t="shared" si="526"/>
        <v>95.272438786917164</v>
      </c>
    </row>
    <row r="278" spans="1:61" ht="60" hidden="1" x14ac:dyDescent="0.25">
      <c r="A278" s="106" t="s">
        <v>56</v>
      </c>
      <c r="B278" s="106"/>
      <c r="C278" s="106"/>
      <c r="D278" s="106"/>
      <c r="E278" s="124">
        <v>852</v>
      </c>
      <c r="F278" s="3" t="s">
        <v>106</v>
      </c>
      <c r="G278" s="4" t="s">
        <v>59</v>
      </c>
      <c r="H278" s="4" t="s">
        <v>161</v>
      </c>
      <c r="I278" s="3" t="s">
        <v>112</v>
      </c>
      <c r="J278" s="29">
        <f t="shared" si="527"/>
        <v>2642000</v>
      </c>
      <c r="K278" s="29">
        <f t="shared" si="527"/>
        <v>0</v>
      </c>
      <c r="L278" s="29">
        <f t="shared" si="527"/>
        <v>2642000</v>
      </c>
      <c r="M278" s="29">
        <f t="shared" si="527"/>
        <v>0</v>
      </c>
      <c r="N278" s="29">
        <f t="shared" si="527"/>
        <v>0</v>
      </c>
      <c r="O278" s="29">
        <f t="shared" si="527"/>
        <v>0</v>
      </c>
      <c r="P278" s="29">
        <f t="shared" si="527"/>
        <v>0</v>
      </c>
      <c r="Q278" s="29">
        <f t="shared" si="527"/>
        <v>0</v>
      </c>
      <c r="R278" s="29">
        <f t="shared" si="527"/>
        <v>2642000</v>
      </c>
      <c r="S278" s="29">
        <f t="shared" si="527"/>
        <v>0</v>
      </c>
      <c r="T278" s="29">
        <f t="shared" si="527"/>
        <v>2642000</v>
      </c>
      <c r="U278" s="29">
        <f t="shared" si="527"/>
        <v>0</v>
      </c>
      <c r="V278" s="29">
        <f t="shared" si="527"/>
        <v>0</v>
      </c>
      <c r="W278" s="29">
        <f t="shared" si="527"/>
        <v>0</v>
      </c>
      <c r="X278" s="29">
        <f t="shared" si="527"/>
        <v>0</v>
      </c>
      <c r="Y278" s="29">
        <f t="shared" si="527"/>
        <v>0</v>
      </c>
      <c r="Z278" s="29">
        <f t="shared" si="527"/>
        <v>2642000</v>
      </c>
      <c r="AA278" s="29">
        <f t="shared" si="527"/>
        <v>0</v>
      </c>
      <c r="AB278" s="29">
        <f t="shared" si="527"/>
        <v>2642000</v>
      </c>
      <c r="AC278" s="29">
        <f t="shared" si="527"/>
        <v>0</v>
      </c>
      <c r="AD278" s="29">
        <f t="shared" si="527"/>
        <v>0</v>
      </c>
      <c r="AE278" s="29">
        <f t="shared" si="527"/>
        <v>0</v>
      </c>
      <c r="AF278" s="29">
        <f t="shared" si="527"/>
        <v>0</v>
      </c>
      <c r="AG278" s="29">
        <f t="shared" si="527"/>
        <v>0</v>
      </c>
      <c r="AH278" s="29">
        <f t="shared" si="527"/>
        <v>2642000</v>
      </c>
      <c r="AI278" s="29">
        <f t="shared" si="527"/>
        <v>0</v>
      </c>
      <c r="AJ278" s="29">
        <f t="shared" si="527"/>
        <v>2642000</v>
      </c>
      <c r="AK278" s="29">
        <f t="shared" si="527"/>
        <v>0</v>
      </c>
      <c r="AL278" s="9">
        <f t="shared" si="505"/>
        <v>0</v>
      </c>
      <c r="AM278" s="9">
        <f t="shared" si="506"/>
        <v>0</v>
      </c>
      <c r="AN278" s="29"/>
      <c r="AO278" s="29"/>
      <c r="AP278" s="29"/>
      <c r="AQ278" s="29">
        <f t="shared" si="527"/>
        <v>2642000</v>
      </c>
      <c r="AR278" s="29"/>
      <c r="AS278" s="29">
        <f t="shared" si="521"/>
        <v>2642000</v>
      </c>
      <c r="AT278" s="29"/>
      <c r="AU278" s="29">
        <f t="shared" si="514"/>
        <v>2642000</v>
      </c>
      <c r="AV278" s="29">
        <f t="shared" si="527"/>
        <v>2642000</v>
      </c>
      <c r="AW278" s="29"/>
      <c r="AX278" s="29">
        <f t="shared" si="522"/>
        <v>2642000</v>
      </c>
      <c r="AY278" s="29"/>
      <c r="AZ278" s="29">
        <f t="shared" si="515"/>
        <v>2642000</v>
      </c>
      <c r="BA278" s="29">
        <f t="shared" si="528"/>
        <v>2773100</v>
      </c>
      <c r="BB278" s="29">
        <f t="shared" si="528"/>
        <v>2773100</v>
      </c>
      <c r="BC278" s="29">
        <f t="shared" si="528"/>
        <v>0</v>
      </c>
      <c r="BD278" s="29">
        <f t="shared" si="528"/>
        <v>2773100</v>
      </c>
      <c r="BE278" s="29">
        <f t="shared" si="528"/>
        <v>0</v>
      </c>
      <c r="BF278" s="29">
        <f t="shared" si="523"/>
        <v>-131100</v>
      </c>
      <c r="BG278" s="80">
        <f t="shared" si="524"/>
        <v>95.272438786917164</v>
      </c>
      <c r="BH278" s="29">
        <f t="shared" si="525"/>
        <v>-131100</v>
      </c>
      <c r="BI278" s="81">
        <f t="shared" si="526"/>
        <v>95.272438786917164</v>
      </c>
    </row>
    <row r="279" spans="1:61" ht="30" hidden="1" x14ac:dyDescent="0.25">
      <c r="A279" s="106" t="s">
        <v>113</v>
      </c>
      <c r="B279" s="106"/>
      <c r="C279" s="106"/>
      <c r="D279" s="106"/>
      <c r="E279" s="124">
        <v>852</v>
      </c>
      <c r="F279" s="3" t="s">
        <v>106</v>
      </c>
      <c r="G279" s="4" t="s">
        <v>59</v>
      </c>
      <c r="H279" s="4" t="s">
        <v>161</v>
      </c>
      <c r="I279" s="3" t="s">
        <v>114</v>
      </c>
      <c r="J279" s="29">
        <v>2642000</v>
      </c>
      <c r="K279" s="29"/>
      <c r="L279" s="29">
        <f>J279</f>
        <v>2642000</v>
      </c>
      <c r="M279" s="29"/>
      <c r="N279" s="29"/>
      <c r="O279" s="29"/>
      <c r="P279" s="29">
        <f>N279</f>
        <v>0</v>
      </c>
      <c r="Q279" s="29"/>
      <c r="R279" s="29">
        <f>J279+N279</f>
        <v>2642000</v>
      </c>
      <c r="S279" s="29">
        <f>K279+O279</f>
        <v>0</v>
      </c>
      <c r="T279" s="29">
        <f>L279+P279</f>
        <v>2642000</v>
      </c>
      <c r="U279" s="29">
        <f>M279+Q279</f>
        <v>0</v>
      </c>
      <c r="V279" s="29"/>
      <c r="W279" s="29"/>
      <c r="X279" s="29">
        <f>V279</f>
        <v>0</v>
      </c>
      <c r="Y279" s="29"/>
      <c r="Z279" s="29">
        <f>R279+V279</f>
        <v>2642000</v>
      </c>
      <c r="AA279" s="29">
        <f>S279+W279</f>
        <v>0</v>
      </c>
      <c r="AB279" s="29">
        <f>T279+X279</f>
        <v>2642000</v>
      </c>
      <c r="AC279" s="29">
        <f>U279+Y279</f>
        <v>0</v>
      </c>
      <c r="AD279" s="29"/>
      <c r="AE279" s="29"/>
      <c r="AF279" s="29">
        <f>AD279</f>
        <v>0</v>
      </c>
      <c r="AG279" s="29"/>
      <c r="AH279" s="29">
        <f>Z279+AD279</f>
        <v>2642000</v>
      </c>
      <c r="AI279" s="29">
        <f>AA279+AE279</f>
        <v>0</v>
      </c>
      <c r="AJ279" s="29">
        <f>AB279+AF279</f>
        <v>2642000</v>
      </c>
      <c r="AK279" s="29">
        <f>AC279+AG279</f>
        <v>0</v>
      </c>
      <c r="AL279" s="9">
        <f t="shared" si="505"/>
        <v>0</v>
      </c>
      <c r="AM279" s="9">
        <f t="shared" si="506"/>
        <v>0</v>
      </c>
      <c r="AN279" s="29"/>
      <c r="AO279" s="29"/>
      <c r="AP279" s="29"/>
      <c r="AQ279" s="29">
        <v>2642000</v>
      </c>
      <c r="AR279" s="29"/>
      <c r="AS279" s="29">
        <f t="shared" si="521"/>
        <v>2642000</v>
      </c>
      <c r="AT279" s="29"/>
      <c r="AU279" s="29">
        <f t="shared" si="514"/>
        <v>2642000</v>
      </c>
      <c r="AV279" s="29">
        <v>2642000</v>
      </c>
      <c r="AW279" s="29"/>
      <c r="AX279" s="29">
        <f t="shared" si="522"/>
        <v>2642000</v>
      </c>
      <c r="AY279" s="29"/>
      <c r="AZ279" s="29">
        <f t="shared" si="515"/>
        <v>2642000</v>
      </c>
      <c r="BA279" s="29">
        <v>2773100</v>
      </c>
      <c r="BB279" s="29">
        <v>2773100</v>
      </c>
      <c r="BC279" s="29"/>
      <c r="BD279" s="29">
        <f>BB279</f>
        <v>2773100</v>
      </c>
      <c r="BE279" s="29"/>
      <c r="BF279" s="29">
        <f t="shared" si="523"/>
        <v>-131100</v>
      </c>
      <c r="BG279" s="80">
        <f t="shared" si="524"/>
        <v>95.272438786917164</v>
      </c>
      <c r="BH279" s="29">
        <f t="shared" si="525"/>
        <v>-131100</v>
      </c>
      <c r="BI279" s="81">
        <f t="shared" si="526"/>
        <v>95.272438786917164</v>
      </c>
    </row>
    <row r="280" spans="1:61" ht="45" x14ac:dyDescent="0.25">
      <c r="A280" s="126" t="s">
        <v>166</v>
      </c>
      <c r="B280" s="106"/>
      <c r="C280" s="106"/>
      <c r="D280" s="106"/>
      <c r="E280" s="124">
        <v>852</v>
      </c>
      <c r="F280" s="4" t="s">
        <v>106</v>
      </c>
      <c r="G280" s="4" t="s">
        <v>59</v>
      </c>
      <c r="H280" s="4" t="s">
        <v>167</v>
      </c>
      <c r="I280" s="3"/>
      <c r="J280" s="29">
        <f t="shared" ref="J280:BB281" si="529">J281</f>
        <v>486272</v>
      </c>
      <c r="K280" s="29">
        <f t="shared" si="529"/>
        <v>0</v>
      </c>
      <c r="L280" s="29">
        <f t="shared" si="529"/>
        <v>486272</v>
      </c>
      <c r="M280" s="29">
        <f t="shared" si="529"/>
        <v>0</v>
      </c>
      <c r="N280" s="29">
        <f t="shared" si="529"/>
        <v>64165</v>
      </c>
      <c r="O280" s="29">
        <f t="shared" si="529"/>
        <v>0</v>
      </c>
      <c r="P280" s="29">
        <f t="shared" si="529"/>
        <v>64165</v>
      </c>
      <c r="Q280" s="29">
        <f t="shared" si="529"/>
        <v>0</v>
      </c>
      <c r="R280" s="29">
        <f t="shared" si="529"/>
        <v>550437</v>
      </c>
      <c r="S280" s="29">
        <f t="shared" si="529"/>
        <v>0</v>
      </c>
      <c r="T280" s="29">
        <f t="shared" si="529"/>
        <v>550437</v>
      </c>
      <c r="U280" s="29">
        <f t="shared" si="529"/>
        <v>0</v>
      </c>
      <c r="V280" s="29">
        <f t="shared" si="529"/>
        <v>0</v>
      </c>
      <c r="W280" s="29">
        <f t="shared" si="529"/>
        <v>0</v>
      </c>
      <c r="X280" s="29">
        <f t="shared" si="529"/>
        <v>0</v>
      </c>
      <c r="Y280" s="29">
        <f t="shared" si="529"/>
        <v>0</v>
      </c>
      <c r="Z280" s="29">
        <f t="shared" si="529"/>
        <v>550437</v>
      </c>
      <c r="AA280" s="29">
        <f t="shared" si="529"/>
        <v>0</v>
      </c>
      <c r="AB280" s="29">
        <f t="shared" si="529"/>
        <v>550437</v>
      </c>
      <c r="AC280" s="29">
        <f t="shared" si="529"/>
        <v>0</v>
      </c>
      <c r="AD280" s="29">
        <f t="shared" si="529"/>
        <v>-70594</v>
      </c>
      <c r="AE280" s="29">
        <f t="shared" si="529"/>
        <v>0</v>
      </c>
      <c r="AF280" s="29">
        <f t="shared" si="529"/>
        <v>-70594</v>
      </c>
      <c r="AG280" s="29">
        <f t="shared" si="529"/>
        <v>0</v>
      </c>
      <c r="AH280" s="29">
        <f t="shared" si="529"/>
        <v>479843</v>
      </c>
      <c r="AI280" s="29">
        <f t="shared" si="529"/>
        <v>0</v>
      </c>
      <c r="AJ280" s="29">
        <f t="shared" si="529"/>
        <v>479843</v>
      </c>
      <c r="AK280" s="29">
        <f t="shared" si="529"/>
        <v>0</v>
      </c>
      <c r="AL280" s="9">
        <f t="shared" si="505"/>
        <v>0</v>
      </c>
      <c r="AM280" s="9">
        <f t="shared" si="506"/>
        <v>0</v>
      </c>
      <c r="AN280" s="29"/>
      <c r="AO280" s="29"/>
      <c r="AP280" s="29"/>
      <c r="AQ280" s="29">
        <f t="shared" si="529"/>
        <v>80600</v>
      </c>
      <c r="AR280" s="29"/>
      <c r="AS280" s="29">
        <f t="shared" si="521"/>
        <v>80600</v>
      </c>
      <c r="AT280" s="29"/>
      <c r="AU280" s="29">
        <f t="shared" si="514"/>
        <v>80600</v>
      </c>
      <c r="AV280" s="29">
        <f t="shared" si="529"/>
        <v>169600</v>
      </c>
      <c r="AW280" s="29"/>
      <c r="AX280" s="29">
        <f t="shared" si="522"/>
        <v>169600</v>
      </c>
      <c r="AY280" s="29"/>
      <c r="AZ280" s="29">
        <f t="shared" si="515"/>
        <v>169600</v>
      </c>
      <c r="BA280" s="29">
        <f t="shared" si="529"/>
        <v>105300</v>
      </c>
      <c r="BB280" s="29">
        <f t="shared" si="529"/>
        <v>2087727</v>
      </c>
      <c r="BC280" s="29">
        <f t="shared" ref="BA280:BE281" si="530">BC281</f>
        <v>0</v>
      </c>
      <c r="BD280" s="29">
        <f t="shared" si="530"/>
        <v>2087727</v>
      </c>
      <c r="BE280" s="29">
        <f t="shared" si="530"/>
        <v>0</v>
      </c>
      <c r="BF280" s="29">
        <f t="shared" si="523"/>
        <v>380972</v>
      </c>
      <c r="BG280" s="80">
        <f t="shared" si="524"/>
        <v>461.7967711301045</v>
      </c>
      <c r="BH280" s="29">
        <f t="shared" si="525"/>
        <v>-1601455</v>
      </c>
      <c r="BI280" s="81">
        <f t="shared" si="526"/>
        <v>23.291934242360231</v>
      </c>
    </row>
    <row r="281" spans="1:61" ht="60" x14ac:dyDescent="0.25">
      <c r="A281" s="106" t="s">
        <v>56</v>
      </c>
      <c r="B281" s="106"/>
      <c r="C281" s="106"/>
      <c r="D281" s="106"/>
      <c r="E281" s="124">
        <v>852</v>
      </c>
      <c r="F281" s="3" t="s">
        <v>106</v>
      </c>
      <c r="G281" s="4" t="s">
        <v>59</v>
      </c>
      <c r="H281" s="4" t="s">
        <v>167</v>
      </c>
      <c r="I281" s="3" t="s">
        <v>112</v>
      </c>
      <c r="J281" s="29">
        <f t="shared" si="529"/>
        <v>486272</v>
      </c>
      <c r="K281" s="29">
        <f t="shared" si="529"/>
        <v>0</v>
      </c>
      <c r="L281" s="29">
        <f t="shared" si="529"/>
        <v>486272</v>
      </c>
      <c r="M281" s="29">
        <f t="shared" si="529"/>
        <v>0</v>
      </c>
      <c r="N281" s="29">
        <f t="shared" si="529"/>
        <v>64165</v>
      </c>
      <c r="O281" s="29">
        <f t="shared" si="529"/>
        <v>0</v>
      </c>
      <c r="P281" s="29">
        <f t="shared" si="529"/>
        <v>64165</v>
      </c>
      <c r="Q281" s="29">
        <f t="shared" si="529"/>
        <v>0</v>
      </c>
      <c r="R281" s="29">
        <f t="shared" si="529"/>
        <v>550437</v>
      </c>
      <c r="S281" s="29">
        <f t="shared" si="529"/>
        <v>0</v>
      </c>
      <c r="T281" s="29">
        <f t="shared" si="529"/>
        <v>550437</v>
      </c>
      <c r="U281" s="29">
        <f t="shared" si="529"/>
        <v>0</v>
      </c>
      <c r="V281" s="29">
        <f t="shared" si="529"/>
        <v>0</v>
      </c>
      <c r="W281" s="29">
        <f t="shared" si="529"/>
        <v>0</v>
      </c>
      <c r="X281" s="29">
        <f t="shared" si="529"/>
        <v>0</v>
      </c>
      <c r="Y281" s="29">
        <f t="shared" si="529"/>
        <v>0</v>
      </c>
      <c r="Z281" s="29">
        <f t="shared" si="529"/>
        <v>550437</v>
      </c>
      <c r="AA281" s="29">
        <f t="shared" si="529"/>
        <v>0</v>
      </c>
      <c r="AB281" s="29">
        <f t="shared" si="529"/>
        <v>550437</v>
      </c>
      <c r="AC281" s="29">
        <f t="shared" si="529"/>
        <v>0</v>
      </c>
      <c r="AD281" s="29">
        <f t="shared" si="529"/>
        <v>-70594</v>
      </c>
      <c r="AE281" s="29">
        <f t="shared" si="529"/>
        <v>0</v>
      </c>
      <c r="AF281" s="29">
        <f t="shared" si="529"/>
        <v>-70594</v>
      </c>
      <c r="AG281" s="29">
        <f t="shared" si="529"/>
        <v>0</v>
      </c>
      <c r="AH281" s="29">
        <f t="shared" si="529"/>
        <v>479843</v>
      </c>
      <c r="AI281" s="29">
        <f t="shared" si="529"/>
        <v>0</v>
      </c>
      <c r="AJ281" s="29">
        <f t="shared" si="529"/>
        <v>479843</v>
      </c>
      <c r="AK281" s="29">
        <f t="shared" si="529"/>
        <v>0</v>
      </c>
      <c r="AL281" s="9">
        <f t="shared" si="505"/>
        <v>0</v>
      </c>
      <c r="AM281" s="9">
        <f t="shared" si="506"/>
        <v>0</v>
      </c>
      <c r="AN281" s="29"/>
      <c r="AO281" s="29"/>
      <c r="AP281" s="29"/>
      <c r="AQ281" s="29">
        <f t="shared" si="529"/>
        <v>80600</v>
      </c>
      <c r="AR281" s="29"/>
      <c r="AS281" s="29">
        <f t="shared" si="521"/>
        <v>80600</v>
      </c>
      <c r="AT281" s="29"/>
      <c r="AU281" s="29">
        <f t="shared" si="514"/>
        <v>80600</v>
      </c>
      <c r="AV281" s="29">
        <f t="shared" si="529"/>
        <v>169600</v>
      </c>
      <c r="AW281" s="29"/>
      <c r="AX281" s="29">
        <f t="shared" si="522"/>
        <v>169600</v>
      </c>
      <c r="AY281" s="29"/>
      <c r="AZ281" s="29">
        <f t="shared" si="515"/>
        <v>169600</v>
      </c>
      <c r="BA281" s="29">
        <f t="shared" si="530"/>
        <v>105300</v>
      </c>
      <c r="BB281" s="29">
        <f t="shared" si="530"/>
        <v>2087727</v>
      </c>
      <c r="BC281" s="29">
        <f t="shared" si="530"/>
        <v>0</v>
      </c>
      <c r="BD281" s="29">
        <f t="shared" si="530"/>
        <v>2087727</v>
      </c>
      <c r="BE281" s="29">
        <f t="shared" si="530"/>
        <v>0</v>
      </c>
      <c r="BF281" s="29">
        <f t="shared" si="523"/>
        <v>380972</v>
      </c>
      <c r="BG281" s="80">
        <f t="shared" si="524"/>
        <v>461.7967711301045</v>
      </c>
      <c r="BH281" s="29">
        <f t="shared" si="525"/>
        <v>-1601455</v>
      </c>
      <c r="BI281" s="81">
        <f t="shared" si="526"/>
        <v>23.291934242360231</v>
      </c>
    </row>
    <row r="282" spans="1:61" ht="30" x14ac:dyDescent="0.25">
      <c r="A282" s="106" t="s">
        <v>113</v>
      </c>
      <c r="B282" s="106"/>
      <c r="C282" s="106"/>
      <c r="D282" s="106"/>
      <c r="E282" s="124">
        <v>852</v>
      </c>
      <c r="F282" s="3" t="s">
        <v>106</v>
      </c>
      <c r="G282" s="4" t="s">
        <v>59</v>
      </c>
      <c r="H282" s="4" t="s">
        <v>167</v>
      </c>
      <c r="I282" s="3" t="s">
        <v>114</v>
      </c>
      <c r="J282" s="29">
        <v>486272</v>
      </c>
      <c r="K282" s="29"/>
      <c r="L282" s="29">
        <f>J282</f>
        <v>486272</v>
      </c>
      <c r="M282" s="29"/>
      <c r="N282" s="29">
        <f>60000+4165</f>
        <v>64165</v>
      </c>
      <c r="O282" s="29"/>
      <c r="P282" s="29">
        <f>N282</f>
        <v>64165</v>
      </c>
      <c r="Q282" s="29"/>
      <c r="R282" s="29">
        <f>J282+N282</f>
        <v>550437</v>
      </c>
      <c r="S282" s="29">
        <f>K282+O282</f>
        <v>0</v>
      </c>
      <c r="T282" s="29">
        <f>L282+P282</f>
        <v>550437</v>
      </c>
      <c r="U282" s="29">
        <f>M282+Q282</f>
        <v>0</v>
      </c>
      <c r="V282" s="29"/>
      <c r="W282" s="29"/>
      <c r="X282" s="29">
        <f>V282</f>
        <v>0</v>
      </c>
      <c r="Y282" s="29"/>
      <c r="Z282" s="29">
        <f>R282+V282</f>
        <v>550437</v>
      </c>
      <c r="AA282" s="29">
        <f>S282+W282</f>
        <v>0</v>
      </c>
      <c r="AB282" s="29">
        <f>T282+X282</f>
        <v>550437</v>
      </c>
      <c r="AC282" s="29">
        <f>U282+Y282</f>
        <v>0</v>
      </c>
      <c r="AD282" s="29">
        <v>-70594</v>
      </c>
      <c r="AE282" s="29"/>
      <c r="AF282" s="29">
        <f>AD282</f>
        <v>-70594</v>
      </c>
      <c r="AG282" s="29"/>
      <c r="AH282" s="29">
        <f>Z282+AD282</f>
        <v>479843</v>
      </c>
      <c r="AI282" s="29">
        <f>AA282+AE282</f>
        <v>0</v>
      </c>
      <c r="AJ282" s="29">
        <f>AB282+AF282</f>
        <v>479843</v>
      </c>
      <c r="AK282" s="29">
        <f>AC282+AG282</f>
        <v>0</v>
      </c>
      <c r="AL282" s="9">
        <f t="shared" si="505"/>
        <v>0</v>
      </c>
      <c r="AM282" s="9">
        <f t="shared" si="506"/>
        <v>0</v>
      </c>
      <c r="AN282" s="29"/>
      <c r="AO282" s="29"/>
      <c r="AP282" s="29"/>
      <c r="AQ282" s="29">
        <v>80600</v>
      </c>
      <c r="AR282" s="29"/>
      <c r="AS282" s="29">
        <f t="shared" si="521"/>
        <v>80600</v>
      </c>
      <c r="AT282" s="29"/>
      <c r="AU282" s="29">
        <f t="shared" si="514"/>
        <v>80600</v>
      </c>
      <c r="AV282" s="29">
        <v>169600</v>
      </c>
      <c r="AW282" s="29"/>
      <c r="AX282" s="29">
        <f t="shared" si="522"/>
        <v>169600</v>
      </c>
      <c r="AY282" s="29"/>
      <c r="AZ282" s="29">
        <f t="shared" si="515"/>
        <v>169600</v>
      </c>
      <c r="BA282" s="29">
        <v>105300</v>
      </c>
      <c r="BB282" s="29">
        <v>2087727</v>
      </c>
      <c r="BC282" s="29"/>
      <c r="BD282" s="29">
        <f>BB282</f>
        <v>2087727</v>
      </c>
      <c r="BE282" s="29"/>
      <c r="BF282" s="29">
        <f t="shared" si="523"/>
        <v>380972</v>
      </c>
      <c r="BG282" s="80">
        <f t="shared" si="524"/>
        <v>461.7967711301045</v>
      </c>
      <c r="BH282" s="29">
        <f t="shared" si="525"/>
        <v>-1601455</v>
      </c>
      <c r="BI282" s="81">
        <f t="shared" si="526"/>
        <v>23.291934242360231</v>
      </c>
    </row>
    <row r="283" spans="1:61" s="31" customFormat="1" ht="90" hidden="1" x14ac:dyDescent="0.25">
      <c r="A283" s="106" t="s">
        <v>406</v>
      </c>
      <c r="B283" s="106"/>
      <c r="C283" s="106"/>
      <c r="D283" s="106"/>
      <c r="E283" s="124">
        <v>852</v>
      </c>
      <c r="F283" s="3" t="s">
        <v>106</v>
      </c>
      <c r="G283" s="4" t="s">
        <v>59</v>
      </c>
      <c r="H283" s="3" t="s">
        <v>404</v>
      </c>
      <c r="I283" s="3"/>
      <c r="J283" s="29">
        <f t="shared" ref="J283:BE284" si="531">J284</f>
        <v>0</v>
      </c>
      <c r="K283" s="29">
        <f t="shared" si="531"/>
        <v>0</v>
      </c>
      <c r="L283" s="29">
        <f t="shared" si="531"/>
        <v>0</v>
      </c>
      <c r="M283" s="29">
        <f t="shared" si="531"/>
        <v>0</v>
      </c>
      <c r="N283" s="29">
        <f t="shared" si="531"/>
        <v>158536</v>
      </c>
      <c r="O283" s="29">
        <f t="shared" si="531"/>
        <v>0</v>
      </c>
      <c r="P283" s="29">
        <f t="shared" si="531"/>
        <v>158536</v>
      </c>
      <c r="Q283" s="29">
        <f t="shared" si="531"/>
        <v>0</v>
      </c>
      <c r="R283" s="29">
        <f t="shared" si="531"/>
        <v>158536</v>
      </c>
      <c r="S283" s="29">
        <f t="shared" si="531"/>
        <v>0</v>
      </c>
      <c r="T283" s="29">
        <f t="shared" si="531"/>
        <v>158536</v>
      </c>
      <c r="U283" s="29">
        <f t="shared" si="531"/>
        <v>0</v>
      </c>
      <c r="V283" s="29">
        <f t="shared" si="531"/>
        <v>-158536</v>
      </c>
      <c r="W283" s="29">
        <f t="shared" si="531"/>
        <v>0</v>
      </c>
      <c r="X283" s="29">
        <f t="shared" si="531"/>
        <v>-158536</v>
      </c>
      <c r="Y283" s="29">
        <f t="shared" si="531"/>
        <v>0</v>
      </c>
      <c r="Z283" s="29">
        <f t="shared" si="531"/>
        <v>0</v>
      </c>
      <c r="AA283" s="29">
        <f t="shared" si="531"/>
        <v>0</v>
      </c>
      <c r="AB283" s="29">
        <f t="shared" si="531"/>
        <v>0</v>
      </c>
      <c r="AC283" s="29">
        <f t="shared" si="531"/>
        <v>0</v>
      </c>
      <c r="AD283" s="29">
        <f t="shared" si="531"/>
        <v>0</v>
      </c>
      <c r="AE283" s="29">
        <f t="shared" si="531"/>
        <v>0</v>
      </c>
      <c r="AF283" s="29">
        <f t="shared" si="531"/>
        <v>0</v>
      </c>
      <c r="AG283" s="29">
        <f t="shared" si="531"/>
        <v>0</v>
      </c>
      <c r="AH283" s="29">
        <f t="shared" si="531"/>
        <v>0</v>
      </c>
      <c r="AI283" s="29">
        <f t="shared" si="531"/>
        <v>0</v>
      </c>
      <c r="AJ283" s="29">
        <f t="shared" si="531"/>
        <v>0</v>
      </c>
      <c r="AK283" s="29">
        <f t="shared" si="531"/>
        <v>0</v>
      </c>
      <c r="AL283" s="9">
        <f t="shared" si="505"/>
        <v>0</v>
      </c>
      <c r="AM283" s="9">
        <f t="shared" si="506"/>
        <v>0</v>
      </c>
      <c r="AN283" s="29"/>
      <c r="AO283" s="29"/>
      <c r="AP283" s="29"/>
      <c r="AQ283" s="29">
        <f t="shared" si="531"/>
        <v>0</v>
      </c>
      <c r="AR283" s="29"/>
      <c r="AS283" s="29">
        <f t="shared" si="521"/>
        <v>0</v>
      </c>
      <c r="AT283" s="29"/>
      <c r="AU283" s="29">
        <f t="shared" si="514"/>
        <v>0</v>
      </c>
      <c r="AV283" s="29">
        <f t="shared" si="531"/>
        <v>0</v>
      </c>
      <c r="AW283" s="29"/>
      <c r="AX283" s="29">
        <f t="shared" si="522"/>
        <v>0</v>
      </c>
      <c r="AY283" s="29"/>
      <c r="AZ283" s="29">
        <f t="shared" si="515"/>
        <v>0</v>
      </c>
      <c r="BA283" s="29">
        <f t="shared" si="531"/>
        <v>0</v>
      </c>
      <c r="BB283" s="29">
        <f t="shared" si="531"/>
        <v>2051972.39</v>
      </c>
      <c r="BC283" s="29">
        <f t="shared" si="531"/>
        <v>0</v>
      </c>
      <c r="BD283" s="29">
        <f t="shared" si="531"/>
        <v>0</v>
      </c>
      <c r="BE283" s="29">
        <f t="shared" si="531"/>
        <v>0</v>
      </c>
      <c r="BF283" s="29">
        <f t="shared" si="523"/>
        <v>0</v>
      </c>
      <c r="BG283" s="80" t="e">
        <f t="shared" si="524"/>
        <v>#DIV/0!</v>
      </c>
      <c r="BH283" s="29">
        <f t="shared" si="525"/>
        <v>-2051972.39</v>
      </c>
      <c r="BI283" s="81">
        <f t="shared" si="526"/>
        <v>0</v>
      </c>
    </row>
    <row r="284" spans="1:61" s="31" customFormat="1" ht="60" hidden="1" x14ac:dyDescent="0.25">
      <c r="A284" s="106" t="s">
        <v>56</v>
      </c>
      <c r="B284" s="106"/>
      <c r="C284" s="106"/>
      <c r="D284" s="106"/>
      <c r="E284" s="124">
        <v>852</v>
      </c>
      <c r="F284" s="3" t="s">
        <v>106</v>
      </c>
      <c r="G284" s="4" t="s">
        <v>59</v>
      </c>
      <c r="H284" s="3" t="s">
        <v>404</v>
      </c>
      <c r="I284" s="3" t="s">
        <v>112</v>
      </c>
      <c r="J284" s="29">
        <f t="shared" si="531"/>
        <v>0</v>
      </c>
      <c r="K284" s="29">
        <f t="shared" si="531"/>
        <v>0</v>
      </c>
      <c r="L284" s="29">
        <f t="shared" si="531"/>
        <v>0</v>
      </c>
      <c r="M284" s="29">
        <f t="shared" si="531"/>
        <v>0</v>
      </c>
      <c r="N284" s="29">
        <f t="shared" si="531"/>
        <v>158536</v>
      </c>
      <c r="O284" s="29">
        <f t="shared" si="531"/>
        <v>0</v>
      </c>
      <c r="P284" s="29">
        <f t="shared" si="531"/>
        <v>158536</v>
      </c>
      <c r="Q284" s="29">
        <f t="shared" si="531"/>
        <v>0</v>
      </c>
      <c r="R284" s="29">
        <f t="shared" si="531"/>
        <v>158536</v>
      </c>
      <c r="S284" s="29">
        <f t="shared" si="531"/>
        <v>0</v>
      </c>
      <c r="T284" s="29">
        <f t="shared" si="531"/>
        <v>158536</v>
      </c>
      <c r="U284" s="29">
        <f t="shared" si="531"/>
        <v>0</v>
      </c>
      <c r="V284" s="29">
        <f t="shared" si="531"/>
        <v>-158536</v>
      </c>
      <c r="W284" s="29">
        <f t="shared" si="531"/>
        <v>0</v>
      </c>
      <c r="X284" s="29">
        <f t="shared" si="531"/>
        <v>-158536</v>
      </c>
      <c r="Y284" s="29">
        <f t="shared" si="531"/>
        <v>0</v>
      </c>
      <c r="Z284" s="29">
        <f t="shared" si="531"/>
        <v>0</v>
      </c>
      <c r="AA284" s="29">
        <f t="shared" si="531"/>
        <v>0</v>
      </c>
      <c r="AB284" s="29">
        <f t="shared" si="531"/>
        <v>0</v>
      </c>
      <c r="AC284" s="29">
        <f t="shared" si="531"/>
        <v>0</v>
      </c>
      <c r="AD284" s="29">
        <f t="shared" si="531"/>
        <v>0</v>
      </c>
      <c r="AE284" s="29">
        <f t="shared" si="531"/>
        <v>0</v>
      </c>
      <c r="AF284" s="29">
        <f t="shared" si="531"/>
        <v>0</v>
      </c>
      <c r="AG284" s="29">
        <f t="shared" si="531"/>
        <v>0</v>
      </c>
      <c r="AH284" s="29">
        <f t="shared" si="531"/>
        <v>0</v>
      </c>
      <c r="AI284" s="29">
        <f t="shared" si="531"/>
        <v>0</v>
      </c>
      <c r="AJ284" s="29">
        <f t="shared" si="531"/>
        <v>0</v>
      </c>
      <c r="AK284" s="29">
        <f t="shared" si="531"/>
        <v>0</v>
      </c>
      <c r="AL284" s="9">
        <f t="shared" si="505"/>
        <v>0</v>
      </c>
      <c r="AM284" s="9">
        <f t="shared" si="506"/>
        <v>0</v>
      </c>
      <c r="AN284" s="29"/>
      <c r="AO284" s="29"/>
      <c r="AP284" s="29"/>
      <c r="AQ284" s="29">
        <f t="shared" si="531"/>
        <v>0</v>
      </c>
      <c r="AR284" s="29"/>
      <c r="AS284" s="29">
        <f t="shared" si="521"/>
        <v>0</v>
      </c>
      <c r="AT284" s="29"/>
      <c r="AU284" s="29">
        <f t="shared" si="514"/>
        <v>0</v>
      </c>
      <c r="AV284" s="29">
        <f t="shared" si="531"/>
        <v>0</v>
      </c>
      <c r="AW284" s="29"/>
      <c r="AX284" s="29">
        <f t="shared" si="522"/>
        <v>0</v>
      </c>
      <c r="AY284" s="29"/>
      <c r="AZ284" s="29">
        <f t="shared" si="515"/>
        <v>0</v>
      </c>
      <c r="BA284" s="29">
        <f t="shared" si="531"/>
        <v>0</v>
      </c>
      <c r="BB284" s="29">
        <f t="shared" si="531"/>
        <v>2051972.39</v>
      </c>
      <c r="BC284" s="29">
        <f t="shared" si="531"/>
        <v>0</v>
      </c>
      <c r="BD284" s="29">
        <f t="shared" si="531"/>
        <v>0</v>
      </c>
      <c r="BE284" s="29">
        <f t="shared" si="531"/>
        <v>0</v>
      </c>
      <c r="BF284" s="29">
        <f t="shared" si="523"/>
        <v>0</v>
      </c>
      <c r="BG284" s="80" t="e">
        <f t="shared" si="524"/>
        <v>#DIV/0!</v>
      </c>
      <c r="BH284" s="29">
        <f t="shared" si="525"/>
        <v>-2051972.39</v>
      </c>
      <c r="BI284" s="81">
        <f t="shared" si="526"/>
        <v>0</v>
      </c>
    </row>
    <row r="285" spans="1:61" s="31" customFormat="1" ht="30" hidden="1" x14ac:dyDescent="0.25">
      <c r="A285" s="106" t="s">
        <v>57</v>
      </c>
      <c r="B285" s="106"/>
      <c r="C285" s="106"/>
      <c r="D285" s="106"/>
      <c r="E285" s="124">
        <v>852</v>
      </c>
      <c r="F285" s="3" t="s">
        <v>106</v>
      </c>
      <c r="G285" s="4" t="s">
        <v>59</v>
      </c>
      <c r="H285" s="3" t="s">
        <v>404</v>
      </c>
      <c r="I285" s="3" t="s">
        <v>114</v>
      </c>
      <c r="J285" s="29"/>
      <c r="K285" s="29"/>
      <c r="L285" s="29"/>
      <c r="M285" s="29"/>
      <c r="N285" s="29">
        <v>158536</v>
      </c>
      <c r="O285" s="29"/>
      <c r="P285" s="29">
        <f>158536</f>
        <v>158536</v>
      </c>
      <c r="Q285" s="29"/>
      <c r="R285" s="29">
        <f>J285+N285</f>
        <v>158536</v>
      </c>
      <c r="S285" s="29">
        <f>K285+O285</f>
        <v>0</v>
      </c>
      <c r="T285" s="29">
        <f>L285+P285</f>
        <v>158536</v>
      </c>
      <c r="U285" s="29">
        <f>M285+Q285</f>
        <v>0</v>
      </c>
      <c r="V285" s="29">
        <v>-158536</v>
      </c>
      <c r="W285" s="29"/>
      <c r="X285" s="29">
        <v>-158536</v>
      </c>
      <c r="Y285" s="29"/>
      <c r="Z285" s="29">
        <f>R285+V285</f>
        <v>0</v>
      </c>
      <c r="AA285" s="29">
        <f>S285+W285</f>
        <v>0</v>
      </c>
      <c r="AB285" s="29">
        <f>T285+X285</f>
        <v>0</v>
      </c>
      <c r="AC285" s="29">
        <f>U285+Y285</f>
        <v>0</v>
      </c>
      <c r="AD285" s="29"/>
      <c r="AE285" s="29"/>
      <c r="AF285" s="29"/>
      <c r="AG285" s="29"/>
      <c r="AH285" s="29">
        <f>Z285+AD285</f>
        <v>0</v>
      </c>
      <c r="AI285" s="29">
        <f>AA285+AE285</f>
        <v>0</v>
      </c>
      <c r="AJ285" s="29">
        <f>AB285+AF285</f>
        <v>0</v>
      </c>
      <c r="AK285" s="29">
        <f>AC285+AG285</f>
        <v>0</v>
      </c>
      <c r="AL285" s="9">
        <f t="shared" si="505"/>
        <v>0</v>
      </c>
      <c r="AM285" s="9">
        <f t="shared" si="506"/>
        <v>0</v>
      </c>
      <c r="AN285" s="29"/>
      <c r="AO285" s="29"/>
      <c r="AP285" s="29"/>
      <c r="AQ285" s="29"/>
      <c r="AR285" s="29"/>
      <c r="AS285" s="29">
        <f t="shared" si="521"/>
        <v>0</v>
      </c>
      <c r="AT285" s="29"/>
      <c r="AU285" s="29">
        <f t="shared" si="514"/>
        <v>0</v>
      </c>
      <c r="AV285" s="29"/>
      <c r="AW285" s="29"/>
      <c r="AX285" s="29">
        <f t="shared" si="522"/>
        <v>0</v>
      </c>
      <c r="AY285" s="29"/>
      <c r="AZ285" s="29">
        <f t="shared" si="515"/>
        <v>0</v>
      </c>
      <c r="BA285" s="29"/>
      <c r="BB285" s="29">
        <v>2051972.39</v>
      </c>
      <c r="BC285" s="29"/>
      <c r="BD285" s="29"/>
      <c r="BE285" s="29"/>
      <c r="BF285" s="29">
        <f t="shared" si="523"/>
        <v>0</v>
      </c>
      <c r="BG285" s="80" t="e">
        <f t="shared" si="524"/>
        <v>#DIV/0!</v>
      </c>
      <c r="BH285" s="29">
        <f t="shared" si="525"/>
        <v>-2051972.39</v>
      </c>
      <c r="BI285" s="81">
        <f t="shared" si="526"/>
        <v>0</v>
      </c>
    </row>
    <row r="286" spans="1:61" s="31" customFormat="1" ht="30" x14ac:dyDescent="0.25">
      <c r="A286" s="106" t="s">
        <v>480</v>
      </c>
      <c r="B286" s="106"/>
      <c r="C286" s="106"/>
      <c r="D286" s="106"/>
      <c r="E286" s="124">
        <v>852</v>
      </c>
      <c r="F286" s="3" t="s">
        <v>106</v>
      </c>
      <c r="G286" s="4" t="s">
        <v>59</v>
      </c>
      <c r="H286" s="3" t="s">
        <v>481</v>
      </c>
      <c r="I286" s="3"/>
      <c r="J286" s="29">
        <f>J287</f>
        <v>0</v>
      </c>
      <c r="K286" s="29">
        <f t="shared" ref="K286:AZ287" si="532">K287</f>
        <v>0</v>
      </c>
      <c r="L286" s="29">
        <f t="shared" si="532"/>
        <v>0</v>
      </c>
      <c r="M286" s="29">
        <f t="shared" si="532"/>
        <v>0</v>
      </c>
      <c r="N286" s="29">
        <f t="shared" si="532"/>
        <v>2750</v>
      </c>
      <c r="O286" s="29">
        <f t="shared" si="532"/>
        <v>0</v>
      </c>
      <c r="P286" s="29">
        <f t="shared" si="532"/>
        <v>2750</v>
      </c>
      <c r="Q286" s="29">
        <f t="shared" si="532"/>
        <v>0</v>
      </c>
      <c r="R286" s="29">
        <f t="shared" si="532"/>
        <v>2750</v>
      </c>
      <c r="S286" s="29">
        <f t="shared" si="532"/>
        <v>0</v>
      </c>
      <c r="T286" s="29">
        <f t="shared" si="532"/>
        <v>2750</v>
      </c>
      <c r="U286" s="29">
        <f t="shared" si="532"/>
        <v>0</v>
      </c>
      <c r="V286" s="29">
        <f t="shared" si="532"/>
        <v>0</v>
      </c>
      <c r="W286" s="29">
        <f t="shared" si="532"/>
        <v>0</v>
      </c>
      <c r="X286" s="29">
        <f t="shared" si="532"/>
        <v>0</v>
      </c>
      <c r="Y286" s="29">
        <f t="shared" si="532"/>
        <v>0</v>
      </c>
      <c r="Z286" s="29">
        <f t="shared" si="532"/>
        <v>2750</v>
      </c>
      <c r="AA286" s="29">
        <f t="shared" si="532"/>
        <v>0</v>
      </c>
      <c r="AB286" s="29">
        <f t="shared" si="532"/>
        <v>2750</v>
      </c>
      <c r="AC286" s="29">
        <f t="shared" si="532"/>
        <v>0</v>
      </c>
      <c r="AD286" s="29">
        <f t="shared" si="532"/>
        <v>52249</v>
      </c>
      <c r="AE286" s="29">
        <f t="shared" si="532"/>
        <v>52249</v>
      </c>
      <c r="AF286" s="29">
        <f t="shared" si="532"/>
        <v>0</v>
      </c>
      <c r="AG286" s="29">
        <f t="shared" si="532"/>
        <v>0</v>
      </c>
      <c r="AH286" s="29">
        <f t="shared" si="532"/>
        <v>54999</v>
      </c>
      <c r="AI286" s="29">
        <f t="shared" si="532"/>
        <v>52249</v>
      </c>
      <c r="AJ286" s="29">
        <f t="shared" si="532"/>
        <v>2750</v>
      </c>
      <c r="AK286" s="29">
        <f t="shared" si="532"/>
        <v>0</v>
      </c>
      <c r="AL286" s="9">
        <f t="shared" si="505"/>
        <v>0</v>
      </c>
      <c r="AM286" s="9">
        <f t="shared" si="506"/>
        <v>0</v>
      </c>
      <c r="AN286" s="29">
        <f t="shared" si="532"/>
        <v>0</v>
      </c>
      <c r="AO286" s="29">
        <f t="shared" si="532"/>
        <v>0</v>
      </c>
      <c r="AP286" s="29">
        <f t="shared" si="532"/>
        <v>0</v>
      </c>
      <c r="AQ286" s="29">
        <f t="shared" si="532"/>
        <v>0</v>
      </c>
      <c r="AR286" s="29">
        <f t="shared" si="532"/>
        <v>0</v>
      </c>
      <c r="AS286" s="29">
        <f t="shared" si="532"/>
        <v>0</v>
      </c>
      <c r="AT286" s="29">
        <f t="shared" si="532"/>
        <v>0</v>
      </c>
      <c r="AU286" s="29">
        <f t="shared" si="532"/>
        <v>0</v>
      </c>
      <c r="AV286" s="29">
        <f t="shared" si="532"/>
        <v>0</v>
      </c>
      <c r="AW286" s="29">
        <f t="shared" si="532"/>
        <v>0</v>
      </c>
      <c r="AX286" s="29">
        <f t="shared" si="532"/>
        <v>0</v>
      </c>
      <c r="AY286" s="29">
        <f t="shared" si="532"/>
        <v>0</v>
      </c>
      <c r="AZ286" s="29">
        <f t="shared" si="532"/>
        <v>0</v>
      </c>
      <c r="BA286" s="29"/>
      <c r="BB286" s="29"/>
      <c r="BC286" s="29"/>
      <c r="BD286" s="29"/>
      <c r="BE286" s="29"/>
      <c r="BF286" s="29"/>
      <c r="BG286" s="80"/>
      <c r="BH286" s="29"/>
      <c r="BI286" s="81"/>
    </row>
    <row r="287" spans="1:61" s="31" customFormat="1" ht="60" x14ac:dyDescent="0.25">
      <c r="A287" s="106" t="s">
        <v>56</v>
      </c>
      <c r="B287" s="106"/>
      <c r="C287" s="106"/>
      <c r="D287" s="106"/>
      <c r="E287" s="124">
        <v>852</v>
      </c>
      <c r="F287" s="3" t="s">
        <v>106</v>
      </c>
      <c r="G287" s="4" t="s">
        <v>59</v>
      </c>
      <c r="H287" s="3" t="s">
        <v>481</v>
      </c>
      <c r="I287" s="3" t="s">
        <v>112</v>
      </c>
      <c r="J287" s="29">
        <f>J288</f>
        <v>0</v>
      </c>
      <c r="K287" s="29">
        <f t="shared" si="532"/>
        <v>0</v>
      </c>
      <c r="L287" s="29">
        <f t="shared" si="532"/>
        <v>0</v>
      </c>
      <c r="M287" s="29">
        <f t="shared" si="532"/>
        <v>0</v>
      </c>
      <c r="N287" s="29">
        <f t="shared" si="532"/>
        <v>2750</v>
      </c>
      <c r="O287" s="29">
        <f t="shared" si="532"/>
        <v>0</v>
      </c>
      <c r="P287" s="29">
        <f t="shared" si="532"/>
        <v>2750</v>
      </c>
      <c r="Q287" s="29">
        <f t="shared" si="532"/>
        <v>0</v>
      </c>
      <c r="R287" s="29">
        <f t="shared" si="532"/>
        <v>2750</v>
      </c>
      <c r="S287" s="29">
        <f t="shared" si="532"/>
        <v>0</v>
      </c>
      <c r="T287" s="29">
        <f t="shared" si="532"/>
        <v>2750</v>
      </c>
      <c r="U287" s="29">
        <f t="shared" si="532"/>
        <v>0</v>
      </c>
      <c r="V287" s="29">
        <f t="shared" si="532"/>
        <v>0</v>
      </c>
      <c r="W287" s="29">
        <f t="shared" si="532"/>
        <v>0</v>
      </c>
      <c r="X287" s="29">
        <f t="shared" si="532"/>
        <v>0</v>
      </c>
      <c r="Y287" s="29">
        <f t="shared" si="532"/>
        <v>0</v>
      </c>
      <c r="Z287" s="29">
        <f t="shared" si="532"/>
        <v>2750</v>
      </c>
      <c r="AA287" s="29">
        <f t="shared" si="532"/>
        <v>0</v>
      </c>
      <c r="AB287" s="29">
        <f t="shared" si="532"/>
        <v>2750</v>
      </c>
      <c r="AC287" s="29">
        <f t="shared" si="532"/>
        <v>0</v>
      </c>
      <c r="AD287" s="29">
        <f t="shared" si="532"/>
        <v>52249</v>
      </c>
      <c r="AE287" s="29">
        <f t="shared" si="532"/>
        <v>52249</v>
      </c>
      <c r="AF287" s="29">
        <f t="shared" si="532"/>
        <v>0</v>
      </c>
      <c r="AG287" s="29">
        <f t="shared" si="532"/>
        <v>0</v>
      </c>
      <c r="AH287" s="29">
        <f t="shared" si="532"/>
        <v>54999</v>
      </c>
      <c r="AI287" s="29">
        <f t="shared" si="532"/>
        <v>52249</v>
      </c>
      <c r="AJ287" s="29">
        <f t="shared" si="532"/>
        <v>2750</v>
      </c>
      <c r="AK287" s="29">
        <f t="shared" si="532"/>
        <v>0</v>
      </c>
      <c r="AL287" s="9">
        <f t="shared" si="505"/>
        <v>0</v>
      </c>
      <c r="AM287" s="9">
        <f t="shared" si="506"/>
        <v>0</v>
      </c>
      <c r="AN287" s="29">
        <f t="shared" si="532"/>
        <v>0</v>
      </c>
      <c r="AO287" s="29">
        <f t="shared" si="532"/>
        <v>0</v>
      </c>
      <c r="AP287" s="29">
        <f t="shared" si="532"/>
        <v>0</v>
      </c>
      <c r="AQ287" s="29">
        <f t="shared" si="532"/>
        <v>0</v>
      </c>
      <c r="AR287" s="29">
        <f t="shared" si="532"/>
        <v>0</v>
      </c>
      <c r="AS287" s="29">
        <f t="shared" si="532"/>
        <v>0</v>
      </c>
      <c r="AT287" s="29">
        <f t="shared" si="532"/>
        <v>0</v>
      </c>
      <c r="AU287" s="29">
        <f t="shared" si="532"/>
        <v>0</v>
      </c>
      <c r="AV287" s="29">
        <f t="shared" si="532"/>
        <v>0</v>
      </c>
      <c r="AW287" s="29">
        <f t="shared" si="532"/>
        <v>0</v>
      </c>
      <c r="AX287" s="29">
        <f t="shared" si="532"/>
        <v>0</v>
      </c>
      <c r="AY287" s="29">
        <f t="shared" si="532"/>
        <v>0</v>
      </c>
      <c r="AZ287" s="29">
        <f t="shared" si="532"/>
        <v>0</v>
      </c>
      <c r="BA287" s="29"/>
      <c r="BB287" s="29"/>
      <c r="BC287" s="29"/>
      <c r="BD287" s="29"/>
      <c r="BE287" s="29"/>
      <c r="BF287" s="29"/>
      <c r="BG287" s="80"/>
      <c r="BH287" s="29"/>
      <c r="BI287" s="81"/>
    </row>
    <row r="288" spans="1:61" s="31" customFormat="1" ht="30" x14ac:dyDescent="0.25">
      <c r="A288" s="106" t="s">
        <v>57</v>
      </c>
      <c r="B288" s="106"/>
      <c r="C288" s="106"/>
      <c r="D288" s="106"/>
      <c r="E288" s="124">
        <v>852</v>
      </c>
      <c r="F288" s="3" t="s">
        <v>106</v>
      </c>
      <c r="G288" s="4" t="s">
        <v>59</v>
      </c>
      <c r="H288" s="3" t="s">
        <v>481</v>
      </c>
      <c r="I288" s="3" t="s">
        <v>114</v>
      </c>
      <c r="J288" s="29"/>
      <c r="K288" s="29"/>
      <c r="L288" s="29"/>
      <c r="M288" s="29"/>
      <c r="N288" s="29">
        <v>2750</v>
      </c>
      <c r="O288" s="29"/>
      <c r="P288" s="29">
        <v>2750</v>
      </c>
      <c r="Q288" s="29"/>
      <c r="R288" s="29">
        <f>J288+N288</f>
        <v>2750</v>
      </c>
      <c r="S288" s="29">
        <f>K288+O288</f>
        <v>0</v>
      </c>
      <c r="T288" s="29">
        <f>L288+P288</f>
        <v>2750</v>
      </c>
      <c r="U288" s="29">
        <f>M288+Q288</f>
        <v>0</v>
      </c>
      <c r="V288" s="29"/>
      <c r="W288" s="29"/>
      <c r="X288" s="29"/>
      <c r="Y288" s="29"/>
      <c r="Z288" s="29">
        <f>R288+V288</f>
        <v>2750</v>
      </c>
      <c r="AA288" s="29">
        <f>S288+W288</f>
        <v>0</v>
      </c>
      <c r="AB288" s="29">
        <f>T288+X288</f>
        <v>2750</v>
      </c>
      <c r="AC288" s="29">
        <f>U288+Y288</f>
        <v>0</v>
      </c>
      <c r="AD288" s="29">
        <v>52249</v>
      </c>
      <c r="AE288" s="29">
        <v>52249</v>
      </c>
      <c r="AF288" s="29"/>
      <c r="AG288" s="29"/>
      <c r="AH288" s="29">
        <f>Z288+AD288</f>
        <v>54999</v>
      </c>
      <c r="AI288" s="29">
        <f>AA288+AE288</f>
        <v>52249</v>
      </c>
      <c r="AJ288" s="29">
        <f>AB288+AF288</f>
        <v>2750</v>
      </c>
      <c r="AK288" s="29">
        <f>AC288+AG288</f>
        <v>0</v>
      </c>
      <c r="AL288" s="9">
        <f t="shared" si="505"/>
        <v>0</v>
      </c>
      <c r="AM288" s="9">
        <f t="shared" si="506"/>
        <v>0</v>
      </c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80"/>
      <c r="BH288" s="29"/>
      <c r="BI288" s="81"/>
    </row>
    <row r="289" spans="1:61" s="31" customFormat="1" ht="45.75" customHeight="1" x14ac:dyDescent="0.25">
      <c r="A289" s="106" t="s">
        <v>482</v>
      </c>
      <c r="B289" s="106"/>
      <c r="C289" s="106"/>
      <c r="D289" s="106"/>
      <c r="E289" s="124">
        <v>852</v>
      </c>
      <c r="F289" s="3" t="s">
        <v>106</v>
      </c>
      <c r="G289" s="4" t="s">
        <v>59</v>
      </c>
      <c r="H289" s="3" t="s">
        <v>479</v>
      </c>
      <c r="I289" s="3"/>
      <c r="J289" s="29">
        <f>J290</f>
        <v>0</v>
      </c>
      <c r="K289" s="29">
        <f t="shared" ref="K289:AZ290" si="533">K290</f>
        <v>0</v>
      </c>
      <c r="L289" s="29">
        <f t="shared" si="533"/>
        <v>0</v>
      </c>
      <c r="M289" s="29">
        <f t="shared" si="533"/>
        <v>0</v>
      </c>
      <c r="N289" s="29">
        <f t="shared" si="533"/>
        <v>598886</v>
      </c>
      <c r="O289" s="29">
        <f t="shared" si="533"/>
        <v>0</v>
      </c>
      <c r="P289" s="29">
        <f t="shared" si="533"/>
        <v>598886</v>
      </c>
      <c r="Q289" s="29">
        <f t="shared" si="533"/>
        <v>0</v>
      </c>
      <c r="R289" s="29">
        <f t="shared" si="533"/>
        <v>598886</v>
      </c>
      <c r="S289" s="29">
        <f t="shared" si="533"/>
        <v>0</v>
      </c>
      <c r="T289" s="29">
        <f t="shared" si="533"/>
        <v>598886</v>
      </c>
      <c r="U289" s="29">
        <f t="shared" si="533"/>
        <v>0</v>
      </c>
      <c r="V289" s="29">
        <f t="shared" si="533"/>
        <v>0</v>
      </c>
      <c r="W289" s="29">
        <f t="shared" si="533"/>
        <v>0</v>
      </c>
      <c r="X289" s="29">
        <f t="shared" si="533"/>
        <v>0</v>
      </c>
      <c r="Y289" s="29">
        <f t="shared" si="533"/>
        <v>0</v>
      </c>
      <c r="Z289" s="29">
        <f t="shared" si="533"/>
        <v>598886</v>
      </c>
      <c r="AA289" s="29">
        <f t="shared" si="533"/>
        <v>0</v>
      </c>
      <c r="AB289" s="29">
        <f t="shared" si="533"/>
        <v>598886</v>
      </c>
      <c r="AC289" s="29">
        <f t="shared" si="533"/>
        <v>0</v>
      </c>
      <c r="AD289" s="29">
        <f t="shared" si="533"/>
        <v>10185484</v>
      </c>
      <c r="AE289" s="29">
        <f t="shared" si="533"/>
        <v>10245151.5</v>
      </c>
      <c r="AF289" s="29">
        <f t="shared" si="533"/>
        <v>-59667.5</v>
      </c>
      <c r="AG289" s="29">
        <f t="shared" si="533"/>
        <v>0</v>
      </c>
      <c r="AH289" s="29">
        <f t="shared" si="533"/>
        <v>10784370</v>
      </c>
      <c r="AI289" s="29">
        <f t="shared" si="533"/>
        <v>10245151.5</v>
      </c>
      <c r="AJ289" s="29">
        <f t="shared" si="533"/>
        <v>539218.5</v>
      </c>
      <c r="AK289" s="29">
        <f t="shared" si="533"/>
        <v>0</v>
      </c>
      <c r="AL289" s="9">
        <f t="shared" si="505"/>
        <v>0</v>
      </c>
      <c r="AM289" s="9">
        <f t="shared" si="506"/>
        <v>0</v>
      </c>
      <c r="AN289" s="29">
        <f t="shared" si="533"/>
        <v>0</v>
      </c>
      <c r="AO289" s="29">
        <f t="shared" si="533"/>
        <v>0</v>
      </c>
      <c r="AP289" s="29">
        <f t="shared" si="533"/>
        <v>0</v>
      </c>
      <c r="AQ289" s="29">
        <f t="shared" si="533"/>
        <v>0</v>
      </c>
      <c r="AR289" s="29">
        <f t="shared" si="533"/>
        <v>0</v>
      </c>
      <c r="AS289" s="29">
        <f t="shared" si="533"/>
        <v>0</v>
      </c>
      <c r="AT289" s="29">
        <f t="shared" si="533"/>
        <v>0</v>
      </c>
      <c r="AU289" s="29">
        <f t="shared" si="533"/>
        <v>0</v>
      </c>
      <c r="AV289" s="29">
        <f t="shared" si="533"/>
        <v>0</v>
      </c>
      <c r="AW289" s="29">
        <f t="shared" si="533"/>
        <v>0</v>
      </c>
      <c r="AX289" s="29">
        <f t="shared" si="533"/>
        <v>0</v>
      </c>
      <c r="AY289" s="29">
        <f t="shared" si="533"/>
        <v>0</v>
      </c>
      <c r="AZ289" s="29">
        <f t="shared" si="533"/>
        <v>0</v>
      </c>
      <c r="BA289" s="29"/>
      <c r="BB289" s="29"/>
      <c r="BC289" s="29"/>
      <c r="BD289" s="29"/>
      <c r="BE289" s="29"/>
      <c r="BF289" s="29"/>
      <c r="BG289" s="80"/>
      <c r="BH289" s="29"/>
      <c r="BI289" s="81"/>
    </row>
    <row r="290" spans="1:61" s="31" customFormat="1" ht="60" x14ac:dyDescent="0.25">
      <c r="A290" s="106" t="s">
        <v>56</v>
      </c>
      <c r="B290" s="106"/>
      <c r="C290" s="106"/>
      <c r="D290" s="106"/>
      <c r="E290" s="124">
        <v>852</v>
      </c>
      <c r="F290" s="3" t="s">
        <v>106</v>
      </c>
      <c r="G290" s="4" t="s">
        <v>59</v>
      </c>
      <c r="H290" s="3" t="s">
        <v>479</v>
      </c>
      <c r="I290" s="3" t="s">
        <v>112</v>
      </c>
      <c r="J290" s="29">
        <f>J291</f>
        <v>0</v>
      </c>
      <c r="K290" s="29">
        <f t="shared" si="533"/>
        <v>0</v>
      </c>
      <c r="L290" s="29">
        <f t="shared" si="533"/>
        <v>0</v>
      </c>
      <c r="M290" s="29">
        <f t="shared" si="533"/>
        <v>0</v>
      </c>
      <c r="N290" s="29">
        <f t="shared" si="533"/>
        <v>598886</v>
      </c>
      <c r="O290" s="29">
        <f t="shared" si="533"/>
        <v>0</v>
      </c>
      <c r="P290" s="29">
        <f t="shared" si="533"/>
        <v>598886</v>
      </c>
      <c r="Q290" s="29">
        <f t="shared" si="533"/>
        <v>0</v>
      </c>
      <c r="R290" s="29">
        <f t="shared" si="533"/>
        <v>598886</v>
      </c>
      <c r="S290" s="29">
        <f t="shared" si="533"/>
        <v>0</v>
      </c>
      <c r="T290" s="29">
        <f t="shared" si="533"/>
        <v>598886</v>
      </c>
      <c r="U290" s="29">
        <f t="shared" si="533"/>
        <v>0</v>
      </c>
      <c r="V290" s="29">
        <f t="shared" si="533"/>
        <v>0</v>
      </c>
      <c r="W290" s="29">
        <f t="shared" si="533"/>
        <v>0</v>
      </c>
      <c r="X290" s="29">
        <f t="shared" si="533"/>
        <v>0</v>
      </c>
      <c r="Y290" s="29">
        <f t="shared" si="533"/>
        <v>0</v>
      </c>
      <c r="Z290" s="29">
        <f t="shared" si="533"/>
        <v>598886</v>
      </c>
      <c r="AA290" s="29">
        <f t="shared" si="533"/>
        <v>0</v>
      </c>
      <c r="AB290" s="29">
        <f t="shared" si="533"/>
        <v>598886</v>
      </c>
      <c r="AC290" s="29">
        <f t="shared" si="533"/>
        <v>0</v>
      </c>
      <c r="AD290" s="29">
        <f t="shared" si="533"/>
        <v>10185484</v>
      </c>
      <c r="AE290" s="29">
        <f t="shared" si="533"/>
        <v>10245151.5</v>
      </c>
      <c r="AF290" s="29">
        <f t="shared" si="533"/>
        <v>-59667.5</v>
      </c>
      <c r="AG290" s="29">
        <f t="shared" si="533"/>
        <v>0</v>
      </c>
      <c r="AH290" s="29">
        <f t="shared" si="533"/>
        <v>10784370</v>
      </c>
      <c r="AI290" s="29">
        <f t="shared" si="533"/>
        <v>10245151.5</v>
      </c>
      <c r="AJ290" s="29">
        <f t="shared" si="533"/>
        <v>539218.5</v>
      </c>
      <c r="AK290" s="29">
        <f t="shared" si="533"/>
        <v>0</v>
      </c>
      <c r="AL290" s="9">
        <f t="shared" si="505"/>
        <v>0</v>
      </c>
      <c r="AM290" s="9">
        <f t="shared" si="506"/>
        <v>0</v>
      </c>
      <c r="AN290" s="29">
        <f t="shared" si="533"/>
        <v>0</v>
      </c>
      <c r="AO290" s="29">
        <f t="shared" si="533"/>
        <v>0</v>
      </c>
      <c r="AP290" s="29">
        <f t="shared" si="533"/>
        <v>0</v>
      </c>
      <c r="AQ290" s="29">
        <f t="shared" si="533"/>
        <v>0</v>
      </c>
      <c r="AR290" s="29">
        <f t="shared" si="533"/>
        <v>0</v>
      </c>
      <c r="AS290" s="29">
        <f t="shared" si="533"/>
        <v>0</v>
      </c>
      <c r="AT290" s="29">
        <f t="shared" si="533"/>
        <v>0</v>
      </c>
      <c r="AU290" s="29">
        <f t="shared" si="533"/>
        <v>0</v>
      </c>
      <c r="AV290" s="29">
        <f t="shared" si="533"/>
        <v>0</v>
      </c>
      <c r="AW290" s="29">
        <f t="shared" si="533"/>
        <v>0</v>
      </c>
      <c r="AX290" s="29">
        <f t="shared" si="533"/>
        <v>0</v>
      </c>
      <c r="AY290" s="29">
        <f t="shared" si="533"/>
        <v>0</v>
      </c>
      <c r="AZ290" s="29">
        <f t="shared" si="533"/>
        <v>0</v>
      </c>
      <c r="BA290" s="29"/>
      <c r="BB290" s="29"/>
      <c r="BC290" s="29"/>
      <c r="BD290" s="29"/>
      <c r="BE290" s="29"/>
      <c r="BF290" s="29"/>
      <c r="BG290" s="80"/>
      <c r="BH290" s="29"/>
      <c r="BI290" s="81"/>
    </row>
    <row r="291" spans="1:61" s="31" customFormat="1" ht="30" x14ac:dyDescent="0.25">
      <c r="A291" s="106" t="s">
        <v>57</v>
      </c>
      <c r="B291" s="106"/>
      <c r="C291" s="106"/>
      <c r="D291" s="106"/>
      <c r="E291" s="124">
        <v>852</v>
      </c>
      <c r="F291" s="3" t="s">
        <v>106</v>
      </c>
      <c r="G291" s="4" t="s">
        <v>59</v>
      </c>
      <c r="H291" s="3" t="s">
        <v>479</v>
      </c>
      <c r="I291" s="3" t="s">
        <v>114</v>
      </c>
      <c r="J291" s="29"/>
      <c r="K291" s="29"/>
      <c r="L291" s="29"/>
      <c r="M291" s="29"/>
      <c r="N291" s="29">
        <v>598886</v>
      </c>
      <c r="O291" s="29"/>
      <c r="P291" s="29">
        <f>N291</f>
        <v>598886</v>
      </c>
      <c r="Q291" s="29"/>
      <c r="R291" s="29">
        <f>J291+N291</f>
        <v>598886</v>
      </c>
      <c r="S291" s="29">
        <f>K291+O291</f>
        <v>0</v>
      </c>
      <c r="T291" s="29">
        <f>L291+P291</f>
        <v>598886</v>
      </c>
      <c r="U291" s="29">
        <f>M291+Q291</f>
        <v>0</v>
      </c>
      <c r="V291" s="29"/>
      <c r="W291" s="29"/>
      <c r="X291" s="29">
        <f>V291</f>
        <v>0</v>
      </c>
      <c r="Y291" s="29"/>
      <c r="Z291" s="29">
        <f>R291+V291</f>
        <v>598886</v>
      </c>
      <c r="AA291" s="29">
        <f>S291+W291</f>
        <v>0</v>
      </c>
      <c r="AB291" s="29">
        <f>T291+X291</f>
        <v>598886</v>
      </c>
      <c r="AC291" s="29">
        <f>U291+Y291</f>
        <v>0</v>
      </c>
      <c r="AD291" s="29">
        <f>10245151.5-59667.5</f>
        <v>10185484</v>
      </c>
      <c r="AE291" s="29">
        <v>10245151.5</v>
      </c>
      <c r="AF291" s="29">
        <v>-59667.5</v>
      </c>
      <c r="AG291" s="29"/>
      <c r="AH291" s="29">
        <f>Z291+AD291</f>
        <v>10784370</v>
      </c>
      <c r="AI291" s="29">
        <f>AA291+AE291</f>
        <v>10245151.5</v>
      </c>
      <c r="AJ291" s="29">
        <f>AB291+AF291</f>
        <v>539218.5</v>
      </c>
      <c r="AK291" s="29">
        <f>AC291+AG291</f>
        <v>0</v>
      </c>
      <c r="AL291" s="9">
        <f t="shared" si="505"/>
        <v>0</v>
      </c>
      <c r="AM291" s="9">
        <f t="shared" si="506"/>
        <v>0</v>
      </c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80"/>
      <c r="BH291" s="29"/>
      <c r="BI291" s="81"/>
    </row>
    <row r="292" spans="1:61" s="31" customFormat="1" ht="105" hidden="1" x14ac:dyDescent="0.25">
      <c r="A292" s="126" t="s">
        <v>168</v>
      </c>
      <c r="B292" s="104"/>
      <c r="C292" s="104"/>
      <c r="D292" s="104"/>
      <c r="E292" s="124">
        <v>852</v>
      </c>
      <c r="F292" s="3" t="s">
        <v>106</v>
      </c>
      <c r="G292" s="3" t="s">
        <v>59</v>
      </c>
      <c r="H292" s="3" t="s">
        <v>169</v>
      </c>
      <c r="I292" s="3"/>
      <c r="J292" s="29">
        <f t="shared" ref="J292:BB293" si="534">J293</f>
        <v>2040000</v>
      </c>
      <c r="K292" s="29">
        <f t="shared" si="534"/>
        <v>2040000</v>
      </c>
      <c r="L292" s="29">
        <f t="shared" si="534"/>
        <v>0</v>
      </c>
      <c r="M292" s="29">
        <f t="shared" si="534"/>
        <v>0</v>
      </c>
      <c r="N292" s="29">
        <f t="shared" si="534"/>
        <v>0</v>
      </c>
      <c r="O292" s="29">
        <f t="shared" si="534"/>
        <v>0</v>
      </c>
      <c r="P292" s="29">
        <f t="shared" si="534"/>
        <v>0</v>
      </c>
      <c r="Q292" s="29">
        <f t="shared" si="534"/>
        <v>0</v>
      </c>
      <c r="R292" s="29">
        <f t="shared" si="534"/>
        <v>2040000</v>
      </c>
      <c r="S292" s="29">
        <f t="shared" si="534"/>
        <v>2040000</v>
      </c>
      <c r="T292" s="29">
        <f t="shared" si="534"/>
        <v>0</v>
      </c>
      <c r="U292" s="29">
        <f t="shared" si="534"/>
        <v>0</v>
      </c>
      <c r="V292" s="29">
        <f t="shared" si="534"/>
        <v>0</v>
      </c>
      <c r="W292" s="29">
        <f t="shared" si="534"/>
        <v>0</v>
      </c>
      <c r="X292" s="29">
        <f t="shared" si="534"/>
        <v>0</v>
      </c>
      <c r="Y292" s="29">
        <f t="shared" si="534"/>
        <v>0</v>
      </c>
      <c r="Z292" s="29">
        <f t="shared" si="534"/>
        <v>2040000</v>
      </c>
      <c r="AA292" s="29">
        <f t="shared" si="534"/>
        <v>2040000</v>
      </c>
      <c r="AB292" s="29">
        <f t="shared" si="534"/>
        <v>0</v>
      </c>
      <c r="AC292" s="29">
        <f t="shared" si="534"/>
        <v>0</v>
      </c>
      <c r="AD292" s="29">
        <f t="shared" si="534"/>
        <v>0</v>
      </c>
      <c r="AE292" s="29">
        <f t="shared" si="534"/>
        <v>0</v>
      </c>
      <c r="AF292" s="29">
        <f t="shared" si="534"/>
        <v>0</v>
      </c>
      <c r="AG292" s="29">
        <f t="shared" si="534"/>
        <v>0</v>
      </c>
      <c r="AH292" s="29">
        <f t="shared" si="534"/>
        <v>2040000</v>
      </c>
      <c r="AI292" s="29">
        <f t="shared" si="534"/>
        <v>2040000</v>
      </c>
      <c r="AJ292" s="29">
        <f t="shared" si="534"/>
        <v>0</v>
      </c>
      <c r="AK292" s="29">
        <f t="shared" si="534"/>
        <v>0</v>
      </c>
      <c r="AL292" s="9">
        <f t="shared" si="505"/>
        <v>0</v>
      </c>
      <c r="AM292" s="9">
        <f t="shared" si="506"/>
        <v>0</v>
      </c>
      <c r="AN292" s="29"/>
      <c r="AO292" s="29"/>
      <c r="AP292" s="29"/>
      <c r="AQ292" s="29">
        <f t="shared" si="534"/>
        <v>2040000</v>
      </c>
      <c r="AR292" s="29"/>
      <c r="AS292" s="29">
        <f t="shared" si="521"/>
        <v>2040000</v>
      </c>
      <c r="AT292" s="29"/>
      <c r="AU292" s="29">
        <f t="shared" ref="AU292:AU297" si="535">AS292+AT292</f>
        <v>2040000</v>
      </c>
      <c r="AV292" s="29">
        <f t="shared" si="534"/>
        <v>2040000</v>
      </c>
      <c r="AW292" s="29"/>
      <c r="AX292" s="29">
        <f t="shared" si="522"/>
        <v>2040000</v>
      </c>
      <c r="AY292" s="29"/>
      <c r="AZ292" s="29">
        <f t="shared" ref="AZ292:AZ297" si="536">AX292+AY292</f>
        <v>2040000</v>
      </c>
      <c r="BA292" s="29">
        <f t="shared" si="534"/>
        <v>2160000</v>
      </c>
      <c r="BB292" s="29">
        <f t="shared" si="534"/>
        <v>2160000</v>
      </c>
      <c r="BC292" s="29">
        <f t="shared" ref="BA292:BE293" si="537">BC293</f>
        <v>2160000</v>
      </c>
      <c r="BD292" s="29">
        <f t="shared" si="537"/>
        <v>0</v>
      </c>
      <c r="BE292" s="29">
        <f t="shared" si="537"/>
        <v>0</v>
      </c>
      <c r="BF292" s="29">
        <f t="shared" ref="BF292:BF297" si="538">J292-BA292</f>
        <v>-120000</v>
      </c>
      <c r="BG292" s="80">
        <f t="shared" ref="BG292:BG297" si="539">J292/BA292*100</f>
        <v>94.444444444444443</v>
      </c>
      <c r="BH292" s="29">
        <f t="shared" ref="BH292:BH297" si="540">J292-BB292</f>
        <v>-120000</v>
      </c>
      <c r="BI292" s="81">
        <f t="shared" ref="BI292:BI297" si="541">J292/BB292*100</f>
        <v>94.444444444444443</v>
      </c>
    </row>
    <row r="293" spans="1:61" s="31" customFormat="1" ht="60" hidden="1" x14ac:dyDescent="0.25">
      <c r="A293" s="106" t="s">
        <v>56</v>
      </c>
      <c r="B293" s="104"/>
      <c r="C293" s="104"/>
      <c r="D293" s="104"/>
      <c r="E293" s="124">
        <v>852</v>
      </c>
      <c r="F293" s="3" t="s">
        <v>106</v>
      </c>
      <c r="G293" s="3" t="s">
        <v>59</v>
      </c>
      <c r="H293" s="3" t="s">
        <v>169</v>
      </c>
      <c r="I293" s="3" t="s">
        <v>112</v>
      </c>
      <c r="J293" s="29">
        <f t="shared" si="534"/>
        <v>2040000</v>
      </c>
      <c r="K293" s="29">
        <f t="shared" si="534"/>
        <v>2040000</v>
      </c>
      <c r="L293" s="29">
        <f t="shared" si="534"/>
        <v>0</v>
      </c>
      <c r="M293" s="29">
        <f t="shared" si="534"/>
        <v>0</v>
      </c>
      <c r="N293" s="29">
        <f t="shared" si="534"/>
        <v>0</v>
      </c>
      <c r="O293" s="29">
        <f t="shared" si="534"/>
        <v>0</v>
      </c>
      <c r="P293" s="29">
        <f t="shared" si="534"/>
        <v>0</v>
      </c>
      <c r="Q293" s="29">
        <f t="shared" si="534"/>
        <v>0</v>
      </c>
      <c r="R293" s="29">
        <f t="shared" si="534"/>
        <v>2040000</v>
      </c>
      <c r="S293" s="29">
        <f t="shared" si="534"/>
        <v>2040000</v>
      </c>
      <c r="T293" s="29">
        <f t="shared" si="534"/>
        <v>0</v>
      </c>
      <c r="U293" s="29">
        <f t="shared" si="534"/>
        <v>0</v>
      </c>
      <c r="V293" s="29">
        <f t="shared" si="534"/>
        <v>0</v>
      </c>
      <c r="W293" s="29">
        <f t="shared" si="534"/>
        <v>0</v>
      </c>
      <c r="X293" s="29">
        <f t="shared" si="534"/>
        <v>0</v>
      </c>
      <c r="Y293" s="29">
        <f t="shared" si="534"/>
        <v>0</v>
      </c>
      <c r="Z293" s="29">
        <f t="shared" si="534"/>
        <v>2040000</v>
      </c>
      <c r="AA293" s="29">
        <f t="shared" si="534"/>
        <v>2040000</v>
      </c>
      <c r="AB293" s="29">
        <f t="shared" si="534"/>
        <v>0</v>
      </c>
      <c r="AC293" s="29">
        <f t="shared" si="534"/>
        <v>0</v>
      </c>
      <c r="AD293" s="29">
        <f t="shared" si="534"/>
        <v>0</v>
      </c>
      <c r="AE293" s="29">
        <f t="shared" si="534"/>
        <v>0</v>
      </c>
      <c r="AF293" s="29">
        <f t="shared" si="534"/>
        <v>0</v>
      </c>
      <c r="AG293" s="29">
        <f t="shared" si="534"/>
        <v>0</v>
      </c>
      <c r="AH293" s="29">
        <f t="shared" si="534"/>
        <v>2040000</v>
      </c>
      <c r="AI293" s="29">
        <f t="shared" si="534"/>
        <v>2040000</v>
      </c>
      <c r="AJ293" s="29">
        <f t="shared" si="534"/>
        <v>0</v>
      </c>
      <c r="AK293" s="29">
        <f t="shared" si="534"/>
        <v>0</v>
      </c>
      <c r="AL293" s="9">
        <f t="shared" si="505"/>
        <v>0</v>
      </c>
      <c r="AM293" s="9">
        <f t="shared" si="506"/>
        <v>0</v>
      </c>
      <c r="AN293" s="29"/>
      <c r="AO293" s="29"/>
      <c r="AP293" s="29"/>
      <c r="AQ293" s="29">
        <f t="shared" si="534"/>
        <v>2040000</v>
      </c>
      <c r="AR293" s="29"/>
      <c r="AS293" s="29">
        <f t="shared" si="521"/>
        <v>2040000</v>
      </c>
      <c r="AT293" s="29"/>
      <c r="AU293" s="29">
        <f t="shared" si="535"/>
        <v>2040000</v>
      </c>
      <c r="AV293" s="29">
        <f t="shared" si="534"/>
        <v>2040000</v>
      </c>
      <c r="AW293" s="29"/>
      <c r="AX293" s="29">
        <f t="shared" si="522"/>
        <v>2040000</v>
      </c>
      <c r="AY293" s="29"/>
      <c r="AZ293" s="29">
        <f t="shared" si="536"/>
        <v>2040000</v>
      </c>
      <c r="BA293" s="29">
        <f t="shared" si="537"/>
        <v>2160000</v>
      </c>
      <c r="BB293" s="29">
        <f t="shared" si="537"/>
        <v>2160000</v>
      </c>
      <c r="BC293" s="29">
        <f t="shared" si="537"/>
        <v>2160000</v>
      </c>
      <c r="BD293" s="29">
        <f t="shared" si="537"/>
        <v>0</v>
      </c>
      <c r="BE293" s="29">
        <f t="shared" si="537"/>
        <v>0</v>
      </c>
      <c r="BF293" s="29">
        <f t="shared" si="538"/>
        <v>-120000</v>
      </c>
      <c r="BG293" s="80">
        <f t="shared" si="539"/>
        <v>94.444444444444443</v>
      </c>
      <c r="BH293" s="29">
        <f t="shared" si="540"/>
        <v>-120000</v>
      </c>
      <c r="BI293" s="81">
        <f t="shared" si="541"/>
        <v>94.444444444444443</v>
      </c>
    </row>
    <row r="294" spans="1:61" s="31" customFormat="1" ht="30" hidden="1" x14ac:dyDescent="0.25">
      <c r="A294" s="106" t="s">
        <v>113</v>
      </c>
      <c r="B294" s="104"/>
      <c r="C294" s="104"/>
      <c r="D294" s="104"/>
      <c r="E294" s="124">
        <v>852</v>
      </c>
      <c r="F294" s="3" t="s">
        <v>106</v>
      </c>
      <c r="G294" s="3" t="s">
        <v>59</v>
      </c>
      <c r="H294" s="3" t="s">
        <v>169</v>
      </c>
      <c r="I294" s="3" t="s">
        <v>114</v>
      </c>
      <c r="J294" s="29">
        <v>2040000</v>
      </c>
      <c r="K294" s="29">
        <f>J294</f>
        <v>2040000</v>
      </c>
      <c r="L294" s="29"/>
      <c r="M294" s="29"/>
      <c r="N294" s="29"/>
      <c r="O294" s="29">
        <f>N294</f>
        <v>0</v>
      </c>
      <c r="P294" s="29"/>
      <c r="Q294" s="29"/>
      <c r="R294" s="29">
        <f>J294+N294</f>
        <v>2040000</v>
      </c>
      <c r="S294" s="29">
        <f>K294+O294</f>
        <v>2040000</v>
      </c>
      <c r="T294" s="29">
        <f>L294+P294</f>
        <v>0</v>
      </c>
      <c r="U294" s="29">
        <f>M294+Q294</f>
        <v>0</v>
      </c>
      <c r="V294" s="29"/>
      <c r="W294" s="29">
        <f>V294</f>
        <v>0</v>
      </c>
      <c r="X294" s="29"/>
      <c r="Y294" s="29"/>
      <c r="Z294" s="29">
        <f>R294+V294</f>
        <v>2040000</v>
      </c>
      <c r="AA294" s="29">
        <f>S294+W294</f>
        <v>2040000</v>
      </c>
      <c r="AB294" s="29">
        <f>T294+X294</f>
        <v>0</v>
      </c>
      <c r="AC294" s="29">
        <f>U294+Y294</f>
        <v>0</v>
      </c>
      <c r="AD294" s="29"/>
      <c r="AE294" s="29">
        <f>AD294</f>
        <v>0</v>
      </c>
      <c r="AF294" s="29"/>
      <c r="AG294" s="29"/>
      <c r="AH294" s="29">
        <f>Z294+AD294</f>
        <v>2040000</v>
      </c>
      <c r="AI294" s="29">
        <f>AA294+AE294</f>
        <v>2040000</v>
      </c>
      <c r="AJ294" s="29">
        <f>AB294+AF294</f>
        <v>0</v>
      </c>
      <c r="AK294" s="29">
        <f>AC294+AG294</f>
        <v>0</v>
      </c>
      <c r="AL294" s="9">
        <f t="shared" si="505"/>
        <v>0</v>
      </c>
      <c r="AM294" s="9">
        <f t="shared" si="506"/>
        <v>0</v>
      </c>
      <c r="AN294" s="29"/>
      <c r="AO294" s="29"/>
      <c r="AP294" s="29"/>
      <c r="AQ294" s="29">
        <v>2040000</v>
      </c>
      <c r="AR294" s="29"/>
      <c r="AS294" s="29">
        <f t="shared" si="521"/>
        <v>2040000</v>
      </c>
      <c r="AT294" s="29"/>
      <c r="AU294" s="29">
        <f t="shared" si="535"/>
        <v>2040000</v>
      </c>
      <c r="AV294" s="29">
        <v>2040000</v>
      </c>
      <c r="AW294" s="29"/>
      <c r="AX294" s="29">
        <f t="shared" si="522"/>
        <v>2040000</v>
      </c>
      <c r="AY294" s="29"/>
      <c r="AZ294" s="29">
        <f t="shared" si="536"/>
        <v>2040000</v>
      </c>
      <c r="BA294" s="29">
        <v>2160000</v>
      </c>
      <c r="BB294" s="29">
        <v>2160000</v>
      </c>
      <c r="BC294" s="29">
        <f>BB294</f>
        <v>2160000</v>
      </c>
      <c r="BD294" s="29"/>
      <c r="BE294" s="29"/>
      <c r="BF294" s="29">
        <f t="shared" si="538"/>
        <v>-120000</v>
      </c>
      <c r="BG294" s="80">
        <f t="shared" si="539"/>
        <v>94.444444444444443</v>
      </c>
      <c r="BH294" s="29">
        <f t="shared" si="540"/>
        <v>-120000</v>
      </c>
      <c r="BI294" s="81">
        <f t="shared" si="541"/>
        <v>94.444444444444443</v>
      </c>
    </row>
    <row r="295" spans="1:61" s="31" customFormat="1" ht="45" hidden="1" x14ac:dyDescent="0.25">
      <c r="A295" s="126" t="s">
        <v>414</v>
      </c>
      <c r="B295" s="106"/>
      <c r="C295" s="106"/>
      <c r="D295" s="106"/>
      <c r="E295" s="124">
        <v>852</v>
      </c>
      <c r="F295" s="3" t="s">
        <v>106</v>
      </c>
      <c r="G295" s="4" t="s">
        <v>59</v>
      </c>
      <c r="H295" s="3" t="s">
        <v>175</v>
      </c>
      <c r="I295" s="3"/>
      <c r="J295" s="29">
        <f t="shared" ref="J295:BB296" si="542">J296</f>
        <v>472320</v>
      </c>
      <c r="K295" s="29">
        <f t="shared" si="542"/>
        <v>299520</v>
      </c>
      <c r="L295" s="29">
        <f t="shared" si="542"/>
        <v>172800</v>
      </c>
      <c r="M295" s="29">
        <f t="shared" si="542"/>
        <v>0</v>
      </c>
      <c r="N295" s="29">
        <f t="shared" si="542"/>
        <v>0</v>
      </c>
      <c r="O295" s="29">
        <f t="shared" si="542"/>
        <v>0</v>
      </c>
      <c r="P295" s="29">
        <f t="shared" si="542"/>
        <v>0</v>
      </c>
      <c r="Q295" s="29">
        <f t="shared" si="542"/>
        <v>0</v>
      </c>
      <c r="R295" s="29">
        <f t="shared" si="542"/>
        <v>472320</v>
      </c>
      <c r="S295" s="29">
        <f t="shared" si="542"/>
        <v>299520</v>
      </c>
      <c r="T295" s="29">
        <f t="shared" si="542"/>
        <v>172800</v>
      </c>
      <c r="U295" s="29">
        <f t="shared" si="542"/>
        <v>0</v>
      </c>
      <c r="V295" s="29">
        <f t="shared" si="542"/>
        <v>0</v>
      </c>
      <c r="W295" s="29">
        <f t="shared" si="542"/>
        <v>0</v>
      </c>
      <c r="X295" s="29">
        <f t="shared" si="542"/>
        <v>0</v>
      </c>
      <c r="Y295" s="29">
        <f t="shared" si="542"/>
        <v>0</v>
      </c>
      <c r="Z295" s="29">
        <f t="shared" si="542"/>
        <v>472320</v>
      </c>
      <c r="AA295" s="29">
        <f t="shared" si="542"/>
        <v>299520</v>
      </c>
      <c r="AB295" s="29">
        <f t="shared" si="542"/>
        <v>172800</v>
      </c>
      <c r="AC295" s="29">
        <f t="shared" si="542"/>
        <v>0</v>
      </c>
      <c r="AD295" s="29">
        <f t="shared" si="542"/>
        <v>0</v>
      </c>
      <c r="AE295" s="29">
        <f t="shared" si="542"/>
        <v>0</v>
      </c>
      <c r="AF295" s="29">
        <f t="shared" si="542"/>
        <v>0</v>
      </c>
      <c r="AG295" s="29">
        <f t="shared" si="542"/>
        <v>0</v>
      </c>
      <c r="AH295" s="29">
        <f t="shared" si="542"/>
        <v>472320</v>
      </c>
      <c r="AI295" s="29">
        <f t="shared" si="542"/>
        <v>299520</v>
      </c>
      <c r="AJ295" s="29">
        <f t="shared" si="542"/>
        <v>172800</v>
      </c>
      <c r="AK295" s="29">
        <f t="shared" si="542"/>
        <v>0</v>
      </c>
      <c r="AL295" s="9">
        <f t="shared" si="505"/>
        <v>0</v>
      </c>
      <c r="AM295" s="9">
        <f t="shared" si="506"/>
        <v>0</v>
      </c>
      <c r="AN295" s="29"/>
      <c r="AO295" s="29"/>
      <c r="AP295" s="29"/>
      <c r="AQ295" s="29">
        <f t="shared" si="542"/>
        <v>472320</v>
      </c>
      <c r="AR295" s="29"/>
      <c r="AS295" s="29">
        <f t="shared" si="521"/>
        <v>472320</v>
      </c>
      <c r="AT295" s="29"/>
      <c r="AU295" s="29">
        <f t="shared" si="535"/>
        <v>472320</v>
      </c>
      <c r="AV295" s="29">
        <f t="shared" si="542"/>
        <v>472320</v>
      </c>
      <c r="AW295" s="29"/>
      <c r="AX295" s="29">
        <f t="shared" si="522"/>
        <v>472320</v>
      </c>
      <c r="AY295" s="29"/>
      <c r="AZ295" s="29">
        <f t="shared" si="536"/>
        <v>472320</v>
      </c>
      <c r="BA295" s="29">
        <f t="shared" si="542"/>
        <v>472320</v>
      </c>
      <c r="BB295" s="29">
        <f t="shared" si="542"/>
        <v>472320</v>
      </c>
      <c r="BC295" s="29">
        <f t="shared" ref="BB295:BE296" si="543">BC296</f>
        <v>299520</v>
      </c>
      <c r="BD295" s="29">
        <f t="shared" si="543"/>
        <v>172800</v>
      </c>
      <c r="BE295" s="29">
        <f t="shared" si="543"/>
        <v>0</v>
      </c>
      <c r="BF295" s="29">
        <f t="shared" si="538"/>
        <v>0</v>
      </c>
      <c r="BG295" s="80">
        <f t="shared" si="539"/>
        <v>100</v>
      </c>
      <c r="BH295" s="29">
        <f t="shared" si="540"/>
        <v>0</v>
      </c>
      <c r="BI295" s="81">
        <f t="shared" si="541"/>
        <v>100</v>
      </c>
    </row>
    <row r="296" spans="1:61" s="31" customFormat="1" ht="60" hidden="1" x14ac:dyDescent="0.25">
      <c r="A296" s="106" t="s">
        <v>56</v>
      </c>
      <c r="B296" s="106"/>
      <c r="C296" s="106"/>
      <c r="D296" s="106"/>
      <c r="E296" s="124">
        <v>852</v>
      </c>
      <c r="F296" s="3" t="s">
        <v>106</v>
      </c>
      <c r="G296" s="4" t="s">
        <v>59</v>
      </c>
      <c r="H296" s="3" t="s">
        <v>175</v>
      </c>
      <c r="I296" s="3" t="s">
        <v>112</v>
      </c>
      <c r="J296" s="29">
        <f t="shared" si="542"/>
        <v>472320</v>
      </c>
      <c r="K296" s="29">
        <f t="shared" si="542"/>
        <v>299520</v>
      </c>
      <c r="L296" s="29">
        <f t="shared" si="542"/>
        <v>172800</v>
      </c>
      <c r="M296" s="29">
        <f t="shared" si="542"/>
        <v>0</v>
      </c>
      <c r="N296" s="29">
        <f t="shared" si="542"/>
        <v>0</v>
      </c>
      <c r="O296" s="29">
        <f t="shared" si="542"/>
        <v>0</v>
      </c>
      <c r="P296" s="29">
        <f t="shared" si="542"/>
        <v>0</v>
      </c>
      <c r="Q296" s="29">
        <f t="shared" si="542"/>
        <v>0</v>
      </c>
      <c r="R296" s="29">
        <f t="shared" si="542"/>
        <v>472320</v>
      </c>
      <c r="S296" s="29">
        <f t="shared" si="542"/>
        <v>299520</v>
      </c>
      <c r="T296" s="29">
        <f t="shared" si="542"/>
        <v>172800</v>
      </c>
      <c r="U296" s="29">
        <f t="shared" si="542"/>
        <v>0</v>
      </c>
      <c r="V296" s="29">
        <f t="shared" si="542"/>
        <v>0</v>
      </c>
      <c r="W296" s="29">
        <f t="shared" si="542"/>
        <v>0</v>
      </c>
      <c r="X296" s="29">
        <f t="shared" si="542"/>
        <v>0</v>
      </c>
      <c r="Y296" s="29">
        <f t="shared" si="542"/>
        <v>0</v>
      </c>
      <c r="Z296" s="29">
        <f t="shared" si="542"/>
        <v>472320</v>
      </c>
      <c r="AA296" s="29">
        <f t="shared" si="542"/>
        <v>299520</v>
      </c>
      <c r="AB296" s="29">
        <f t="shared" si="542"/>
        <v>172800</v>
      </c>
      <c r="AC296" s="29">
        <f t="shared" si="542"/>
        <v>0</v>
      </c>
      <c r="AD296" s="29">
        <f t="shared" si="542"/>
        <v>0</v>
      </c>
      <c r="AE296" s="29">
        <f t="shared" si="542"/>
        <v>0</v>
      </c>
      <c r="AF296" s="29">
        <f t="shared" si="542"/>
        <v>0</v>
      </c>
      <c r="AG296" s="29">
        <f t="shared" si="542"/>
        <v>0</v>
      </c>
      <c r="AH296" s="29">
        <f t="shared" si="542"/>
        <v>472320</v>
      </c>
      <c r="AI296" s="29">
        <f t="shared" si="542"/>
        <v>299520</v>
      </c>
      <c r="AJ296" s="29">
        <f t="shared" si="542"/>
        <v>172800</v>
      </c>
      <c r="AK296" s="29">
        <f t="shared" si="542"/>
        <v>0</v>
      </c>
      <c r="AL296" s="9">
        <f t="shared" si="505"/>
        <v>0</v>
      </c>
      <c r="AM296" s="9">
        <f t="shared" si="506"/>
        <v>0</v>
      </c>
      <c r="AN296" s="29"/>
      <c r="AO296" s="29"/>
      <c r="AP296" s="29"/>
      <c r="AQ296" s="29">
        <f t="shared" si="542"/>
        <v>472320</v>
      </c>
      <c r="AR296" s="29"/>
      <c r="AS296" s="29">
        <f t="shared" si="521"/>
        <v>472320</v>
      </c>
      <c r="AT296" s="29"/>
      <c r="AU296" s="29">
        <f t="shared" si="535"/>
        <v>472320</v>
      </c>
      <c r="AV296" s="29">
        <f t="shared" si="542"/>
        <v>472320</v>
      </c>
      <c r="AW296" s="29"/>
      <c r="AX296" s="29">
        <f t="shared" si="522"/>
        <v>472320</v>
      </c>
      <c r="AY296" s="29"/>
      <c r="AZ296" s="29">
        <f t="shared" si="536"/>
        <v>472320</v>
      </c>
      <c r="BA296" s="29">
        <f>BA297</f>
        <v>472320</v>
      </c>
      <c r="BB296" s="29">
        <f t="shared" si="543"/>
        <v>472320</v>
      </c>
      <c r="BC296" s="29">
        <f t="shared" si="543"/>
        <v>299520</v>
      </c>
      <c r="BD296" s="29">
        <f t="shared" si="543"/>
        <v>172800</v>
      </c>
      <c r="BE296" s="29">
        <f t="shared" si="543"/>
        <v>0</v>
      </c>
      <c r="BF296" s="29">
        <f t="shared" si="538"/>
        <v>0</v>
      </c>
      <c r="BG296" s="80">
        <f t="shared" si="539"/>
        <v>100</v>
      </c>
      <c r="BH296" s="29">
        <f t="shared" si="540"/>
        <v>0</v>
      </c>
      <c r="BI296" s="81">
        <f t="shared" si="541"/>
        <v>100</v>
      </c>
    </row>
    <row r="297" spans="1:61" s="31" customFormat="1" ht="30" hidden="1" x14ac:dyDescent="0.25">
      <c r="A297" s="106" t="s">
        <v>113</v>
      </c>
      <c r="B297" s="106"/>
      <c r="C297" s="106"/>
      <c r="D297" s="106"/>
      <c r="E297" s="124">
        <v>852</v>
      </c>
      <c r="F297" s="3" t="s">
        <v>106</v>
      </c>
      <c r="G297" s="4" t="s">
        <v>59</v>
      </c>
      <c r="H297" s="3" t="s">
        <v>175</v>
      </c>
      <c r="I297" s="3" t="s">
        <v>114</v>
      </c>
      <c r="J297" s="29">
        <v>472320</v>
      </c>
      <c r="K297" s="29">
        <v>299520</v>
      </c>
      <c r="L297" s="29">
        <v>172800</v>
      </c>
      <c r="M297" s="29"/>
      <c r="N297" s="29"/>
      <c r="O297" s="29"/>
      <c r="P297" s="29"/>
      <c r="Q297" s="29"/>
      <c r="R297" s="29">
        <f>J297+N297</f>
        <v>472320</v>
      </c>
      <c r="S297" s="29">
        <f>K297+O297</f>
        <v>299520</v>
      </c>
      <c r="T297" s="29">
        <f>L297+P297</f>
        <v>172800</v>
      </c>
      <c r="U297" s="29">
        <f>M297+Q297</f>
        <v>0</v>
      </c>
      <c r="V297" s="29"/>
      <c r="W297" s="29"/>
      <c r="X297" s="29"/>
      <c r="Y297" s="29"/>
      <c r="Z297" s="29">
        <f>R297+V297</f>
        <v>472320</v>
      </c>
      <c r="AA297" s="29">
        <f>S297+W297</f>
        <v>299520</v>
      </c>
      <c r="AB297" s="29">
        <f>T297+X297</f>
        <v>172800</v>
      </c>
      <c r="AC297" s="29">
        <f>U297+Y297</f>
        <v>0</v>
      </c>
      <c r="AD297" s="29"/>
      <c r="AE297" s="29"/>
      <c r="AF297" s="29"/>
      <c r="AG297" s="29"/>
      <c r="AH297" s="29">
        <f>Z297+AD297</f>
        <v>472320</v>
      </c>
      <c r="AI297" s="29">
        <f>AA297+AE297</f>
        <v>299520</v>
      </c>
      <c r="AJ297" s="29">
        <f>AB297+AF297</f>
        <v>172800</v>
      </c>
      <c r="AK297" s="29">
        <f>AC297+AG297</f>
        <v>0</v>
      </c>
      <c r="AL297" s="9">
        <f t="shared" si="505"/>
        <v>0</v>
      </c>
      <c r="AM297" s="9">
        <f t="shared" si="506"/>
        <v>0</v>
      </c>
      <c r="AN297" s="29"/>
      <c r="AO297" s="29"/>
      <c r="AP297" s="29"/>
      <c r="AQ297" s="29">
        <v>472320</v>
      </c>
      <c r="AR297" s="29"/>
      <c r="AS297" s="29">
        <f t="shared" si="521"/>
        <v>472320</v>
      </c>
      <c r="AT297" s="29"/>
      <c r="AU297" s="29">
        <f t="shared" si="535"/>
        <v>472320</v>
      </c>
      <c r="AV297" s="29">
        <v>472320</v>
      </c>
      <c r="AW297" s="29"/>
      <c r="AX297" s="29">
        <f t="shared" si="522"/>
        <v>472320</v>
      </c>
      <c r="AY297" s="29"/>
      <c r="AZ297" s="29">
        <f t="shared" si="536"/>
        <v>472320</v>
      </c>
      <c r="BA297" s="29">
        <v>472320</v>
      </c>
      <c r="BB297" s="29">
        <v>472320</v>
      </c>
      <c r="BC297" s="29">
        <v>299520</v>
      </c>
      <c r="BD297" s="29">
        <v>172800</v>
      </c>
      <c r="BE297" s="29"/>
      <c r="BF297" s="29">
        <f t="shared" si="538"/>
        <v>0</v>
      </c>
      <c r="BG297" s="80">
        <f t="shared" si="539"/>
        <v>100</v>
      </c>
      <c r="BH297" s="29">
        <f t="shared" si="540"/>
        <v>0</v>
      </c>
      <c r="BI297" s="81">
        <f t="shared" si="541"/>
        <v>100</v>
      </c>
    </row>
    <row r="298" spans="1:61" s="31" customFormat="1" ht="75" customHeight="1" x14ac:dyDescent="0.25">
      <c r="A298" s="106" t="s">
        <v>406</v>
      </c>
      <c r="B298" s="106"/>
      <c r="C298" s="106"/>
      <c r="D298" s="106"/>
      <c r="E298" s="124">
        <v>852</v>
      </c>
      <c r="F298" s="3" t="s">
        <v>106</v>
      </c>
      <c r="G298" s="4" t="s">
        <v>59</v>
      </c>
      <c r="H298" s="3" t="s">
        <v>490</v>
      </c>
      <c r="I298" s="3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>
        <f>V299</f>
        <v>158536</v>
      </c>
      <c r="W298" s="29">
        <f t="shared" ref="W298:Y299" si="544">W299</f>
        <v>0</v>
      </c>
      <c r="X298" s="29">
        <f t="shared" si="544"/>
        <v>158536</v>
      </c>
      <c r="Y298" s="29">
        <f t="shared" si="544"/>
        <v>0</v>
      </c>
      <c r="Z298" s="29">
        <f t="shared" ref="Z298:Z299" si="545">Z299</f>
        <v>158536</v>
      </c>
      <c r="AA298" s="29">
        <f t="shared" ref="AA298:AA299" si="546">AA299</f>
        <v>0</v>
      </c>
      <c r="AB298" s="29">
        <f t="shared" ref="AB298:AB299" si="547">AB299</f>
        <v>158536</v>
      </c>
      <c r="AC298" s="29">
        <f t="shared" ref="AC298:AC299" si="548">AC299</f>
        <v>0</v>
      </c>
      <c r="AD298" s="29">
        <f>AD299</f>
        <v>3012176</v>
      </c>
      <c r="AE298" s="29">
        <f t="shared" ref="AE298:AK299" si="549">AE299</f>
        <v>3012176.4</v>
      </c>
      <c r="AF298" s="29">
        <f t="shared" si="549"/>
        <v>-0.4</v>
      </c>
      <c r="AG298" s="29">
        <f t="shared" si="549"/>
        <v>0</v>
      </c>
      <c r="AH298" s="29">
        <f t="shared" si="549"/>
        <v>3170712</v>
      </c>
      <c r="AI298" s="29">
        <f t="shared" si="549"/>
        <v>3012176.4</v>
      </c>
      <c r="AJ298" s="29">
        <f t="shared" si="549"/>
        <v>158535.6</v>
      </c>
      <c r="AK298" s="29">
        <f t="shared" si="549"/>
        <v>0</v>
      </c>
      <c r="AL298" s="9">
        <f t="shared" si="505"/>
        <v>8.7311491370201111E-11</v>
      </c>
      <c r="AM298" s="9">
        <f t="shared" si="506"/>
        <v>9.3132279666008344E-11</v>
      </c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80"/>
      <c r="BH298" s="29"/>
      <c r="BI298" s="81"/>
    </row>
    <row r="299" spans="1:61" s="31" customFormat="1" ht="60" x14ac:dyDescent="0.25">
      <c r="A299" s="106" t="s">
        <v>56</v>
      </c>
      <c r="B299" s="106"/>
      <c r="C299" s="106"/>
      <c r="D299" s="106"/>
      <c r="E299" s="124">
        <v>852</v>
      </c>
      <c r="F299" s="3" t="s">
        <v>106</v>
      </c>
      <c r="G299" s="4" t="s">
        <v>59</v>
      </c>
      <c r="H299" s="3" t="s">
        <v>490</v>
      </c>
      <c r="I299" s="3" t="s">
        <v>112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>
        <f>V300</f>
        <v>158536</v>
      </c>
      <c r="W299" s="29">
        <f t="shared" si="544"/>
        <v>0</v>
      </c>
      <c r="X299" s="29">
        <f t="shared" si="544"/>
        <v>158536</v>
      </c>
      <c r="Y299" s="29">
        <f t="shared" si="544"/>
        <v>0</v>
      </c>
      <c r="Z299" s="29">
        <f t="shared" si="545"/>
        <v>158536</v>
      </c>
      <c r="AA299" s="29">
        <f t="shared" si="546"/>
        <v>0</v>
      </c>
      <c r="AB299" s="29">
        <f t="shared" si="547"/>
        <v>158536</v>
      </c>
      <c r="AC299" s="29">
        <f t="shared" si="548"/>
        <v>0</v>
      </c>
      <c r="AD299" s="29">
        <f>AD300</f>
        <v>3012176</v>
      </c>
      <c r="AE299" s="29">
        <f t="shared" si="549"/>
        <v>3012176.4</v>
      </c>
      <c r="AF299" s="29">
        <f t="shared" si="549"/>
        <v>-0.4</v>
      </c>
      <c r="AG299" s="29">
        <f t="shared" si="549"/>
        <v>0</v>
      </c>
      <c r="AH299" s="29">
        <f t="shared" si="549"/>
        <v>3170712</v>
      </c>
      <c r="AI299" s="29">
        <f t="shared" si="549"/>
        <v>3012176.4</v>
      </c>
      <c r="AJ299" s="29">
        <f t="shared" si="549"/>
        <v>158535.6</v>
      </c>
      <c r="AK299" s="29">
        <f t="shared" si="549"/>
        <v>0</v>
      </c>
      <c r="AL299" s="9">
        <f t="shared" si="505"/>
        <v>8.7311491370201111E-11</v>
      </c>
      <c r="AM299" s="9">
        <f t="shared" si="506"/>
        <v>9.3132279666008344E-11</v>
      </c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80"/>
      <c r="BH299" s="29"/>
      <c r="BI299" s="81"/>
    </row>
    <row r="300" spans="1:61" s="31" customFormat="1" ht="30" x14ac:dyDescent="0.25">
      <c r="A300" s="106" t="s">
        <v>57</v>
      </c>
      <c r="B300" s="106"/>
      <c r="C300" s="106"/>
      <c r="D300" s="106"/>
      <c r="E300" s="124">
        <v>852</v>
      </c>
      <c r="F300" s="3" t="s">
        <v>106</v>
      </c>
      <c r="G300" s="4" t="s">
        <v>59</v>
      </c>
      <c r="H300" s="3" t="s">
        <v>490</v>
      </c>
      <c r="I300" s="3" t="s">
        <v>114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>
        <v>158536</v>
      </c>
      <c r="W300" s="29"/>
      <c r="X300" s="29">
        <f>V300</f>
        <v>158536</v>
      </c>
      <c r="Y300" s="29"/>
      <c r="Z300" s="29">
        <f>R300+V300</f>
        <v>158536</v>
      </c>
      <c r="AA300" s="29"/>
      <c r="AB300" s="29">
        <f>Z300</f>
        <v>158536</v>
      </c>
      <c r="AC300" s="29"/>
      <c r="AD300" s="29">
        <f>3012176.4-0.4</f>
        <v>3012176</v>
      </c>
      <c r="AE300" s="29">
        <v>3012176.4</v>
      </c>
      <c r="AF300" s="29">
        <v>-0.4</v>
      </c>
      <c r="AG300" s="29"/>
      <c r="AH300" s="29">
        <f>Z300+AD300</f>
        <v>3170712</v>
      </c>
      <c r="AI300" s="29">
        <f>AA300+AE300</f>
        <v>3012176.4</v>
      </c>
      <c r="AJ300" s="29">
        <f t="shared" ref="AJ300:AK300" si="550">AB300+AF300</f>
        <v>158535.6</v>
      </c>
      <c r="AK300" s="29">
        <f t="shared" si="550"/>
        <v>0</v>
      </c>
      <c r="AL300" s="9">
        <f t="shared" si="505"/>
        <v>8.7311491370201111E-11</v>
      </c>
      <c r="AM300" s="9">
        <f t="shared" si="506"/>
        <v>9.3132279666008344E-11</v>
      </c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80"/>
      <c r="BH300" s="29"/>
      <c r="BI300" s="81"/>
    </row>
    <row r="301" spans="1:61" s="31" customFormat="1" ht="28.5" x14ac:dyDescent="0.25">
      <c r="A301" s="6" t="s">
        <v>176</v>
      </c>
      <c r="B301" s="104"/>
      <c r="C301" s="104"/>
      <c r="D301" s="104"/>
      <c r="E301" s="13">
        <v>852</v>
      </c>
      <c r="F301" s="27" t="s">
        <v>106</v>
      </c>
      <c r="G301" s="33" t="s">
        <v>61</v>
      </c>
      <c r="H301" s="27"/>
      <c r="I301" s="27"/>
      <c r="J301" s="30">
        <f t="shared" ref="J301" si="551">J302+J305+J308+J311+J314</f>
        <v>11592980</v>
      </c>
      <c r="K301" s="30">
        <f t="shared" ref="K301:M301" si="552">K302+K305+K308+K311+K314</f>
        <v>207180</v>
      </c>
      <c r="L301" s="30">
        <f t="shared" si="552"/>
        <v>11385800</v>
      </c>
      <c r="M301" s="30">
        <f t="shared" si="552"/>
        <v>0</v>
      </c>
      <c r="N301" s="30">
        <f t="shared" ref="N301:U301" si="553">N302+N305+N308+N311+N314</f>
        <v>900106</v>
      </c>
      <c r="O301" s="30">
        <f t="shared" si="553"/>
        <v>840</v>
      </c>
      <c r="P301" s="30">
        <f t="shared" si="553"/>
        <v>899266</v>
      </c>
      <c r="Q301" s="30">
        <f t="shared" si="553"/>
        <v>0</v>
      </c>
      <c r="R301" s="30">
        <f t="shared" si="553"/>
        <v>12493086</v>
      </c>
      <c r="S301" s="30">
        <f t="shared" si="553"/>
        <v>208020</v>
      </c>
      <c r="T301" s="30">
        <f t="shared" si="553"/>
        <v>12285066</v>
      </c>
      <c r="U301" s="30">
        <f t="shared" si="553"/>
        <v>0</v>
      </c>
      <c r="V301" s="30">
        <f t="shared" ref="V301:AC301" si="554">V302+V305+V308+V311+V314</f>
        <v>0</v>
      </c>
      <c r="W301" s="30">
        <f t="shared" si="554"/>
        <v>0</v>
      </c>
      <c r="X301" s="30">
        <f t="shared" si="554"/>
        <v>0</v>
      </c>
      <c r="Y301" s="30">
        <f t="shared" si="554"/>
        <v>0</v>
      </c>
      <c r="Z301" s="30">
        <f t="shared" si="554"/>
        <v>12493086</v>
      </c>
      <c r="AA301" s="30">
        <f t="shared" si="554"/>
        <v>208020</v>
      </c>
      <c r="AB301" s="30">
        <f t="shared" si="554"/>
        <v>12285066</v>
      </c>
      <c r="AC301" s="30">
        <f t="shared" si="554"/>
        <v>0</v>
      </c>
      <c r="AD301" s="30">
        <f t="shared" ref="AD301:AK301" si="555">AD302+AD305+AD308+AD311+AD314</f>
        <v>271519</v>
      </c>
      <c r="AE301" s="30">
        <f t="shared" si="555"/>
        <v>202532</v>
      </c>
      <c r="AF301" s="30">
        <f t="shared" si="555"/>
        <v>68987</v>
      </c>
      <c r="AG301" s="30">
        <f t="shared" si="555"/>
        <v>0</v>
      </c>
      <c r="AH301" s="30">
        <f t="shared" si="555"/>
        <v>12764605</v>
      </c>
      <c r="AI301" s="30">
        <f t="shared" si="555"/>
        <v>410552</v>
      </c>
      <c r="AJ301" s="30">
        <f t="shared" si="555"/>
        <v>12354053</v>
      </c>
      <c r="AK301" s="30">
        <f t="shared" si="555"/>
        <v>0</v>
      </c>
      <c r="AL301" s="9">
        <f t="shared" si="505"/>
        <v>0</v>
      </c>
      <c r="AM301" s="9">
        <f t="shared" si="506"/>
        <v>0</v>
      </c>
      <c r="AN301" s="30"/>
      <c r="AO301" s="30"/>
      <c r="AP301" s="30"/>
      <c r="AQ301" s="30">
        <f t="shared" ref="AQ301:BE301" si="556">AQ302+AQ305+AQ308+AQ311+AQ314</f>
        <v>11274680</v>
      </c>
      <c r="AR301" s="30"/>
      <c r="AS301" s="29">
        <f t="shared" si="521"/>
        <v>11274680</v>
      </c>
      <c r="AT301" s="30"/>
      <c r="AU301" s="29">
        <f t="shared" ref="AU301:AU331" si="557">AS301+AT301</f>
        <v>11274680</v>
      </c>
      <c r="AV301" s="30">
        <f t="shared" si="556"/>
        <v>11142580</v>
      </c>
      <c r="AW301" s="30"/>
      <c r="AX301" s="29">
        <f t="shared" si="522"/>
        <v>11142580</v>
      </c>
      <c r="AY301" s="30"/>
      <c r="AZ301" s="29">
        <f t="shared" ref="AZ301:AZ331" si="558">AX301+AY301</f>
        <v>11142580</v>
      </c>
      <c r="BA301" s="30">
        <f t="shared" ref="BA301" si="559">BA302+BA305+BA308+BA311+BA314</f>
        <v>11091700</v>
      </c>
      <c r="BB301" s="30">
        <f t="shared" si="556"/>
        <v>15977368</v>
      </c>
      <c r="BC301" s="30">
        <f t="shared" si="556"/>
        <v>228000</v>
      </c>
      <c r="BD301" s="30">
        <f t="shared" si="556"/>
        <v>15706398</v>
      </c>
      <c r="BE301" s="30">
        <f t="shared" si="556"/>
        <v>0</v>
      </c>
      <c r="BF301" s="29">
        <f t="shared" ref="BF301:BF331" si="560">J301-BA301</f>
        <v>501280</v>
      </c>
      <c r="BG301" s="80">
        <f t="shared" ref="BG301:BG331" si="561">J301/BA301*100</f>
        <v>104.51941541873653</v>
      </c>
      <c r="BH301" s="29">
        <f t="shared" ref="BH301:BH331" si="562">J301-BB301</f>
        <v>-4384388</v>
      </c>
      <c r="BI301" s="81">
        <f t="shared" ref="BI301:BI331" si="563">J301/BB301*100</f>
        <v>72.558759365121958</v>
      </c>
    </row>
    <row r="302" spans="1:61" ht="30" hidden="1" x14ac:dyDescent="0.25">
      <c r="A302" s="126" t="s">
        <v>177</v>
      </c>
      <c r="B302" s="106"/>
      <c r="C302" s="106"/>
      <c r="D302" s="106"/>
      <c r="E302" s="124">
        <v>852</v>
      </c>
      <c r="F302" s="4" t="s">
        <v>106</v>
      </c>
      <c r="G302" s="4" t="s">
        <v>61</v>
      </c>
      <c r="H302" s="4" t="s">
        <v>178</v>
      </c>
      <c r="I302" s="3"/>
      <c r="J302" s="29">
        <f t="shared" ref="J302:BB303" si="564">J303</f>
        <v>11250700</v>
      </c>
      <c r="K302" s="29">
        <f t="shared" si="564"/>
        <v>0</v>
      </c>
      <c r="L302" s="29">
        <f t="shared" si="564"/>
        <v>11250700</v>
      </c>
      <c r="M302" s="29">
        <f t="shared" si="564"/>
        <v>0</v>
      </c>
      <c r="N302" s="29">
        <f t="shared" si="564"/>
        <v>72664</v>
      </c>
      <c r="O302" s="29">
        <f t="shared" si="564"/>
        <v>0</v>
      </c>
      <c r="P302" s="29">
        <f t="shared" si="564"/>
        <v>72664</v>
      </c>
      <c r="Q302" s="29">
        <f t="shared" si="564"/>
        <v>0</v>
      </c>
      <c r="R302" s="29">
        <f t="shared" si="564"/>
        <v>11323364</v>
      </c>
      <c r="S302" s="29">
        <f t="shared" si="564"/>
        <v>0</v>
      </c>
      <c r="T302" s="29">
        <f t="shared" si="564"/>
        <v>11323364</v>
      </c>
      <c r="U302" s="29">
        <f t="shared" si="564"/>
        <v>0</v>
      </c>
      <c r="V302" s="29">
        <f t="shared" si="564"/>
        <v>0</v>
      </c>
      <c r="W302" s="29">
        <f t="shared" si="564"/>
        <v>0</v>
      </c>
      <c r="X302" s="29">
        <f t="shared" si="564"/>
        <v>0</v>
      </c>
      <c r="Y302" s="29">
        <f t="shared" si="564"/>
        <v>0</v>
      </c>
      <c r="Z302" s="29">
        <f t="shared" si="564"/>
        <v>11323364</v>
      </c>
      <c r="AA302" s="29">
        <f t="shared" si="564"/>
        <v>0</v>
      </c>
      <c r="AB302" s="29">
        <f t="shared" si="564"/>
        <v>11323364</v>
      </c>
      <c r="AC302" s="29">
        <f t="shared" si="564"/>
        <v>0</v>
      </c>
      <c r="AD302" s="29">
        <f t="shared" si="564"/>
        <v>0</v>
      </c>
      <c r="AE302" s="29">
        <f t="shared" si="564"/>
        <v>0</v>
      </c>
      <c r="AF302" s="29">
        <f t="shared" si="564"/>
        <v>0</v>
      </c>
      <c r="AG302" s="29">
        <f t="shared" si="564"/>
        <v>0</v>
      </c>
      <c r="AH302" s="29">
        <f t="shared" si="564"/>
        <v>11323364</v>
      </c>
      <c r="AI302" s="29">
        <f t="shared" si="564"/>
        <v>0</v>
      </c>
      <c r="AJ302" s="29">
        <f t="shared" si="564"/>
        <v>11323364</v>
      </c>
      <c r="AK302" s="29">
        <f t="shared" si="564"/>
        <v>0</v>
      </c>
      <c r="AL302" s="9">
        <f t="shared" si="505"/>
        <v>0</v>
      </c>
      <c r="AM302" s="9">
        <f t="shared" si="506"/>
        <v>0</v>
      </c>
      <c r="AN302" s="29"/>
      <c r="AO302" s="29"/>
      <c r="AP302" s="29"/>
      <c r="AQ302" s="29">
        <f t="shared" si="564"/>
        <v>11032400</v>
      </c>
      <c r="AR302" s="29"/>
      <c r="AS302" s="29">
        <f t="shared" si="521"/>
        <v>11032400</v>
      </c>
      <c r="AT302" s="29"/>
      <c r="AU302" s="29">
        <f t="shared" si="557"/>
        <v>11032400</v>
      </c>
      <c r="AV302" s="29">
        <f t="shared" si="564"/>
        <v>10900300</v>
      </c>
      <c r="AW302" s="29"/>
      <c r="AX302" s="29">
        <f t="shared" si="522"/>
        <v>10900300</v>
      </c>
      <c r="AY302" s="29"/>
      <c r="AZ302" s="29">
        <f t="shared" si="558"/>
        <v>10900300</v>
      </c>
      <c r="BA302" s="29">
        <f t="shared" si="564"/>
        <v>10778600</v>
      </c>
      <c r="BB302" s="29">
        <f t="shared" si="564"/>
        <v>10778600</v>
      </c>
      <c r="BC302" s="29">
        <f t="shared" ref="BA302:BE303" si="565">BC303</f>
        <v>0</v>
      </c>
      <c r="BD302" s="29">
        <f t="shared" si="565"/>
        <v>10778600</v>
      </c>
      <c r="BE302" s="29">
        <f t="shared" si="565"/>
        <v>0</v>
      </c>
      <c r="BF302" s="29">
        <f t="shared" si="560"/>
        <v>472100</v>
      </c>
      <c r="BG302" s="80">
        <f t="shared" si="561"/>
        <v>104.37997513591746</v>
      </c>
      <c r="BH302" s="29">
        <f t="shared" si="562"/>
        <v>472100</v>
      </c>
      <c r="BI302" s="81">
        <f t="shared" si="563"/>
        <v>104.37997513591746</v>
      </c>
    </row>
    <row r="303" spans="1:61" ht="60" hidden="1" x14ac:dyDescent="0.25">
      <c r="A303" s="106" t="s">
        <v>56</v>
      </c>
      <c r="B303" s="106"/>
      <c r="C303" s="106"/>
      <c r="D303" s="106"/>
      <c r="E303" s="124">
        <v>852</v>
      </c>
      <c r="F303" s="3" t="s">
        <v>106</v>
      </c>
      <c r="G303" s="4" t="s">
        <v>61</v>
      </c>
      <c r="H303" s="4" t="s">
        <v>178</v>
      </c>
      <c r="I303" s="3" t="s">
        <v>112</v>
      </c>
      <c r="J303" s="29">
        <f t="shared" si="564"/>
        <v>11250700</v>
      </c>
      <c r="K303" s="29">
        <f t="shared" si="564"/>
        <v>0</v>
      </c>
      <c r="L303" s="29">
        <f t="shared" si="564"/>
        <v>11250700</v>
      </c>
      <c r="M303" s="29">
        <f t="shared" si="564"/>
        <v>0</v>
      </c>
      <c r="N303" s="29">
        <f t="shared" si="564"/>
        <v>72664</v>
      </c>
      <c r="O303" s="29">
        <f t="shared" si="564"/>
        <v>0</v>
      </c>
      <c r="P303" s="29">
        <f t="shared" si="564"/>
        <v>72664</v>
      </c>
      <c r="Q303" s="29">
        <f t="shared" si="564"/>
        <v>0</v>
      </c>
      <c r="R303" s="29">
        <f t="shared" si="564"/>
        <v>11323364</v>
      </c>
      <c r="S303" s="29">
        <f t="shared" si="564"/>
        <v>0</v>
      </c>
      <c r="T303" s="29">
        <f t="shared" si="564"/>
        <v>11323364</v>
      </c>
      <c r="U303" s="29">
        <f t="shared" si="564"/>
        <v>0</v>
      </c>
      <c r="V303" s="29">
        <f t="shared" si="564"/>
        <v>0</v>
      </c>
      <c r="W303" s="29">
        <f t="shared" si="564"/>
        <v>0</v>
      </c>
      <c r="X303" s="29">
        <f t="shared" si="564"/>
        <v>0</v>
      </c>
      <c r="Y303" s="29">
        <f t="shared" si="564"/>
        <v>0</v>
      </c>
      <c r="Z303" s="29">
        <f t="shared" si="564"/>
        <v>11323364</v>
      </c>
      <c r="AA303" s="29">
        <f t="shared" si="564"/>
        <v>0</v>
      </c>
      <c r="AB303" s="29">
        <f t="shared" si="564"/>
        <v>11323364</v>
      </c>
      <c r="AC303" s="29">
        <f t="shared" si="564"/>
        <v>0</v>
      </c>
      <c r="AD303" s="29">
        <f t="shared" si="564"/>
        <v>0</v>
      </c>
      <c r="AE303" s="29">
        <f t="shared" si="564"/>
        <v>0</v>
      </c>
      <c r="AF303" s="29">
        <f t="shared" si="564"/>
        <v>0</v>
      </c>
      <c r="AG303" s="29">
        <f t="shared" si="564"/>
        <v>0</v>
      </c>
      <c r="AH303" s="29">
        <f t="shared" si="564"/>
        <v>11323364</v>
      </c>
      <c r="AI303" s="29">
        <f t="shared" si="564"/>
        <v>0</v>
      </c>
      <c r="AJ303" s="29">
        <f t="shared" si="564"/>
        <v>11323364</v>
      </c>
      <c r="AK303" s="29">
        <f t="shared" si="564"/>
        <v>0</v>
      </c>
      <c r="AL303" s="9">
        <f t="shared" si="505"/>
        <v>0</v>
      </c>
      <c r="AM303" s="9">
        <f t="shared" si="506"/>
        <v>0</v>
      </c>
      <c r="AN303" s="29"/>
      <c r="AO303" s="29"/>
      <c r="AP303" s="29"/>
      <c r="AQ303" s="29">
        <f t="shared" si="564"/>
        <v>11032400</v>
      </c>
      <c r="AR303" s="29"/>
      <c r="AS303" s="29">
        <f t="shared" si="521"/>
        <v>11032400</v>
      </c>
      <c r="AT303" s="29"/>
      <c r="AU303" s="29">
        <f t="shared" si="557"/>
        <v>11032400</v>
      </c>
      <c r="AV303" s="29">
        <f t="shared" si="564"/>
        <v>10900300</v>
      </c>
      <c r="AW303" s="29"/>
      <c r="AX303" s="29">
        <f t="shared" si="522"/>
        <v>10900300</v>
      </c>
      <c r="AY303" s="29"/>
      <c r="AZ303" s="29">
        <f t="shared" si="558"/>
        <v>10900300</v>
      </c>
      <c r="BA303" s="29">
        <f t="shared" si="565"/>
        <v>10778600</v>
      </c>
      <c r="BB303" s="29">
        <f t="shared" si="565"/>
        <v>10778600</v>
      </c>
      <c r="BC303" s="29">
        <f t="shared" si="565"/>
        <v>0</v>
      </c>
      <c r="BD303" s="29">
        <f t="shared" si="565"/>
        <v>10778600</v>
      </c>
      <c r="BE303" s="29">
        <f t="shared" si="565"/>
        <v>0</v>
      </c>
      <c r="BF303" s="29">
        <f t="shared" si="560"/>
        <v>472100</v>
      </c>
      <c r="BG303" s="80">
        <f t="shared" si="561"/>
        <v>104.37997513591746</v>
      </c>
      <c r="BH303" s="29">
        <f t="shared" si="562"/>
        <v>472100</v>
      </c>
      <c r="BI303" s="81">
        <f t="shared" si="563"/>
        <v>104.37997513591746</v>
      </c>
    </row>
    <row r="304" spans="1:61" ht="30" hidden="1" x14ac:dyDescent="0.25">
      <c r="A304" s="106" t="s">
        <v>113</v>
      </c>
      <c r="B304" s="106"/>
      <c r="C304" s="106"/>
      <c r="D304" s="106"/>
      <c r="E304" s="124">
        <v>852</v>
      </c>
      <c r="F304" s="3" t="s">
        <v>106</v>
      </c>
      <c r="G304" s="3" t="s">
        <v>61</v>
      </c>
      <c r="H304" s="4" t="s">
        <v>178</v>
      </c>
      <c r="I304" s="3" t="s">
        <v>114</v>
      </c>
      <c r="J304" s="29">
        <v>11250700</v>
      </c>
      <c r="K304" s="29"/>
      <c r="L304" s="29">
        <f>J304</f>
        <v>11250700</v>
      </c>
      <c r="M304" s="29"/>
      <c r="N304" s="29">
        <v>72664</v>
      </c>
      <c r="O304" s="29"/>
      <c r="P304" s="29">
        <f>N304</f>
        <v>72664</v>
      </c>
      <c r="Q304" s="29"/>
      <c r="R304" s="29">
        <f>J304+N304</f>
        <v>11323364</v>
      </c>
      <c r="S304" s="29">
        <f>K304+O304</f>
        <v>0</v>
      </c>
      <c r="T304" s="29">
        <f>L304+P304</f>
        <v>11323364</v>
      </c>
      <c r="U304" s="29">
        <f>M304+Q304</f>
        <v>0</v>
      </c>
      <c r="V304" s="29"/>
      <c r="W304" s="29"/>
      <c r="X304" s="29">
        <f>V304</f>
        <v>0</v>
      </c>
      <c r="Y304" s="29"/>
      <c r="Z304" s="29">
        <f>R304+V304</f>
        <v>11323364</v>
      </c>
      <c r="AA304" s="29">
        <f>S304+W304</f>
        <v>0</v>
      </c>
      <c r="AB304" s="29">
        <f>T304+X304</f>
        <v>11323364</v>
      </c>
      <c r="AC304" s="29">
        <f>U304+Y304</f>
        <v>0</v>
      </c>
      <c r="AD304" s="29"/>
      <c r="AE304" s="29"/>
      <c r="AF304" s="29">
        <f>AD304</f>
        <v>0</v>
      </c>
      <c r="AG304" s="29"/>
      <c r="AH304" s="29">
        <f>Z304+AD304</f>
        <v>11323364</v>
      </c>
      <c r="AI304" s="29">
        <f>AA304+AE304</f>
        <v>0</v>
      </c>
      <c r="AJ304" s="29">
        <f>AB304+AF304</f>
        <v>11323364</v>
      </c>
      <c r="AK304" s="29">
        <f>AC304+AG304</f>
        <v>0</v>
      </c>
      <c r="AL304" s="9">
        <f t="shared" si="505"/>
        <v>0</v>
      </c>
      <c r="AM304" s="9">
        <f t="shared" si="506"/>
        <v>0</v>
      </c>
      <c r="AN304" s="29"/>
      <c r="AO304" s="29"/>
      <c r="AP304" s="29"/>
      <c r="AQ304" s="29">
        <v>11032400</v>
      </c>
      <c r="AR304" s="29"/>
      <c r="AS304" s="29">
        <f t="shared" si="521"/>
        <v>11032400</v>
      </c>
      <c r="AT304" s="29"/>
      <c r="AU304" s="29">
        <f t="shared" si="557"/>
        <v>11032400</v>
      </c>
      <c r="AV304" s="29">
        <v>10900300</v>
      </c>
      <c r="AW304" s="29"/>
      <c r="AX304" s="29">
        <f t="shared" si="522"/>
        <v>10900300</v>
      </c>
      <c r="AY304" s="29"/>
      <c r="AZ304" s="29">
        <f t="shared" si="558"/>
        <v>10900300</v>
      </c>
      <c r="BA304" s="29">
        <v>10778600</v>
      </c>
      <c r="BB304" s="29">
        <v>10778600</v>
      </c>
      <c r="BC304" s="29"/>
      <c r="BD304" s="29">
        <f>BB304</f>
        <v>10778600</v>
      </c>
      <c r="BE304" s="29"/>
      <c r="BF304" s="29">
        <f t="shared" si="560"/>
        <v>472100</v>
      </c>
      <c r="BG304" s="80">
        <f t="shared" si="561"/>
        <v>104.37997513591746</v>
      </c>
      <c r="BH304" s="29">
        <f t="shared" si="562"/>
        <v>472100</v>
      </c>
      <c r="BI304" s="81">
        <f t="shared" si="563"/>
        <v>104.37997513591746</v>
      </c>
    </row>
    <row r="305" spans="1:61" ht="30" x14ac:dyDescent="0.25">
      <c r="A305" s="126" t="s">
        <v>164</v>
      </c>
      <c r="B305" s="106"/>
      <c r="C305" s="106"/>
      <c r="D305" s="106"/>
      <c r="E305" s="124">
        <v>852</v>
      </c>
      <c r="F305" s="3" t="s">
        <v>106</v>
      </c>
      <c r="G305" s="3" t="s">
        <v>61</v>
      </c>
      <c r="H305" s="3" t="s">
        <v>165</v>
      </c>
      <c r="I305" s="3"/>
      <c r="J305" s="29">
        <f t="shared" ref="J305:BB306" si="566">J306</f>
        <v>35100</v>
      </c>
      <c r="K305" s="29">
        <f t="shared" si="566"/>
        <v>0</v>
      </c>
      <c r="L305" s="29">
        <f t="shared" si="566"/>
        <v>35100</v>
      </c>
      <c r="M305" s="29">
        <f t="shared" si="566"/>
        <v>0</v>
      </c>
      <c r="N305" s="29">
        <f t="shared" si="566"/>
        <v>826602</v>
      </c>
      <c r="O305" s="29">
        <f t="shared" si="566"/>
        <v>0</v>
      </c>
      <c r="P305" s="29">
        <f t="shared" si="566"/>
        <v>826602</v>
      </c>
      <c r="Q305" s="29">
        <f t="shared" si="566"/>
        <v>0</v>
      </c>
      <c r="R305" s="29">
        <f t="shared" si="566"/>
        <v>861702</v>
      </c>
      <c r="S305" s="29">
        <f t="shared" si="566"/>
        <v>0</v>
      </c>
      <c r="T305" s="29">
        <f t="shared" si="566"/>
        <v>861702</v>
      </c>
      <c r="U305" s="29">
        <f t="shared" si="566"/>
        <v>0</v>
      </c>
      <c r="V305" s="29">
        <f t="shared" si="566"/>
        <v>0</v>
      </c>
      <c r="W305" s="29">
        <f t="shared" si="566"/>
        <v>0</v>
      </c>
      <c r="X305" s="29">
        <f t="shared" si="566"/>
        <v>0</v>
      </c>
      <c r="Y305" s="29">
        <f t="shared" si="566"/>
        <v>0</v>
      </c>
      <c r="Z305" s="29">
        <f t="shared" si="566"/>
        <v>861702</v>
      </c>
      <c r="AA305" s="29">
        <f t="shared" si="566"/>
        <v>0</v>
      </c>
      <c r="AB305" s="29">
        <f t="shared" si="566"/>
        <v>861702</v>
      </c>
      <c r="AC305" s="29">
        <f t="shared" si="566"/>
        <v>0</v>
      </c>
      <c r="AD305" s="29">
        <f t="shared" si="566"/>
        <v>158327</v>
      </c>
      <c r="AE305" s="29">
        <f t="shared" si="566"/>
        <v>0</v>
      </c>
      <c r="AF305" s="29">
        <f t="shared" si="566"/>
        <v>158327</v>
      </c>
      <c r="AG305" s="29">
        <f t="shared" si="566"/>
        <v>0</v>
      </c>
      <c r="AH305" s="29">
        <f t="shared" si="566"/>
        <v>1020029</v>
      </c>
      <c r="AI305" s="29">
        <f t="shared" si="566"/>
        <v>0</v>
      </c>
      <c r="AJ305" s="29">
        <f t="shared" si="566"/>
        <v>1020029</v>
      </c>
      <c r="AK305" s="29">
        <f t="shared" si="566"/>
        <v>0</v>
      </c>
      <c r="AL305" s="9">
        <f t="shared" si="505"/>
        <v>0</v>
      </c>
      <c r="AM305" s="9">
        <f t="shared" si="506"/>
        <v>0</v>
      </c>
      <c r="AN305" s="29"/>
      <c r="AO305" s="29"/>
      <c r="AP305" s="29"/>
      <c r="AQ305" s="29">
        <f t="shared" si="566"/>
        <v>35100</v>
      </c>
      <c r="AR305" s="29"/>
      <c r="AS305" s="29">
        <f t="shared" si="521"/>
        <v>35100</v>
      </c>
      <c r="AT305" s="29"/>
      <c r="AU305" s="29">
        <f t="shared" si="557"/>
        <v>35100</v>
      </c>
      <c r="AV305" s="29">
        <f t="shared" si="566"/>
        <v>35100</v>
      </c>
      <c r="AW305" s="29"/>
      <c r="AX305" s="29">
        <f t="shared" si="522"/>
        <v>35100</v>
      </c>
      <c r="AY305" s="29"/>
      <c r="AZ305" s="29">
        <f t="shared" si="558"/>
        <v>35100</v>
      </c>
      <c r="BA305" s="29">
        <f t="shared" si="566"/>
        <v>85100</v>
      </c>
      <c r="BB305" s="29">
        <f t="shared" si="566"/>
        <v>4827798</v>
      </c>
      <c r="BC305" s="29">
        <f t="shared" ref="BA305:BE306" si="567">BC306</f>
        <v>0</v>
      </c>
      <c r="BD305" s="29">
        <f t="shared" si="567"/>
        <v>4827798</v>
      </c>
      <c r="BE305" s="29">
        <f t="shared" si="567"/>
        <v>0</v>
      </c>
      <c r="BF305" s="29">
        <f t="shared" si="560"/>
        <v>-50000</v>
      </c>
      <c r="BG305" s="80">
        <f t="shared" si="561"/>
        <v>41.245593419506463</v>
      </c>
      <c r="BH305" s="29">
        <f t="shared" si="562"/>
        <v>-4792698</v>
      </c>
      <c r="BI305" s="81">
        <f t="shared" si="563"/>
        <v>0.72703953230851825</v>
      </c>
    </row>
    <row r="306" spans="1:61" ht="60" x14ac:dyDescent="0.25">
      <c r="A306" s="106" t="s">
        <v>56</v>
      </c>
      <c r="B306" s="106"/>
      <c r="C306" s="106"/>
      <c r="D306" s="106"/>
      <c r="E306" s="124">
        <v>852</v>
      </c>
      <c r="F306" s="3" t="s">
        <v>106</v>
      </c>
      <c r="G306" s="3" t="s">
        <v>61</v>
      </c>
      <c r="H306" s="3" t="s">
        <v>165</v>
      </c>
      <c r="I306" s="3" t="s">
        <v>112</v>
      </c>
      <c r="J306" s="29">
        <f t="shared" si="566"/>
        <v>35100</v>
      </c>
      <c r="K306" s="29">
        <f t="shared" si="566"/>
        <v>0</v>
      </c>
      <c r="L306" s="29">
        <f t="shared" si="566"/>
        <v>35100</v>
      </c>
      <c r="M306" s="29">
        <f t="shared" si="566"/>
        <v>0</v>
      </c>
      <c r="N306" s="29">
        <f t="shared" si="566"/>
        <v>826602</v>
      </c>
      <c r="O306" s="29">
        <f t="shared" si="566"/>
        <v>0</v>
      </c>
      <c r="P306" s="29">
        <f t="shared" si="566"/>
        <v>826602</v>
      </c>
      <c r="Q306" s="29">
        <f t="shared" si="566"/>
        <v>0</v>
      </c>
      <c r="R306" s="29">
        <f t="shared" si="566"/>
        <v>861702</v>
      </c>
      <c r="S306" s="29">
        <f t="shared" si="566"/>
        <v>0</v>
      </c>
      <c r="T306" s="29">
        <f t="shared" si="566"/>
        <v>861702</v>
      </c>
      <c r="U306" s="29">
        <f t="shared" si="566"/>
        <v>0</v>
      </c>
      <c r="V306" s="29">
        <f t="shared" si="566"/>
        <v>0</v>
      </c>
      <c r="W306" s="29">
        <f t="shared" si="566"/>
        <v>0</v>
      </c>
      <c r="X306" s="29">
        <f t="shared" si="566"/>
        <v>0</v>
      </c>
      <c r="Y306" s="29">
        <f t="shared" si="566"/>
        <v>0</v>
      </c>
      <c r="Z306" s="29">
        <f t="shared" si="566"/>
        <v>861702</v>
      </c>
      <c r="AA306" s="29">
        <f t="shared" si="566"/>
        <v>0</v>
      </c>
      <c r="AB306" s="29">
        <f t="shared" si="566"/>
        <v>861702</v>
      </c>
      <c r="AC306" s="29">
        <f t="shared" si="566"/>
        <v>0</v>
      </c>
      <c r="AD306" s="29">
        <f t="shared" si="566"/>
        <v>158327</v>
      </c>
      <c r="AE306" s="29">
        <f t="shared" si="566"/>
        <v>0</v>
      </c>
      <c r="AF306" s="29">
        <f t="shared" si="566"/>
        <v>158327</v>
      </c>
      <c r="AG306" s="29">
        <f t="shared" si="566"/>
        <v>0</v>
      </c>
      <c r="AH306" s="29">
        <f t="shared" si="566"/>
        <v>1020029</v>
      </c>
      <c r="AI306" s="29">
        <f t="shared" si="566"/>
        <v>0</v>
      </c>
      <c r="AJ306" s="29">
        <f t="shared" si="566"/>
        <v>1020029</v>
      </c>
      <c r="AK306" s="29">
        <f t="shared" si="566"/>
        <v>0</v>
      </c>
      <c r="AL306" s="9">
        <f t="shared" si="505"/>
        <v>0</v>
      </c>
      <c r="AM306" s="9">
        <f t="shared" si="506"/>
        <v>0</v>
      </c>
      <c r="AN306" s="29"/>
      <c r="AO306" s="29"/>
      <c r="AP306" s="29"/>
      <c r="AQ306" s="29">
        <f t="shared" si="566"/>
        <v>35100</v>
      </c>
      <c r="AR306" s="29"/>
      <c r="AS306" s="29">
        <f t="shared" si="521"/>
        <v>35100</v>
      </c>
      <c r="AT306" s="29"/>
      <c r="AU306" s="29">
        <f t="shared" si="557"/>
        <v>35100</v>
      </c>
      <c r="AV306" s="29">
        <f t="shared" si="566"/>
        <v>35100</v>
      </c>
      <c r="AW306" s="29"/>
      <c r="AX306" s="29">
        <f t="shared" si="522"/>
        <v>35100</v>
      </c>
      <c r="AY306" s="29"/>
      <c r="AZ306" s="29">
        <f t="shared" si="558"/>
        <v>35100</v>
      </c>
      <c r="BA306" s="29">
        <f t="shared" si="567"/>
        <v>85100</v>
      </c>
      <c r="BB306" s="29">
        <f t="shared" si="567"/>
        <v>4827798</v>
      </c>
      <c r="BC306" s="29">
        <f t="shared" si="567"/>
        <v>0</v>
      </c>
      <c r="BD306" s="29">
        <f t="shared" si="567"/>
        <v>4827798</v>
      </c>
      <c r="BE306" s="29">
        <f t="shared" si="567"/>
        <v>0</v>
      </c>
      <c r="BF306" s="29">
        <f t="shared" si="560"/>
        <v>-50000</v>
      </c>
      <c r="BG306" s="80">
        <f t="shared" si="561"/>
        <v>41.245593419506463</v>
      </c>
      <c r="BH306" s="29">
        <f t="shared" si="562"/>
        <v>-4792698</v>
      </c>
      <c r="BI306" s="81">
        <f t="shared" si="563"/>
        <v>0.72703953230851825</v>
      </c>
    </row>
    <row r="307" spans="1:61" ht="30" x14ac:dyDescent="0.25">
      <c r="A307" s="106" t="s">
        <v>113</v>
      </c>
      <c r="B307" s="106"/>
      <c r="C307" s="106"/>
      <c r="D307" s="106"/>
      <c r="E307" s="124">
        <v>852</v>
      </c>
      <c r="F307" s="3" t="s">
        <v>106</v>
      </c>
      <c r="G307" s="4" t="s">
        <v>61</v>
      </c>
      <c r="H307" s="3" t="s">
        <v>165</v>
      </c>
      <c r="I307" s="3" t="s">
        <v>114</v>
      </c>
      <c r="J307" s="29">
        <v>35100</v>
      </c>
      <c r="K307" s="29"/>
      <c r="L307" s="29">
        <f>J307</f>
        <v>35100</v>
      </c>
      <c r="M307" s="29"/>
      <c r="N307" s="29">
        <f>791612+34990</f>
        <v>826602</v>
      </c>
      <c r="O307" s="29"/>
      <c r="P307" s="29">
        <f>N307</f>
        <v>826602</v>
      </c>
      <c r="Q307" s="29"/>
      <c r="R307" s="29">
        <f>J307+N307</f>
        <v>861702</v>
      </c>
      <c r="S307" s="29">
        <f>K307+O307</f>
        <v>0</v>
      </c>
      <c r="T307" s="29">
        <f>L307+P307</f>
        <v>861702</v>
      </c>
      <c r="U307" s="29">
        <f>M307+Q307</f>
        <v>0</v>
      </c>
      <c r="V307" s="29"/>
      <c r="W307" s="29"/>
      <c r="X307" s="29">
        <f>V307</f>
        <v>0</v>
      </c>
      <c r="Y307" s="29"/>
      <c r="Z307" s="29">
        <f>R307+V307</f>
        <v>861702</v>
      </c>
      <c r="AA307" s="29">
        <f>S307+W307</f>
        <v>0</v>
      </c>
      <c r="AB307" s="29">
        <f>T307+X307</f>
        <v>861702</v>
      </c>
      <c r="AC307" s="29">
        <f>U307+Y307</f>
        <v>0</v>
      </c>
      <c r="AD307" s="29">
        <v>158327</v>
      </c>
      <c r="AE307" s="29"/>
      <c r="AF307" s="29">
        <f>AD307</f>
        <v>158327</v>
      </c>
      <c r="AG307" s="29"/>
      <c r="AH307" s="29">
        <f>Z307+AD307</f>
        <v>1020029</v>
      </c>
      <c r="AI307" s="29">
        <f>AA307+AE307</f>
        <v>0</v>
      </c>
      <c r="AJ307" s="29">
        <f>AB307+AF307</f>
        <v>1020029</v>
      </c>
      <c r="AK307" s="29">
        <f>AC307+AG307</f>
        <v>0</v>
      </c>
      <c r="AL307" s="9">
        <f t="shared" si="505"/>
        <v>0</v>
      </c>
      <c r="AM307" s="9">
        <f t="shared" si="506"/>
        <v>0</v>
      </c>
      <c r="AN307" s="29"/>
      <c r="AO307" s="29"/>
      <c r="AP307" s="29"/>
      <c r="AQ307" s="29">
        <v>35100</v>
      </c>
      <c r="AR307" s="29"/>
      <c r="AS307" s="29">
        <f t="shared" si="521"/>
        <v>35100</v>
      </c>
      <c r="AT307" s="29"/>
      <c r="AU307" s="29">
        <f t="shared" si="557"/>
        <v>35100</v>
      </c>
      <c r="AV307" s="29">
        <v>35100</v>
      </c>
      <c r="AW307" s="29"/>
      <c r="AX307" s="29">
        <f t="shared" si="522"/>
        <v>35100</v>
      </c>
      <c r="AY307" s="29"/>
      <c r="AZ307" s="29">
        <f t="shared" si="558"/>
        <v>35100</v>
      </c>
      <c r="BA307" s="29">
        <v>85100</v>
      </c>
      <c r="BB307" s="29">
        <v>4827798</v>
      </c>
      <c r="BC307" s="29"/>
      <c r="BD307" s="29">
        <f>BB307</f>
        <v>4827798</v>
      </c>
      <c r="BE307" s="29"/>
      <c r="BF307" s="29">
        <f t="shared" si="560"/>
        <v>-50000</v>
      </c>
      <c r="BG307" s="80">
        <f t="shared" si="561"/>
        <v>41.245593419506463</v>
      </c>
      <c r="BH307" s="29">
        <f t="shared" si="562"/>
        <v>-4792698</v>
      </c>
      <c r="BI307" s="81">
        <f t="shared" si="563"/>
        <v>0.72703953230851825</v>
      </c>
    </row>
    <row r="308" spans="1:61" ht="45" hidden="1" x14ac:dyDescent="0.25">
      <c r="A308" s="126" t="s">
        <v>166</v>
      </c>
      <c r="B308" s="106"/>
      <c r="C308" s="106"/>
      <c r="D308" s="106"/>
      <c r="E308" s="124">
        <v>852</v>
      </c>
      <c r="F308" s="4" t="s">
        <v>106</v>
      </c>
      <c r="G308" s="4" t="s">
        <v>61</v>
      </c>
      <c r="H308" s="4" t="s">
        <v>167</v>
      </c>
      <c r="I308" s="3"/>
      <c r="J308" s="29">
        <f t="shared" ref="J308:BB309" si="568">J309</f>
        <v>0</v>
      </c>
      <c r="K308" s="29">
        <f t="shared" si="568"/>
        <v>0</v>
      </c>
      <c r="L308" s="29">
        <f t="shared" si="568"/>
        <v>0</v>
      </c>
      <c r="M308" s="29">
        <f t="shared" si="568"/>
        <v>0</v>
      </c>
      <c r="N308" s="29">
        <f t="shared" si="568"/>
        <v>0</v>
      </c>
      <c r="O308" s="29">
        <f t="shared" si="568"/>
        <v>0</v>
      </c>
      <c r="P308" s="29">
        <f t="shared" si="568"/>
        <v>0</v>
      </c>
      <c r="Q308" s="29">
        <f t="shared" si="568"/>
        <v>0</v>
      </c>
      <c r="R308" s="29">
        <f t="shared" si="568"/>
        <v>0</v>
      </c>
      <c r="S308" s="29">
        <f t="shared" si="568"/>
        <v>0</v>
      </c>
      <c r="T308" s="29">
        <f t="shared" si="568"/>
        <v>0</v>
      </c>
      <c r="U308" s="29">
        <f t="shared" si="568"/>
        <v>0</v>
      </c>
      <c r="V308" s="29">
        <f t="shared" si="568"/>
        <v>0</v>
      </c>
      <c r="W308" s="29">
        <f t="shared" si="568"/>
        <v>0</v>
      </c>
      <c r="X308" s="29">
        <f t="shared" si="568"/>
        <v>0</v>
      </c>
      <c r="Y308" s="29">
        <f t="shared" si="568"/>
        <v>0</v>
      </c>
      <c r="Z308" s="29">
        <f t="shared" si="568"/>
        <v>0</v>
      </c>
      <c r="AA308" s="29">
        <f t="shared" si="568"/>
        <v>0</v>
      </c>
      <c r="AB308" s="29">
        <f t="shared" si="568"/>
        <v>0</v>
      </c>
      <c r="AC308" s="29">
        <f t="shared" si="568"/>
        <v>0</v>
      </c>
      <c r="AD308" s="29">
        <f t="shared" si="568"/>
        <v>0</v>
      </c>
      <c r="AE308" s="29">
        <f t="shared" si="568"/>
        <v>0</v>
      </c>
      <c r="AF308" s="29">
        <f t="shared" si="568"/>
        <v>0</v>
      </c>
      <c r="AG308" s="29">
        <f t="shared" si="568"/>
        <v>0</v>
      </c>
      <c r="AH308" s="29">
        <f t="shared" si="568"/>
        <v>0</v>
      </c>
      <c r="AI308" s="29">
        <f t="shared" si="568"/>
        <v>0</v>
      </c>
      <c r="AJ308" s="29">
        <f t="shared" si="568"/>
        <v>0</v>
      </c>
      <c r="AK308" s="29">
        <f t="shared" si="568"/>
        <v>0</v>
      </c>
      <c r="AL308" s="9">
        <f t="shared" si="505"/>
        <v>0</v>
      </c>
      <c r="AM308" s="9">
        <f t="shared" si="506"/>
        <v>0</v>
      </c>
      <c r="AN308" s="29"/>
      <c r="AO308" s="29"/>
      <c r="AP308" s="29"/>
      <c r="AQ308" s="29">
        <f t="shared" si="568"/>
        <v>0</v>
      </c>
      <c r="AR308" s="29"/>
      <c r="AS308" s="29">
        <f t="shared" si="521"/>
        <v>0</v>
      </c>
      <c r="AT308" s="29"/>
      <c r="AU308" s="29">
        <f t="shared" si="557"/>
        <v>0</v>
      </c>
      <c r="AV308" s="29">
        <f t="shared" si="568"/>
        <v>0</v>
      </c>
      <c r="AW308" s="29"/>
      <c r="AX308" s="29">
        <f t="shared" si="522"/>
        <v>0</v>
      </c>
      <c r="AY308" s="29"/>
      <c r="AZ308" s="29">
        <f t="shared" si="558"/>
        <v>0</v>
      </c>
      <c r="BA308" s="29">
        <f t="shared" si="568"/>
        <v>0</v>
      </c>
      <c r="BB308" s="29">
        <f t="shared" si="568"/>
        <v>42970</v>
      </c>
      <c r="BC308" s="29">
        <f t="shared" ref="BA308:BE309" si="569">BC309</f>
        <v>0</v>
      </c>
      <c r="BD308" s="29">
        <f t="shared" si="569"/>
        <v>0</v>
      </c>
      <c r="BE308" s="29">
        <f t="shared" si="569"/>
        <v>0</v>
      </c>
      <c r="BF308" s="29">
        <f t="shared" si="560"/>
        <v>0</v>
      </c>
      <c r="BG308" s="80" t="e">
        <f t="shared" si="561"/>
        <v>#DIV/0!</v>
      </c>
      <c r="BH308" s="29">
        <f t="shared" si="562"/>
        <v>-42970</v>
      </c>
      <c r="BI308" s="81">
        <f t="shared" si="563"/>
        <v>0</v>
      </c>
    </row>
    <row r="309" spans="1:61" ht="60" hidden="1" x14ac:dyDescent="0.25">
      <c r="A309" s="106" t="s">
        <v>56</v>
      </c>
      <c r="B309" s="106"/>
      <c r="C309" s="106"/>
      <c r="D309" s="106"/>
      <c r="E309" s="124">
        <v>852</v>
      </c>
      <c r="F309" s="3" t="s">
        <v>106</v>
      </c>
      <c r="G309" s="4" t="s">
        <v>61</v>
      </c>
      <c r="H309" s="4" t="s">
        <v>167</v>
      </c>
      <c r="I309" s="3" t="s">
        <v>112</v>
      </c>
      <c r="J309" s="29">
        <f t="shared" si="568"/>
        <v>0</v>
      </c>
      <c r="K309" s="29">
        <f t="shared" si="568"/>
        <v>0</v>
      </c>
      <c r="L309" s="29">
        <f t="shared" si="568"/>
        <v>0</v>
      </c>
      <c r="M309" s="29">
        <f t="shared" si="568"/>
        <v>0</v>
      </c>
      <c r="N309" s="29">
        <f t="shared" si="568"/>
        <v>0</v>
      </c>
      <c r="O309" s="29">
        <f t="shared" si="568"/>
        <v>0</v>
      </c>
      <c r="P309" s="29">
        <f t="shared" si="568"/>
        <v>0</v>
      </c>
      <c r="Q309" s="29">
        <f t="shared" si="568"/>
        <v>0</v>
      </c>
      <c r="R309" s="29">
        <f t="shared" si="568"/>
        <v>0</v>
      </c>
      <c r="S309" s="29">
        <f t="shared" si="568"/>
        <v>0</v>
      </c>
      <c r="T309" s="29">
        <f t="shared" si="568"/>
        <v>0</v>
      </c>
      <c r="U309" s="29">
        <f t="shared" si="568"/>
        <v>0</v>
      </c>
      <c r="V309" s="29">
        <f t="shared" si="568"/>
        <v>0</v>
      </c>
      <c r="W309" s="29">
        <f t="shared" si="568"/>
        <v>0</v>
      </c>
      <c r="X309" s="29">
        <f t="shared" si="568"/>
        <v>0</v>
      </c>
      <c r="Y309" s="29">
        <f t="shared" si="568"/>
        <v>0</v>
      </c>
      <c r="Z309" s="29">
        <f t="shared" si="568"/>
        <v>0</v>
      </c>
      <c r="AA309" s="29">
        <f t="shared" si="568"/>
        <v>0</v>
      </c>
      <c r="AB309" s="29">
        <f t="shared" si="568"/>
        <v>0</v>
      </c>
      <c r="AC309" s="29">
        <f t="shared" si="568"/>
        <v>0</v>
      </c>
      <c r="AD309" s="29">
        <f t="shared" si="568"/>
        <v>0</v>
      </c>
      <c r="AE309" s="29">
        <f t="shared" si="568"/>
        <v>0</v>
      </c>
      <c r="AF309" s="29">
        <f t="shared" si="568"/>
        <v>0</v>
      </c>
      <c r="AG309" s="29">
        <f t="shared" si="568"/>
        <v>0</v>
      </c>
      <c r="AH309" s="29">
        <f t="shared" si="568"/>
        <v>0</v>
      </c>
      <c r="AI309" s="29">
        <f t="shared" si="568"/>
        <v>0</v>
      </c>
      <c r="AJ309" s="29">
        <f t="shared" si="568"/>
        <v>0</v>
      </c>
      <c r="AK309" s="29">
        <f t="shared" si="568"/>
        <v>0</v>
      </c>
      <c r="AL309" s="9">
        <f t="shared" si="505"/>
        <v>0</v>
      </c>
      <c r="AM309" s="9">
        <f t="shared" si="506"/>
        <v>0</v>
      </c>
      <c r="AN309" s="29"/>
      <c r="AO309" s="29"/>
      <c r="AP309" s="29"/>
      <c r="AQ309" s="29">
        <f t="shared" si="568"/>
        <v>0</v>
      </c>
      <c r="AR309" s="29"/>
      <c r="AS309" s="29">
        <f t="shared" si="521"/>
        <v>0</v>
      </c>
      <c r="AT309" s="29"/>
      <c r="AU309" s="29">
        <f t="shared" si="557"/>
        <v>0</v>
      </c>
      <c r="AV309" s="29">
        <f t="shared" si="568"/>
        <v>0</v>
      </c>
      <c r="AW309" s="29"/>
      <c r="AX309" s="29">
        <f t="shared" si="522"/>
        <v>0</v>
      </c>
      <c r="AY309" s="29"/>
      <c r="AZ309" s="29">
        <f t="shared" si="558"/>
        <v>0</v>
      </c>
      <c r="BA309" s="29">
        <f t="shared" si="569"/>
        <v>0</v>
      </c>
      <c r="BB309" s="29">
        <f t="shared" si="569"/>
        <v>42970</v>
      </c>
      <c r="BC309" s="29">
        <f t="shared" si="569"/>
        <v>0</v>
      </c>
      <c r="BD309" s="29">
        <f t="shared" si="569"/>
        <v>0</v>
      </c>
      <c r="BE309" s="29">
        <f t="shared" si="569"/>
        <v>0</v>
      </c>
      <c r="BF309" s="29">
        <f t="shared" si="560"/>
        <v>0</v>
      </c>
      <c r="BG309" s="80" t="e">
        <f t="shared" si="561"/>
        <v>#DIV/0!</v>
      </c>
      <c r="BH309" s="29">
        <f t="shared" si="562"/>
        <v>-42970</v>
      </c>
      <c r="BI309" s="81">
        <f t="shared" si="563"/>
        <v>0</v>
      </c>
    </row>
    <row r="310" spans="1:61" ht="30" hidden="1" x14ac:dyDescent="0.25">
      <c r="A310" s="106" t="s">
        <v>113</v>
      </c>
      <c r="B310" s="106"/>
      <c r="C310" s="106"/>
      <c r="D310" s="106"/>
      <c r="E310" s="124">
        <v>852</v>
      </c>
      <c r="F310" s="3" t="s">
        <v>106</v>
      </c>
      <c r="G310" s="4" t="s">
        <v>61</v>
      </c>
      <c r="H310" s="4" t="s">
        <v>167</v>
      </c>
      <c r="I310" s="3" t="s">
        <v>114</v>
      </c>
      <c r="J310" s="29"/>
      <c r="K310" s="29"/>
      <c r="L310" s="29"/>
      <c r="M310" s="29"/>
      <c r="N310" s="29"/>
      <c r="O310" s="29"/>
      <c r="P310" s="29"/>
      <c r="Q310" s="29"/>
      <c r="R310" s="29">
        <f>J310+N310</f>
        <v>0</v>
      </c>
      <c r="S310" s="29">
        <f>K310+O310</f>
        <v>0</v>
      </c>
      <c r="T310" s="29">
        <f>L310+P310</f>
        <v>0</v>
      </c>
      <c r="U310" s="29">
        <f>M310+Q310</f>
        <v>0</v>
      </c>
      <c r="V310" s="29"/>
      <c r="W310" s="29"/>
      <c r="X310" s="29"/>
      <c r="Y310" s="29"/>
      <c r="Z310" s="29">
        <f>R310+V310</f>
        <v>0</v>
      </c>
      <c r="AA310" s="29">
        <f>S310+W310</f>
        <v>0</v>
      </c>
      <c r="AB310" s="29">
        <f>T310+X310</f>
        <v>0</v>
      </c>
      <c r="AC310" s="29">
        <f>U310+Y310</f>
        <v>0</v>
      </c>
      <c r="AD310" s="29"/>
      <c r="AE310" s="29"/>
      <c r="AF310" s="29"/>
      <c r="AG310" s="29"/>
      <c r="AH310" s="29">
        <f>Z310+AD310</f>
        <v>0</v>
      </c>
      <c r="AI310" s="29">
        <f>AA310+AE310</f>
        <v>0</v>
      </c>
      <c r="AJ310" s="29">
        <f>AB310+AF310</f>
        <v>0</v>
      </c>
      <c r="AK310" s="29">
        <f>AC310+AG310</f>
        <v>0</v>
      </c>
      <c r="AL310" s="9">
        <f t="shared" si="505"/>
        <v>0</v>
      </c>
      <c r="AM310" s="9">
        <f t="shared" si="506"/>
        <v>0</v>
      </c>
      <c r="AN310" s="29"/>
      <c r="AO310" s="29"/>
      <c r="AP310" s="29"/>
      <c r="AQ310" s="29"/>
      <c r="AR310" s="29"/>
      <c r="AS310" s="29">
        <f t="shared" si="521"/>
        <v>0</v>
      </c>
      <c r="AT310" s="29"/>
      <c r="AU310" s="29">
        <f t="shared" si="557"/>
        <v>0</v>
      </c>
      <c r="AV310" s="29"/>
      <c r="AW310" s="29"/>
      <c r="AX310" s="29">
        <f t="shared" si="522"/>
        <v>0</v>
      </c>
      <c r="AY310" s="29"/>
      <c r="AZ310" s="29">
        <f t="shared" si="558"/>
        <v>0</v>
      </c>
      <c r="BA310" s="29"/>
      <c r="BB310" s="29">
        <v>42970</v>
      </c>
      <c r="BC310" s="29"/>
      <c r="BD310" s="29"/>
      <c r="BE310" s="29"/>
      <c r="BF310" s="29">
        <f t="shared" si="560"/>
        <v>0</v>
      </c>
      <c r="BG310" s="80" t="e">
        <f t="shared" si="561"/>
        <v>#DIV/0!</v>
      </c>
      <c r="BH310" s="29">
        <f t="shared" si="562"/>
        <v>-42970</v>
      </c>
      <c r="BI310" s="81">
        <f t="shared" si="563"/>
        <v>0</v>
      </c>
    </row>
    <row r="311" spans="1:61" ht="30" x14ac:dyDescent="0.25">
      <c r="A311" s="106" t="s">
        <v>417</v>
      </c>
      <c r="B311" s="106"/>
      <c r="C311" s="106"/>
      <c r="D311" s="106"/>
      <c r="E311" s="124">
        <v>852</v>
      </c>
      <c r="F311" s="4" t="s">
        <v>106</v>
      </c>
      <c r="G311" s="4" t="s">
        <v>61</v>
      </c>
      <c r="H311" s="4" t="s">
        <v>416</v>
      </c>
      <c r="I311" s="3"/>
      <c r="J311" s="29">
        <f t="shared" ref="J311:BE312" si="570">J312</f>
        <v>100000</v>
      </c>
      <c r="K311" s="29">
        <f t="shared" si="570"/>
        <v>0</v>
      </c>
      <c r="L311" s="29">
        <f t="shared" si="570"/>
        <v>100000</v>
      </c>
      <c r="M311" s="29">
        <f t="shared" si="570"/>
        <v>0</v>
      </c>
      <c r="N311" s="29">
        <f t="shared" si="570"/>
        <v>0</v>
      </c>
      <c r="O311" s="29">
        <f t="shared" si="570"/>
        <v>0</v>
      </c>
      <c r="P311" s="29">
        <f t="shared" si="570"/>
        <v>0</v>
      </c>
      <c r="Q311" s="29">
        <f t="shared" si="570"/>
        <v>0</v>
      </c>
      <c r="R311" s="29">
        <f t="shared" si="570"/>
        <v>100000</v>
      </c>
      <c r="S311" s="29">
        <f t="shared" si="570"/>
        <v>0</v>
      </c>
      <c r="T311" s="29">
        <f t="shared" si="570"/>
        <v>100000</v>
      </c>
      <c r="U311" s="29">
        <f t="shared" si="570"/>
        <v>0</v>
      </c>
      <c r="V311" s="29">
        <f t="shared" si="570"/>
        <v>0</v>
      </c>
      <c r="W311" s="29">
        <f t="shared" si="570"/>
        <v>0</v>
      </c>
      <c r="X311" s="29">
        <f t="shared" si="570"/>
        <v>0</v>
      </c>
      <c r="Y311" s="29">
        <f t="shared" si="570"/>
        <v>0</v>
      </c>
      <c r="Z311" s="29">
        <f t="shared" si="570"/>
        <v>100000</v>
      </c>
      <c r="AA311" s="29">
        <f t="shared" si="570"/>
        <v>0</v>
      </c>
      <c r="AB311" s="29">
        <f t="shared" si="570"/>
        <v>100000</v>
      </c>
      <c r="AC311" s="29">
        <f t="shared" si="570"/>
        <v>0</v>
      </c>
      <c r="AD311" s="29">
        <f t="shared" si="570"/>
        <v>113192</v>
      </c>
      <c r="AE311" s="29">
        <f t="shared" si="570"/>
        <v>202532</v>
      </c>
      <c r="AF311" s="29">
        <f t="shared" si="570"/>
        <v>-89340</v>
      </c>
      <c r="AG311" s="29">
        <f t="shared" si="570"/>
        <v>0</v>
      </c>
      <c r="AH311" s="29">
        <f t="shared" si="570"/>
        <v>213192</v>
      </c>
      <c r="AI311" s="29">
        <f t="shared" si="570"/>
        <v>202532</v>
      </c>
      <c r="AJ311" s="29">
        <f t="shared" si="570"/>
        <v>10660</v>
      </c>
      <c r="AK311" s="29">
        <f t="shared" si="570"/>
        <v>0</v>
      </c>
      <c r="AL311" s="9">
        <f t="shared" si="505"/>
        <v>0</v>
      </c>
      <c r="AM311" s="9">
        <f t="shared" si="506"/>
        <v>0</v>
      </c>
      <c r="AN311" s="29"/>
      <c r="AO311" s="29"/>
      <c r="AP311" s="29"/>
      <c r="AQ311" s="29">
        <f t="shared" si="570"/>
        <v>0</v>
      </c>
      <c r="AR311" s="29"/>
      <c r="AS311" s="29">
        <f t="shared" si="521"/>
        <v>0</v>
      </c>
      <c r="AT311" s="29"/>
      <c r="AU311" s="29">
        <f t="shared" si="557"/>
        <v>0</v>
      </c>
      <c r="AV311" s="29">
        <f t="shared" si="570"/>
        <v>0</v>
      </c>
      <c r="AW311" s="29"/>
      <c r="AX311" s="29">
        <f t="shared" si="522"/>
        <v>0</v>
      </c>
      <c r="AY311" s="29"/>
      <c r="AZ311" s="29">
        <f t="shared" si="558"/>
        <v>0</v>
      </c>
      <c r="BA311" s="29">
        <f t="shared" si="570"/>
        <v>0</v>
      </c>
      <c r="BB311" s="29">
        <f t="shared" si="570"/>
        <v>100000</v>
      </c>
      <c r="BC311" s="29">
        <f t="shared" si="570"/>
        <v>0</v>
      </c>
      <c r="BD311" s="29">
        <f t="shared" si="570"/>
        <v>100000</v>
      </c>
      <c r="BE311" s="29">
        <f t="shared" si="570"/>
        <v>0</v>
      </c>
      <c r="BF311" s="29">
        <f t="shared" si="560"/>
        <v>100000</v>
      </c>
      <c r="BG311" s="80" t="e">
        <f t="shared" si="561"/>
        <v>#DIV/0!</v>
      </c>
      <c r="BH311" s="29">
        <f t="shared" si="562"/>
        <v>0</v>
      </c>
      <c r="BI311" s="81">
        <f t="shared" si="563"/>
        <v>100</v>
      </c>
    </row>
    <row r="312" spans="1:61" ht="60" x14ac:dyDescent="0.25">
      <c r="A312" s="106" t="s">
        <v>56</v>
      </c>
      <c r="B312" s="106"/>
      <c r="C312" s="106"/>
      <c r="D312" s="106"/>
      <c r="E312" s="124">
        <v>852</v>
      </c>
      <c r="F312" s="3" t="s">
        <v>106</v>
      </c>
      <c r="G312" s="4" t="s">
        <v>61</v>
      </c>
      <c r="H312" s="4" t="s">
        <v>416</v>
      </c>
      <c r="I312" s="3" t="s">
        <v>112</v>
      </c>
      <c r="J312" s="29">
        <f>J313</f>
        <v>100000</v>
      </c>
      <c r="K312" s="29">
        <f t="shared" si="570"/>
        <v>0</v>
      </c>
      <c r="L312" s="29">
        <f t="shared" si="570"/>
        <v>100000</v>
      </c>
      <c r="M312" s="29">
        <f t="shared" si="570"/>
        <v>0</v>
      </c>
      <c r="N312" s="29">
        <f t="shared" si="570"/>
        <v>0</v>
      </c>
      <c r="O312" s="29">
        <f t="shared" si="570"/>
        <v>0</v>
      </c>
      <c r="P312" s="29">
        <f t="shared" si="570"/>
        <v>0</v>
      </c>
      <c r="Q312" s="29">
        <f t="shared" si="570"/>
        <v>0</v>
      </c>
      <c r="R312" s="29">
        <f t="shared" si="570"/>
        <v>100000</v>
      </c>
      <c r="S312" s="29">
        <f t="shared" si="570"/>
        <v>0</v>
      </c>
      <c r="T312" s="29">
        <f t="shared" si="570"/>
        <v>100000</v>
      </c>
      <c r="U312" s="29">
        <f t="shared" si="570"/>
        <v>0</v>
      </c>
      <c r="V312" s="29">
        <f t="shared" si="570"/>
        <v>0</v>
      </c>
      <c r="W312" s="29">
        <f t="shared" si="570"/>
        <v>0</v>
      </c>
      <c r="X312" s="29">
        <f t="shared" si="570"/>
        <v>0</v>
      </c>
      <c r="Y312" s="29">
        <f t="shared" si="570"/>
        <v>0</v>
      </c>
      <c r="Z312" s="29">
        <f t="shared" si="570"/>
        <v>100000</v>
      </c>
      <c r="AA312" s="29">
        <f t="shared" si="570"/>
        <v>0</v>
      </c>
      <c r="AB312" s="29">
        <f t="shared" si="570"/>
        <v>100000</v>
      </c>
      <c r="AC312" s="29">
        <f t="shared" si="570"/>
        <v>0</v>
      </c>
      <c r="AD312" s="29">
        <f t="shared" si="570"/>
        <v>113192</v>
      </c>
      <c r="AE312" s="29">
        <f t="shared" si="570"/>
        <v>202532</v>
      </c>
      <c r="AF312" s="29">
        <f t="shared" si="570"/>
        <v>-89340</v>
      </c>
      <c r="AG312" s="29">
        <f t="shared" si="570"/>
        <v>0</v>
      </c>
      <c r="AH312" s="29">
        <f t="shared" si="570"/>
        <v>213192</v>
      </c>
      <c r="AI312" s="29">
        <f t="shared" si="570"/>
        <v>202532</v>
      </c>
      <c r="AJ312" s="29">
        <f t="shared" si="570"/>
        <v>10660</v>
      </c>
      <c r="AK312" s="29">
        <f t="shared" si="570"/>
        <v>0</v>
      </c>
      <c r="AL312" s="9">
        <f t="shared" si="505"/>
        <v>0</v>
      </c>
      <c r="AM312" s="9">
        <f t="shared" si="506"/>
        <v>0</v>
      </c>
      <c r="AN312" s="29"/>
      <c r="AO312" s="29"/>
      <c r="AP312" s="29"/>
      <c r="AQ312" s="29">
        <f t="shared" si="570"/>
        <v>0</v>
      </c>
      <c r="AR312" s="29"/>
      <c r="AS312" s="29">
        <f t="shared" si="521"/>
        <v>0</v>
      </c>
      <c r="AT312" s="29"/>
      <c r="AU312" s="29">
        <f t="shared" si="557"/>
        <v>0</v>
      </c>
      <c r="AV312" s="29">
        <f t="shared" si="570"/>
        <v>0</v>
      </c>
      <c r="AW312" s="29"/>
      <c r="AX312" s="29">
        <f t="shared" si="522"/>
        <v>0</v>
      </c>
      <c r="AY312" s="29"/>
      <c r="AZ312" s="29">
        <f t="shared" si="558"/>
        <v>0</v>
      </c>
      <c r="BA312" s="29">
        <f>BA313</f>
        <v>0</v>
      </c>
      <c r="BB312" s="29">
        <f>BB313</f>
        <v>100000</v>
      </c>
      <c r="BC312" s="29">
        <f t="shared" si="570"/>
        <v>0</v>
      </c>
      <c r="BD312" s="29">
        <f t="shared" si="570"/>
        <v>100000</v>
      </c>
      <c r="BE312" s="29">
        <f t="shared" si="570"/>
        <v>0</v>
      </c>
      <c r="BF312" s="29">
        <f t="shared" si="560"/>
        <v>100000</v>
      </c>
      <c r="BG312" s="80" t="e">
        <f t="shared" si="561"/>
        <v>#DIV/0!</v>
      </c>
      <c r="BH312" s="29">
        <f t="shared" si="562"/>
        <v>0</v>
      </c>
      <c r="BI312" s="81">
        <f t="shared" si="563"/>
        <v>100</v>
      </c>
    </row>
    <row r="313" spans="1:61" ht="30" x14ac:dyDescent="0.25">
      <c r="A313" s="106" t="s">
        <v>113</v>
      </c>
      <c r="B313" s="106"/>
      <c r="C313" s="106"/>
      <c r="D313" s="106"/>
      <c r="E313" s="124">
        <v>852</v>
      </c>
      <c r="F313" s="3" t="s">
        <v>106</v>
      </c>
      <c r="G313" s="4" t="s">
        <v>61</v>
      </c>
      <c r="H313" s="4" t="s">
        <v>416</v>
      </c>
      <c r="I313" s="3" t="s">
        <v>114</v>
      </c>
      <c r="J313" s="29">
        <v>100000</v>
      </c>
      <c r="K313" s="29"/>
      <c r="L313" s="29">
        <f>J313</f>
        <v>100000</v>
      </c>
      <c r="M313" s="29"/>
      <c r="N313" s="29"/>
      <c r="O313" s="29"/>
      <c r="P313" s="29">
        <f>N313</f>
        <v>0</v>
      </c>
      <c r="Q313" s="29"/>
      <c r="R313" s="29">
        <f>J313+N313</f>
        <v>100000</v>
      </c>
      <c r="S313" s="29">
        <f>K313+O313</f>
        <v>0</v>
      </c>
      <c r="T313" s="29">
        <f>L313+P313</f>
        <v>100000</v>
      </c>
      <c r="U313" s="29">
        <f>M313+Q313</f>
        <v>0</v>
      </c>
      <c r="V313" s="29"/>
      <c r="W313" s="29"/>
      <c r="X313" s="29">
        <f>V313</f>
        <v>0</v>
      </c>
      <c r="Y313" s="29"/>
      <c r="Z313" s="29">
        <f>R313+V313</f>
        <v>100000</v>
      </c>
      <c r="AA313" s="29">
        <f>S313+W313</f>
        <v>0</v>
      </c>
      <c r="AB313" s="29">
        <f>T313+X313</f>
        <v>100000</v>
      </c>
      <c r="AC313" s="29">
        <f>U313+Y313</f>
        <v>0</v>
      </c>
      <c r="AD313" s="29">
        <f>202532-89340</f>
        <v>113192</v>
      </c>
      <c r="AE313" s="29">
        <v>202532</v>
      </c>
      <c r="AF313" s="29">
        <v>-89340</v>
      </c>
      <c r="AG313" s="29"/>
      <c r="AH313" s="29">
        <f>Z313+AD313</f>
        <v>213192</v>
      </c>
      <c r="AI313" s="29">
        <f>AA313+AE313</f>
        <v>202532</v>
      </c>
      <c r="AJ313" s="29">
        <f>AB313+AF313</f>
        <v>10660</v>
      </c>
      <c r="AK313" s="29">
        <f>AC313+AG313</f>
        <v>0</v>
      </c>
      <c r="AL313" s="9">
        <f t="shared" si="505"/>
        <v>0</v>
      </c>
      <c r="AM313" s="9">
        <f t="shared" si="506"/>
        <v>0</v>
      </c>
      <c r="AN313" s="29"/>
      <c r="AO313" s="29"/>
      <c r="AP313" s="29"/>
      <c r="AQ313" s="29"/>
      <c r="AR313" s="29"/>
      <c r="AS313" s="29">
        <f t="shared" si="521"/>
        <v>0</v>
      </c>
      <c r="AT313" s="29"/>
      <c r="AU313" s="29">
        <f t="shared" si="557"/>
        <v>0</v>
      </c>
      <c r="AV313" s="29"/>
      <c r="AW313" s="29"/>
      <c r="AX313" s="29">
        <f t="shared" si="522"/>
        <v>0</v>
      </c>
      <c r="AY313" s="29"/>
      <c r="AZ313" s="29">
        <f t="shared" si="558"/>
        <v>0</v>
      </c>
      <c r="BA313" s="29"/>
      <c r="BB313" s="29">
        <v>100000</v>
      </c>
      <c r="BC313" s="29"/>
      <c r="BD313" s="29">
        <f>BB313</f>
        <v>100000</v>
      </c>
      <c r="BE313" s="29"/>
      <c r="BF313" s="29">
        <f t="shared" si="560"/>
        <v>100000</v>
      </c>
      <c r="BG313" s="80" t="e">
        <f t="shared" si="561"/>
        <v>#DIV/0!</v>
      </c>
      <c r="BH313" s="29">
        <f t="shared" si="562"/>
        <v>0</v>
      </c>
      <c r="BI313" s="81">
        <f t="shared" si="563"/>
        <v>100</v>
      </c>
    </row>
    <row r="314" spans="1:61" s="31" customFormat="1" ht="105" hidden="1" x14ac:dyDescent="0.25">
      <c r="A314" s="126" t="s">
        <v>168</v>
      </c>
      <c r="B314" s="104"/>
      <c r="C314" s="104"/>
      <c r="D314" s="104"/>
      <c r="E314" s="124">
        <v>852</v>
      </c>
      <c r="F314" s="3" t="s">
        <v>106</v>
      </c>
      <c r="G314" s="3" t="s">
        <v>61</v>
      </c>
      <c r="H314" s="3" t="s">
        <v>169</v>
      </c>
      <c r="I314" s="3"/>
      <c r="J314" s="29">
        <f t="shared" ref="J314:BB315" si="571">J315</f>
        <v>207180</v>
      </c>
      <c r="K314" s="29">
        <f t="shared" si="571"/>
        <v>207180</v>
      </c>
      <c r="L314" s="29">
        <f t="shared" si="571"/>
        <v>0</v>
      </c>
      <c r="M314" s="29">
        <f t="shared" si="571"/>
        <v>0</v>
      </c>
      <c r="N314" s="29">
        <f t="shared" si="571"/>
        <v>840</v>
      </c>
      <c r="O314" s="29">
        <f t="shared" si="571"/>
        <v>840</v>
      </c>
      <c r="P314" s="29">
        <f t="shared" si="571"/>
        <v>0</v>
      </c>
      <c r="Q314" s="29">
        <f t="shared" si="571"/>
        <v>0</v>
      </c>
      <c r="R314" s="29">
        <f t="shared" si="571"/>
        <v>208020</v>
      </c>
      <c r="S314" s="29">
        <f t="shared" si="571"/>
        <v>208020</v>
      </c>
      <c r="T314" s="29">
        <f t="shared" si="571"/>
        <v>0</v>
      </c>
      <c r="U314" s="29">
        <f t="shared" si="571"/>
        <v>0</v>
      </c>
      <c r="V314" s="29">
        <f t="shared" si="571"/>
        <v>0</v>
      </c>
      <c r="W314" s="29">
        <f t="shared" si="571"/>
        <v>0</v>
      </c>
      <c r="X314" s="29">
        <f t="shared" si="571"/>
        <v>0</v>
      </c>
      <c r="Y314" s="29">
        <f t="shared" si="571"/>
        <v>0</v>
      </c>
      <c r="Z314" s="29">
        <f t="shared" si="571"/>
        <v>208020</v>
      </c>
      <c r="AA314" s="29">
        <f t="shared" si="571"/>
        <v>208020</v>
      </c>
      <c r="AB314" s="29">
        <f t="shared" si="571"/>
        <v>0</v>
      </c>
      <c r="AC314" s="29">
        <f t="shared" si="571"/>
        <v>0</v>
      </c>
      <c r="AD314" s="29">
        <f t="shared" si="571"/>
        <v>0</v>
      </c>
      <c r="AE314" s="29">
        <f t="shared" si="571"/>
        <v>0</v>
      </c>
      <c r="AF314" s="29">
        <f t="shared" si="571"/>
        <v>0</v>
      </c>
      <c r="AG314" s="29">
        <f t="shared" si="571"/>
        <v>0</v>
      </c>
      <c r="AH314" s="29">
        <f t="shared" si="571"/>
        <v>208020</v>
      </c>
      <c r="AI314" s="29">
        <f t="shared" si="571"/>
        <v>208020</v>
      </c>
      <c r="AJ314" s="29">
        <f t="shared" si="571"/>
        <v>0</v>
      </c>
      <c r="AK314" s="29">
        <f t="shared" si="571"/>
        <v>0</v>
      </c>
      <c r="AL314" s="9">
        <f t="shared" si="505"/>
        <v>0</v>
      </c>
      <c r="AM314" s="9">
        <f t="shared" si="506"/>
        <v>0</v>
      </c>
      <c r="AN314" s="29"/>
      <c r="AO314" s="29"/>
      <c r="AP314" s="29"/>
      <c r="AQ314" s="29">
        <f t="shared" si="571"/>
        <v>207180</v>
      </c>
      <c r="AR314" s="29"/>
      <c r="AS314" s="29">
        <f t="shared" si="521"/>
        <v>207180</v>
      </c>
      <c r="AT314" s="29"/>
      <c r="AU314" s="29">
        <f t="shared" si="557"/>
        <v>207180</v>
      </c>
      <c r="AV314" s="29">
        <f t="shared" si="571"/>
        <v>207180</v>
      </c>
      <c r="AW314" s="29"/>
      <c r="AX314" s="29">
        <f t="shared" si="522"/>
        <v>207180</v>
      </c>
      <c r="AY314" s="29"/>
      <c r="AZ314" s="29">
        <f t="shared" si="558"/>
        <v>207180</v>
      </c>
      <c r="BA314" s="29">
        <f t="shared" si="571"/>
        <v>228000</v>
      </c>
      <c r="BB314" s="29">
        <f t="shared" si="571"/>
        <v>228000</v>
      </c>
      <c r="BC314" s="29">
        <f t="shared" ref="BA314:BE315" si="572">BC315</f>
        <v>228000</v>
      </c>
      <c r="BD314" s="29">
        <f t="shared" si="572"/>
        <v>0</v>
      </c>
      <c r="BE314" s="29">
        <f t="shared" si="572"/>
        <v>0</v>
      </c>
      <c r="BF314" s="29">
        <f t="shared" si="560"/>
        <v>-20820</v>
      </c>
      <c r="BG314" s="80">
        <f t="shared" si="561"/>
        <v>90.868421052631575</v>
      </c>
      <c r="BH314" s="29">
        <f t="shared" si="562"/>
        <v>-20820</v>
      </c>
      <c r="BI314" s="81">
        <f t="shared" si="563"/>
        <v>90.868421052631575</v>
      </c>
    </row>
    <row r="315" spans="1:61" s="31" customFormat="1" ht="60" hidden="1" x14ac:dyDescent="0.25">
      <c r="A315" s="106" t="s">
        <v>56</v>
      </c>
      <c r="B315" s="104"/>
      <c r="C315" s="104"/>
      <c r="D315" s="104"/>
      <c r="E315" s="124">
        <v>852</v>
      </c>
      <c r="F315" s="3" t="s">
        <v>106</v>
      </c>
      <c r="G315" s="3" t="s">
        <v>61</v>
      </c>
      <c r="H315" s="3" t="s">
        <v>169</v>
      </c>
      <c r="I315" s="3" t="s">
        <v>112</v>
      </c>
      <c r="J315" s="29">
        <f t="shared" si="571"/>
        <v>207180</v>
      </c>
      <c r="K315" s="29">
        <f t="shared" si="571"/>
        <v>207180</v>
      </c>
      <c r="L315" s="29">
        <f t="shared" si="571"/>
        <v>0</v>
      </c>
      <c r="M315" s="29">
        <f t="shared" si="571"/>
        <v>0</v>
      </c>
      <c r="N315" s="29">
        <f t="shared" si="571"/>
        <v>840</v>
      </c>
      <c r="O315" s="29">
        <f t="shared" si="571"/>
        <v>840</v>
      </c>
      <c r="P315" s="29">
        <f t="shared" si="571"/>
        <v>0</v>
      </c>
      <c r="Q315" s="29">
        <f t="shared" si="571"/>
        <v>0</v>
      </c>
      <c r="R315" s="29">
        <f t="shared" si="571"/>
        <v>208020</v>
      </c>
      <c r="S315" s="29">
        <f t="shared" si="571"/>
        <v>208020</v>
      </c>
      <c r="T315" s="29">
        <f t="shared" si="571"/>
        <v>0</v>
      </c>
      <c r="U315" s="29">
        <f t="shared" si="571"/>
        <v>0</v>
      </c>
      <c r="V315" s="29">
        <f t="shared" si="571"/>
        <v>0</v>
      </c>
      <c r="W315" s="29">
        <f t="shared" si="571"/>
        <v>0</v>
      </c>
      <c r="X315" s="29">
        <f t="shared" si="571"/>
        <v>0</v>
      </c>
      <c r="Y315" s="29">
        <f t="shared" si="571"/>
        <v>0</v>
      </c>
      <c r="Z315" s="29">
        <f t="shared" si="571"/>
        <v>208020</v>
      </c>
      <c r="AA315" s="29">
        <f t="shared" si="571"/>
        <v>208020</v>
      </c>
      <c r="AB315" s="29">
        <f t="shared" si="571"/>
        <v>0</v>
      </c>
      <c r="AC315" s="29">
        <f t="shared" si="571"/>
        <v>0</v>
      </c>
      <c r="AD315" s="29">
        <f t="shared" si="571"/>
        <v>0</v>
      </c>
      <c r="AE315" s="29">
        <f t="shared" si="571"/>
        <v>0</v>
      </c>
      <c r="AF315" s="29">
        <f t="shared" si="571"/>
        <v>0</v>
      </c>
      <c r="AG315" s="29">
        <f t="shared" si="571"/>
        <v>0</v>
      </c>
      <c r="AH315" s="29">
        <f t="shared" si="571"/>
        <v>208020</v>
      </c>
      <c r="AI315" s="29">
        <f t="shared" si="571"/>
        <v>208020</v>
      </c>
      <c r="AJ315" s="29">
        <f t="shared" si="571"/>
        <v>0</v>
      </c>
      <c r="AK315" s="29">
        <f t="shared" si="571"/>
        <v>0</v>
      </c>
      <c r="AL315" s="9">
        <f t="shared" si="505"/>
        <v>0</v>
      </c>
      <c r="AM315" s="9">
        <f t="shared" si="506"/>
        <v>0</v>
      </c>
      <c r="AN315" s="29"/>
      <c r="AO315" s="29"/>
      <c r="AP315" s="29"/>
      <c r="AQ315" s="29">
        <f t="shared" si="571"/>
        <v>207180</v>
      </c>
      <c r="AR315" s="29"/>
      <c r="AS315" s="29">
        <f t="shared" si="521"/>
        <v>207180</v>
      </c>
      <c r="AT315" s="29"/>
      <c r="AU315" s="29">
        <f t="shared" si="557"/>
        <v>207180</v>
      </c>
      <c r="AV315" s="29">
        <f t="shared" si="571"/>
        <v>207180</v>
      </c>
      <c r="AW315" s="29"/>
      <c r="AX315" s="29">
        <f t="shared" si="522"/>
        <v>207180</v>
      </c>
      <c r="AY315" s="29"/>
      <c r="AZ315" s="29">
        <f t="shared" si="558"/>
        <v>207180</v>
      </c>
      <c r="BA315" s="29">
        <f t="shared" si="572"/>
        <v>228000</v>
      </c>
      <c r="BB315" s="29">
        <f t="shared" si="572"/>
        <v>228000</v>
      </c>
      <c r="BC315" s="29">
        <f t="shared" si="572"/>
        <v>228000</v>
      </c>
      <c r="BD315" s="29">
        <f t="shared" si="572"/>
        <v>0</v>
      </c>
      <c r="BE315" s="29">
        <f t="shared" si="572"/>
        <v>0</v>
      </c>
      <c r="BF315" s="29">
        <f t="shared" si="560"/>
        <v>-20820</v>
      </c>
      <c r="BG315" s="80">
        <f t="shared" si="561"/>
        <v>90.868421052631575</v>
      </c>
      <c r="BH315" s="29">
        <f t="shared" si="562"/>
        <v>-20820</v>
      </c>
      <c r="BI315" s="81">
        <f t="shared" si="563"/>
        <v>90.868421052631575</v>
      </c>
    </row>
    <row r="316" spans="1:61" s="31" customFormat="1" ht="30" hidden="1" x14ac:dyDescent="0.25">
      <c r="A316" s="106" t="s">
        <v>113</v>
      </c>
      <c r="B316" s="104"/>
      <c r="C316" s="104"/>
      <c r="D316" s="104"/>
      <c r="E316" s="124">
        <v>852</v>
      </c>
      <c r="F316" s="3" t="s">
        <v>106</v>
      </c>
      <c r="G316" s="3" t="s">
        <v>61</v>
      </c>
      <c r="H316" s="3" t="s">
        <v>169</v>
      </c>
      <c r="I316" s="3" t="s">
        <v>114</v>
      </c>
      <c r="J316" s="29">
        <v>207180</v>
      </c>
      <c r="K316" s="29">
        <f>J316</f>
        <v>207180</v>
      </c>
      <c r="L316" s="29"/>
      <c r="M316" s="29"/>
      <c r="N316" s="29">
        <v>840</v>
      </c>
      <c r="O316" s="29">
        <f>N316</f>
        <v>840</v>
      </c>
      <c r="P316" s="29"/>
      <c r="Q316" s="29"/>
      <c r="R316" s="29">
        <f>J316+N316</f>
        <v>208020</v>
      </c>
      <c r="S316" s="29">
        <f>K316+O316</f>
        <v>208020</v>
      </c>
      <c r="T316" s="29">
        <f>L316+P316</f>
        <v>0</v>
      </c>
      <c r="U316" s="29">
        <f>M316+Q316</f>
        <v>0</v>
      </c>
      <c r="V316" s="29"/>
      <c r="W316" s="29">
        <f>V316</f>
        <v>0</v>
      </c>
      <c r="X316" s="29"/>
      <c r="Y316" s="29"/>
      <c r="Z316" s="29">
        <f>R316+V316</f>
        <v>208020</v>
      </c>
      <c r="AA316" s="29">
        <f>S316+W316</f>
        <v>208020</v>
      </c>
      <c r="AB316" s="29">
        <f>T316+X316</f>
        <v>0</v>
      </c>
      <c r="AC316" s="29">
        <f>U316+Y316</f>
        <v>0</v>
      </c>
      <c r="AD316" s="29"/>
      <c r="AE316" s="29">
        <f>AD316</f>
        <v>0</v>
      </c>
      <c r="AF316" s="29"/>
      <c r="AG316" s="29"/>
      <c r="AH316" s="29">
        <f>Z316+AD316</f>
        <v>208020</v>
      </c>
      <c r="AI316" s="29">
        <f>AA316+AE316</f>
        <v>208020</v>
      </c>
      <c r="AJ316" s="29">
        <f>AB316+AF316</f>
        <v>0</v>
      </c>
      <c r="AK316" s="29">
        <f>AC316+AG316</f>
        <v>0</v>
      </c>
      <c r="AL316" s="9">
        <f t="shared" si="505"/>
        <v>0</v>
      </c>
      <c r="AM316" s="9">
        <f t="shared" si="506"/>
        <v>0</v>
      </c>
      <c r="AN316" s="29"/>
      <c r="AO316" s="29"/>
      <c r="AP316" s="29"/>
      <c r="AQ316" s="29">
        <v>207180</v>
      </c>
      <c r="AR316" s="29"/>
      <c r="AS316" s="29">
        <f t="shared" si="521"/>
        <v>207180</v>
      </c>
      <c r="AT316" s="29"/>
      <c r="AU316" s="29">
        <f t="shared" si="557"/>
        <v>207180</v>
      </c>
      <c r="AV316" s="29">
        <v>207180</v>
      </c>
      <c r="AW316" s="29"/>
      <c r="AX316" s="29">
        <f t="shared" si="522"/>
        <v>207180</v>
      </c>
      <c r="AY316" s="29"/>
      <c r="AZ316" s="29">
        <f t="shared" si="558"/>
        <v>207180</v>
      </c>
      <c r="BA316" s="29">
        <v>228000</v>
      </c>
      <c r="BB316" s="29">
        <v>228000</v>
      </c>
      <c r="BC316" s="29">
        <f>BB316</f>
        <v>228000</v>
      </c>
      <c r="BD316" s="29"/>
      <c r="BE316" s="29"/>
      <c r="BF316" s="29">
        <f t="shared" si="560"/>
        <v>-20820</v>
      </c>
      <c r="BG316" s="80">
        <f t="shared" si="561"/>
        <v>90.868421052631575</v>
      </c>
      <c r="BH316" s="29">
        <f t="shared" si="562"/>
        <v>-20820</v>
      </c>
      <c r="BI316" s="81">
        <f t="shared" si="563"/>
        <v>90.868421052631575</v>
      </c>
    </row>
    <row r="317" spans="1:61" hidden="1" x14ac:dyDescent="0.25">
      <c r="A317" s="6" t="s">
        <v>179</v>
      </c>
      <c r="B317" s="104"/>
      <c r="C317" s="104"/>
      <c r="D317" s="104"/>
      <c r="E317" s="124">
        <v>852</v>
      </c>
      <c r="F317" s="27" t="s">
        <v>106</v>
      </c>
      <c r="G317" s="27" t="s">
        <v>106</v>
      </c>
      <c r="H317" s="27"/>
      <c r="I317" s="27"/>
      <c r="J317" s="30">
        <f t="shared" ref="J317:BE317" si="573">J318</f>
        <v>123417</v>
      </c>
      <c r="K317" s="30">
        <f t="shared" si="573"/>
        <v>0</v>
      </c>
      <c r="L317" s="30">
        <f t="shared" si="573"/>
        <v>123417</v>
      </c>
      <c r="M317" s="30">
        <f t="shared" si="573"/>
        <v>0</v>
      </c>
      <c r="N317" s="30">
        <f t="shared" si="573"/>
        <v>0</v>
      </c>
      <c r="O317" s="30">
        <f t="shared" si="573"/>
        <v>0</v>
      </c>
      <c r="P317" s="30">
        <f t="shared" si="573"/>
        <v>0</v>
      </c>
      <c r="Q317" s="30">
        <f t="shared" si="573"/>
        <v>0</v>
      </c>
      <c r="R317" s="30">
        <f t="shared" si="573"/>
        <v>123417</v>
      </c>
      <c r="S317" s="30">
        <f t="shared" si="573"/>
        <v>0</v>
      </c>
      <c r="T317" s="30">
        <f t="shared" si="573"/>
        <v>123417</v>
      </c>
      <c r="U317" s="30">
        <f t="shared" si="573"/>
        <v>0</v>
      </c>
      <c r="V317" s="30">
        <f t="shared" si="573"/>
        <v>0</v>
      </c>
      <c r="W317" s="30">
        <f t="shared" si="573"/>
        <v>0</v>
      </c>
      <c r="X317" s="30">
        <f t="shared" si="573"/>
        <v>0</v>
      </c>
      <c r="Y317" s="30">
        <f t="shared" si="573"/>
        <v>0</v>
      </c>
      <c r="Z317" s="30">
        <f t="shared" si="573"/>
        <v>123417</v>
      </c>
      <c r="AA317" s="30">
        <f t="shared" si="573"/>
        <v>0</v>
      </c>
      <c r="AB317" s="30">
        <f t="shared" si="573"/>
        <v>123417</v>
      </c>
      <c r="AC317" s="30">
        <f t="shared" si="573"/>
        <v>0</v>
      </c>
      <c r="AD317" s="30">
        <f t="shared" si="573"/>
        <v>0</v>
      </c>
      <c r="AE317" s="30">
        <f t="shared" si="573"/>
        <v>0</v>
      </c>
      <c r="AF317" s="30">
        <f t="shared" si="573"/>
        <v>0</v>
      </c>
      <c r="AG317" s="30">
        <f t="shared" si="573"/>
        <v>0</v>
      </c>
      <c r="AH317" s="30">
        <f t="shared" si="573"/>
        <v>123417</v>
      </c>
      <c r="AI317" s="30">
        <f t="shared" si="573"/>
        <v>0</v>
      </c>
      <c r="AJ317" s="30">
        <f t="shared" si="573"/>
        <v>123417</v>
      </c>
      <c r="AK317" s="30">
        <f t="shared" si="573"/>
        <v>0</v>
      </c>
      <c r="AL317" s="9">
        <f t="shared" si="505"/>
        <v>0</v>
      </c>
      <c r="AM317" s="9">
        <f t="shared" si="506"/>
        <v>0</v>
      </c>
      <c r="AN317" s="30"/>
      <c r="AO317" s="30"/>
      <c r="AP317" s="30"/>
      <c r="AQ317" s="30">
        <f t="shared" si="573"/>
        <v>123417</v>
      </c>
      <c r="AR317" s="30"/>
      <c r="AS317" s="29">
        <f t="shared" si="521"/>
        <v>123417</v>
      </c>
      <c r="AT317" s="30"/>
      <c r="AU317" s="29">
        <f t="shared" si="557"/>
        <v>123417</v>
      </c>
      <c r="AV317" s="30">
        <f t="shared" si="573"/>
        <v>107900</v>
      </c>
      <c r="AW317" s="30"/>
      <c r="AX317" s="29">
        <f t="shared" si="522"/>
        <v>107900</v>
      </c>
      <c r="AY317" s="30"/>
      <c r="AZ317" s="29">
        <f t="shared" si="558"/>
        <v>107900</v>
      </c>
      <c r="BA317" s="30">
        <f t="shared" si="573"/>
        <v>75500</v>
      </c>
      <c r="BB317" s="30">
        <f t="shared" si="573"/>
        <v>75500</v>
      </c>
      <c r="BC317" s="30">
        <f t="shared" si="573"/>
        <v>0</v>
      </c>
      <c r="BD317" s="30">
        <f t="shared" si="573"/>
        <v>75500</v>
      </c>
      <c r="BE317" s="30">
        <f t="shared" si="573"/>
        <v>0</v>
      </c>
      <c r="BF317" s="29">
        <f t="shared" si="560"/>
        <v>47917</v>
      </c>
      <c r="BG317" s="80">
        <f t="shared" si="561"/>
        <v>163.46622516556292</v>
      </c>
      <c r="BH317" s="29">
        <f t="shared" si="562"/>
        <v>47917</v>
      </c>
      <c r="BI317" s="81">
        <f t="shared" si="563"/>
        <v>163.46622516556292</v>
      </c>
    </row>
    <row r="318" spans="1:61" ht="30" hidden="1" x14ac:dyDescent="0.25">
      <c r="A318" s="126" t="s">
        <v>180</v>
      </c>
      <c r="B318" s="106"/>
      <c r="C318" s="106"/>
      <c r="D318" s="106"/>
      <c r="E318" s="124">
        <v>852</v>
      </c>
      <c r="F318" s="3" t="s">
        <v>106</v>
      </c>
      <c r="G318" s="3" t="s">
        <v>106</v>
      </c>
      <c r="H318" s="4" t="s">
        <v>181</v>
      </c>
      <c r="I318" s="3"/>
      <c r="J318" s="29">
        <f t="shared" ref="J318:M318" si="574">J319+J321</f>
        <v>123417</v>
      </c>
      <c r="K318" s="29">
        <f t="shared" si="574"/>
        <v>0</v>
      </c>
      <c r="L318" s="29">
        <f t="shared" si="574"/>
        <v>123417</v>
      </c>
      <c r="M318" s="29">
        <f t="shared" si="574"/>
        <v>0</v>
      </c>
      <c r="N318" s="29">
        <f t="shared" ref="N318:U318" si="575">N319+N321</f>
        <v>0</v>
      </c>
      <c r="O318" s="29">
        <f t="shared" si="575"/>
        <v>0</v>
      </c>
      <c r="P318" s="29">
        <f t="shared" si="575"/>
        <v>0</v>
      </c>
      <c r="Q318" s="29">
        <f t="shared" si="575"/>
        <v>0</v>
      </c>
      <c r="R318" s="29">
        <f t="shared" si="575"/>
        <v>123417</v>
      </c>
      <c r="S318" s="29">
        <f t="shared" si="575"/>
        <v>0</v>
      </c>
      <c r="T318" s="29">
        <f t="shared" si="575"/>
        <v>123417</v>
      </c>
      <c r="U318" s="29">
        <f t="shared" si="575"/>
        <v>0</v>
      </c>
      <c r="V318" s="29">
        <f t="shared" ref="V318:AC318" si="576">V319+V321</f>
        <v>0</v>
      </c>
      <c r="W318" s="29">
        <f t="shared" si="576"/>
        <v>0</v>
      </c>
      <c r="X318" s="29">
        <f t="shared" si="576"/>
        <v>0</v>
      </c>
      <c r="Y318" s="29">
        <f t="shared" si="576"/>
        <v>0</v>
      </c>
      <c r="Z318" s="29">
        <f t="shared" si="576"/>
        <v>123417</v>
      </c>
      <c r="AA318" s="29">
        <f t="shared" si="576"/>
        <v>0</v>
      </c>
      <c r="AB318" s="29">
        <f t="shared" si="576"/>
        <v>123417</v>
      </c>
      <c r="AC318" s="29">
        <f t="shared" si="576"/>
        <v>0</v>
      </c>
      <c r="AD318" s="29">
        <f t="shared" ref="AD318:AK318" si="577">AD319+AD321</f>
        <v>0</v>
      </c>
      <c r="AE318" s="29">
        <f t="shared" si="577"/>
        <v>0</v>
      </c>
      <c r="AF318" s="29">
        <f t="shared" si="577"/>
        <v>0</v>
      </c>
      <c r="AG318" s="29">
        <f t="shared" si="577"/>
        <v>0</v>
      </c>
      <c r="AH318" s="29">
        <f t="shared" si="577"/>
        <v>123417</v>
      </c>
      <c r="AI318" s="29">
        <f t="shared" si="577"/>
        <v>0</v>
      </c>
      <c r="AJ318" s="29">
        <f t="shared" si="577"/>
        <v>123417</v>
      </c>
      <c r="AK318" s="29">
        <f t="shared" si="577"/>
        <v>0</v>
      </c>
      <c r="AL318" s="9">
        <f t="shared" si="505"/>
        <v>0</v>
      </c>
      <c r="AM318" s="9">
        <f t="shared" si="506"/>
        <v>0</v>
      </c>
      <c r="AN318" s="29"/>
      <c r="AO318" s="29"/>
      <c r="AP318" s="29"/>
      <c r="AQ318" s="29">
        <f t="shared" ref="AQ318:BE318" si="578">AQ319+AQ321</f>
        <v>123417</v>
      </c>
      <c r="AR318" s="29"/>
      <c r="AS318" s="29">
        <f t="shared" si="521"/>
        <v>123417</v>
      </c>
      <c r="AT318" s="29"/>
      <c r="AU318" s="29">
        <f t="shared" si="557"/>
        <v>123417</v>
      </c>
      <c r="AV318" s="29">
        <f t="shared" si="578"/>
        <v>107900</v>
      </c>
      <c r="AW318" s="29"/>
      <c r="AX318" s="29">
        <f t="shared" si="522"/>
        <v>107900</v>
      </c>
      <c r="AY318" s="29"/>
      <c r="AZ318" s="29">
        <f t="shared" si="558"/>
        <v>107900</v>
      </c>
      <c r="BA318" s="29">
        <f t="shared" ref="BA318" si="579">BA319+BA321</f>
        <v>75500</v>
      </c>
      <c r="BB318" s="29">
        <f t="shared" si="578"/>
        <v>75500</v>
      </c>
      <c r="BC318" s="29">
        <f t="shared" si="578"/>
        <v>0</v>
      </c>
      <c r="BD318" s="29">
        <f t="shared" si="578"/>
        <v>75500</v>
      </c>
      <c r="BE318" s="29">
        <f t="shared" si="578"/>
        <v>0</v>
      </c>
      <c r="BF318" s="29">
        <f t="shared" si="560"/>
        <v>47917</v>
      </c>
      <c r="BG318" s="80">
        <f t="shared" si="561"/>
        <v>163.46622516556292</v>
      </c>
      <c r="BH318" s="29">
        <f t="shared" si="562"/>
        <v>47917</v>
      </c>
      <c r="BI318" s="81">
        <f t="shared" si="563"/>
        <v>163.46622516556292</v>
      </c>
    </row>
    <row r="319" spans="1:61" ht="135" hidden="1" x14ac:dyDescent="0.25">
      <c r="A319" s="126" t="s">
        <v>19</v>
      </c>
      <c r="B319" s="106"/>
      <c r="C319" s="106"/>
      <c r="D319" s="106"/>
      <c r="E319" s="124">
        <v>852</v>
      </c>
      <c r="F319" s="3" t="s">
        <v>106</v>
      </c>
      <c r="G319" s="3" t="s">
        <v>106</v>
      </c>
      <c r="H319" s="4" t="s">
        <v>181</v>
      </c>
      <c r="I319" s="3" t="s">
        <v>21</v>
      </c>
      <c r="J319" s="29">
        <f t="shared" ref="J319:BE319" si="580">J320</f>
        <v>19800</v>
      </c>
      <c r="K319" s="29">
        <f t="shared" si="580"/>
        <v>0</v>
      </c>
      <c r="L319" s="29">
        <f t="shared" si="580"/>
        <v>19800</v>
      </c>
      <c r="M319" s="29">
        <f t="shared" si="580"/>
        <v>0</v>
      </c>
      <c r="N319" s="29">
        <f t="shared" si="580"/>
        <v>0</v>
      </c>
      <c r="O319" s="29">
        <f t="shared" si="580"/>
        <v>0</v>
      </c>
      <c r="P319" s="29">
        <f t="shared" si="580"/>
        <v>0</v>
      </c>
      <c r="Q319" s="29">
        <f t="shared" si="580"/>
        <v>0</v>
      </c>
      <c r="R319" s="29">
        <f t="shared" si="580"/>
        <v>19800</v>
      </c>
      <c r="S319" s="29">
        <f t="shared" si="580"/>
        <v>0</v>
      </c>
      <c r="T319" s="29">
        <f t="shared" si="580"/>
        <v>19800</v>
      </c>
      <c r="U319" s="29">
        <f t="shared" si="580"/>
        <v>0</v>
      </c>
      <c r="V319" s="29">
        <f t="shared" si="580"/>
        <v>0</v>
      </c>
      <c r="W319" s="29">
        <f t="shared" si="580"/>
        <v>0</v>
      </c>
      <c r="X319" s="29">
        <f t="shared" si="580"/>
        <v>0</v>
      </c>
      <c r="Y319" s="29">
        <f t="shared" si="580"/>
        <v>0</v>
      </c>
      <c r="Z319" s="29">
        <f t="shared" si="580"/>
        <v>19800</v>
      </c>
      <c r="AA319" s="29">
        <f t="shared" si="580"/>
        <v>0</v>
      </c>
      <c r="AB319" s="29">
        <f t="shared" si="580"/>
        <v>19800</v>
      </c>
      <c r="AC319" s="29">
        <f t="shared" si="580"/>
        <v>0</v>
      </c>
      <c r="AD319" s="29">
        <f t="shared" si="580"/>
        <v>0</v>
      </c>
      <c r="AE319" s="29">
        <f t="shared" si="580"/>
        <v>0</v>
      </c>
      <c r="AF319" s="29">
        <f t="shared" si="580"/>
        <v>0</v>
      </c>
      <c r="AG319" s="29">
        <f t="shared" si="580"/>
        <v>0</v>
      </c>
      <c r="AH319" s="29">
        <f t="shared" si="580"/>
        <v>19800</v>
      </c>
      <c r="AI319" s="29">
        <f t="shared" si="580"/>
        <v>0</v>
      </c>
      <c r="AJ319" s="29">
        <f t="shared" si="580"/>
        <v>19800</v>
      </c>
      <c r="AK319" s="29">
        <f t="shared" si="580"/>
        <v>0</v>
      </c>
      <c r="AL319" s="9">
        <f t="shared" si="505"/>
        <v>0</v>
      </c>
      <c r="AM319" s="9">
        <f t="shared" si="506"/>
        <v>0</v>
      </c>
      <c r="AN319" s="29"/>
      <c r="AO319" s="29"/>
      <c r="AP319" s="29"/>
      <c r="AQ319" s="29">
        <f t="shared" si="580"/>
        <v>19800</v>
      </c>
      <c r="AR319" s="29"/>
      <c r="AS319" s="29">
        <f t="shared" si="521"/>
        <v>19800</v>
      </c>
      <c r="AT319" s="29"/>
      <c r="AU319" s="29">
        <f t="shared" si="557"/>
        <v>19800</v>
      </c>
      <c r="AV319" s="29">
        <f t="shared" si="580"/>
        <v>16700</v>
      </c>
      <c r="AW319" s="29"/>
      <c r="AX319" s="29">
        <f t="shared" si="522"/>
        <v>16700</v>
      </c>
      <c r="AY319" s="29"/>
      <c r="AZ319" s="29">
        <f t="shared" si="558"/>
        <v>16700</v>
      </c>
      <c r="BA319" s="29">
        <f t="shared" si="580"/>
        <v>12750</v>
      </c>
      <c r="BB319" s="29">
        <f t="shared" si="580"/>
        <v>13050</v>
      </c>
      <c r="BC319" s="29">
        <f t="shared" si="580"/>
        <v>0</v>
      </c>
      <c r="BD319" s="29">
        <f t="shared" si="580"/>
        <v>13050</v>
      </c>
      <c r="BE319" s="29">
        <f t="shared" si="580"/>
        <v>0</v>
      </c>
      <c r="BF319" s="29">
        <f t="shared" si="560"/>
        <v>7050</v>
      </c>
      <c r="BG319" s="80">
        <f t="shared" si="561"/>
        <v>155.29411764705884</v>
      </c>
      <c r="BH319" s="29">
        <f t="shared" si="562"/>
        <v>6750</v>
      </c>
      <c r="BI319" s="81">
        <f t="shared" si="563"/>
        <v>151.72413793103448</v>
      </c>
    </row>
    <row r="320" spans="1:61" ht="30" hidden="1" x14ac:dyDescent="0.25">
      <c r="A320" s="106" t="s">
        <v>10</v>
      </c>
      <c r="B320" s="106"/>
      <c r="C320" s="106"/>
      <c r="D320" s="106"/>
      <c r="E320" s="124">
        <v>852</v>
      </c>
      <c r="F320" s="3" t="s">
        <v>106</v>
      </c>
      <c r="G320" s="3" t="s">
        <v>106</v>
      </c>
      <c r="H320" s="4" t="s">
        <v>181</v>
      </c>
      <c r="I320" s="3" t="s">
        <v>70</v>
      </c>
      <c r="J320" s="29">
        <v>19800</v>
      </c>
      <c r="K320" s="29"/>
      <c r="L320" s="29">
        <f>J320</f>
        <v>19800</v>
      </c>
      <c r="M320" s="29"/>
      <c r="N320" s="29"/>
      <c r="O320" s="29"/>
      <c r="P320" s="29">
        <f>N320</f>
        <v>0</v>
      </c>
      <c r="Q320" s="29"/>
      <c r="R320" s="29">
        <f>J320+N320</f>
        <v>19800</v>
      </c>
      <c r="S320" s="29">
        <f>K320+O320</f>
        <v>0</v>
      </c>
      <c r="T320" s="29">
        <f>L320+P320</f>
        <v>19800</v>
      </c>
      <c r="U320" s="29">
        <f>M320+Q320</f>
        <v>0</v>
      </c>
      <c r="V320" s="29"/>
      <c r="W320" s="29"/>
      <c r="X320" s="29">
        <f>V320</f>
        <v>0</v>
      </c>
      <c r="Y320" s="29"/>
      <c r="Z320" s="29">
        <f>R320+V320</f>
        <v>19800</v>
      </c>
      <c r="AA320" s="29">
        <f>S320+W320</f>
        <v>0</v>
      </c>
      <c r="AB320" s="29">
        <f>T320+X320</f>
        <v>19800</v>
      </c>
      <c r="AC320" s="29">
        <f>U320+Y320</f>
        <v>0</v>
      </c>
      <c r="AD320" s="29"/>
      <c r="AE320" s="29"/>
      <c r="AF320" s="29">
        <f>AD320</f>
        <v>0</v>
      </c>
      <c r="AG320" s="29"/>
      <c r="AH320" s="29">
        <f>Z320+AD320</f>
        <v>19800</v>
      </c>
      <c r="AI320" s="29">
        <f>AA320+AE320</f>
        <v>0</v>
      </c>
      <c r="AJ320" s="29">
        <f>AB320+AF320</f>
        <v>19800</v>
      </c>
      <c r="AK320" s="29">
        <f>AC320+AG320</f>
        <v>0</v>
      </c>
      <c r="AL320" s="9">
        <f t="shared" si="505"/>
        <v>0</v>
      </c>
      <c r="AM320" s="9">
        <f t="shared" si="506"/>
        <v>0</v>
      </c>
      <c r="AN320" s="29"/>
      <c r="AO320" s="29"/>
      <c r="AP320" s="29"/>
      <c r="AQ320" s="29">
        <v>19800</v>
      </c>
      <c r="AR320" s="29"/>
      <c r="AS320" s="29">
        <f t="shared" si="521"/>
        <v>19800</v>
      </c>
      <c r="AT320" s="29"/>
      <c r="AU320" s="29">
        <f t="shared" si="557"/>
        <v>19800</v>
      </c>
      <c r="AV320" s="29">
        <v>16700</v>
      </c>
      <c r="AW320" s="29"/>
      <c r="AX320" s="29">
        <f t="shared" si="522"/>
        <v>16700</v>
      </c>
      <c r="AY320" s="29"/>
      <c r="AZ320" s="29">
        <f t="shared" si="558"/>
        <v>16700</v>
      </c>
      <c r="BA320" s="29">
        <v>12750</v>
      </c>
      <c r="BB320" s="29">
        <v>13050</v>
      </c>
      <c r="BC320" s="29"/>
      <c r="BD320" s="29">
        <f>BB320</f>
        <v>13050</v>
      </c>
      <c r="BE320" s="29"/>
      <c r="BF320" s="29">
        <f t="shared" si="560"/>
        <v>7050</v>
      </c>
      <c r="BG320" s="80">
        <f t="shared" si="561"/>
        <v>155.29411764705884</v>
      </c>
      <c r="BH320" s="29">
        <f t="shared" si="562"/>
        <v>6750</v>
      </c>
      <c r="BI320" s="81">
        <f t="shared" si="563"/>
        <v>151.72413793103448</v>
      </c>
    </row>
    <row r="321" spans="1:61" ht="60" hidden="1" x14ac:dyDescent="0.25">
      <c r="A321" s="106" t="s">
        <v>25</v>
      </c>
      <c r="B321" s="126"/>
      <c r="C321" s="126"/>
      <c r="D321" s="126"/>
      <c r="E321" s="124">
        <v>852</v>
      </c>
      <c r="F321" s="3" t="s">
        <v>106</v>
      </c>
      <c r="G321" s="3" t="s">
        <v>106</v>
      </c>
      <c r="H321" s="4" t="s">
        <v>181</v>
      </c>
      <c r="I321" s="3" t="s">
        <v>26</v>
      </c>
      <c r="J321" s="29">
        <f t="shared" ref="J321:BE321" si="581">J322</f>
        <v>103617</v>
      </c>
      <c r="K321" s="29">
        <f t="shared" si="581"/>
        <v>0</v>
      </c>
      <c r="L321" s="29">
        <f t="shared" si="581"/>
        <v>103617</v>
      </c>
      <c r="M321" s="29">
        <f t="shared" si="581"/>
        <v>0</v>
      </c>
      <c r="N321" s="29">
        <f t="shared" si="581"/>
        <v>0</v>
      </c>
      <c r="O321" s="29">
        <f t="shared" si="581"/>
        <v>0</v>
      </c>
      <c r="P321" s="29">
        <f t="shared" si="581"/>
        <v>0</v>
      </c>
      <c r="Q321" s="29">
        <f t="shared" si="581"/>
        <v>0</v>
      </c>
      <c r="R321" s="29">
        <f t="shared" si="581"/>
        <v>103617</v>
      </c>
      <c r="S321" s="29">
        <f t="shared" si="581"/>
        <v>0</v>
      </c>
      <c r="T321" s="29">
        <f t="shared" si="581"/>
        <v>103617</v>
      </c>
      <c r="U321" s="29">
        <f t="shared" si="581"/>
        <v>0</v>
      </c>
      <c r="V321" s="29">
        <f t="shared" si="581"/>
        <v>0</v>
      </c>
      <c r="W321" s="29">
        <f t="shared" si="581"/>
        <v>0</v>
      </c>
      <c r="X321" s="29">
        <f t="shared" si="581"/>
        <v>0</v>
      </c>
      <c r="Y321" s="29">
        <f t="shared" si="581"/>
        <v>0</v>
      </c>
      <c r="Z321" s="29">
        <f t="shared" si="581"/>
        <v>103617</v>
      </c>
      <c r="AA321" s="29">
        <f t="shared" si="581"/>
        <v>0</v>
      </c>
      <c r="AB321" s="29">
        <f t="shared" si="581"/>
        <v>103617</v>
      </c>
      <c r="AC321" s="29">
        <f t="shared" si="581"/>
        <v>0</v>
      </c>
      <c r="AD321" s="29">
        <f t="shared" si="581"/>
        <v>0</v>
      </c>
      <c r="AE321" s="29">
        <f t="shared" si="581"/>
        <v>0</v>
      </c>
      <c r="AF321" s="29">
        <f t="shared" si="581"/>
        <v>0</v>
      </c>
      <c r="AG321" s="29">
        <f t="shared" si="581"/>
        <v>0</v>
      </c>
      <c r="AH321" s="29">
        <f t="shared" si="581"/>
        <v>103617</v>
      </c>
      <c r="AI321" s="29">
        <f t="shared" si="581"/>
        <v>0</v>
      </c>
      <c r="AJ321" s="29">
        <f t="shared" si="581"/>
        <v>103617</v>
      </c>
      <c r="AK321" s="29">
        <f t="shared" si="581"/>
        <v>0</v>
      </c>
      <c r="AL321" s="9">
        <f t="shared" si="505"/>
        <v>0</v>
      </c>
      <c r="AM321" s="9">
        <f t="shared" si="506"/>
        <v>0</v>
      </c>
      <c r="AN321" s="29"/>
      <c r="AO321" s="29"/>
      <c r="AP321" s="29"/>
      <c r="AQ321" s="29">
        <f t="shared" si="581"/>
        <v>103617</v>
      </c>
      <c r="AR321" s="29"/>
      <c r="AS321" s="29">
        <f t="shared" si="521"/>
        <v>103617</v>
      </c>
      <c r="AT321" s="29"/>
      <c r="AU321" s="29">
        <f t="shared" si="557"/>
        <v>103617</v>
      </c>
      <c r="AV321" s="29">
        <f t="shared" si="581"/>
        <v>91200</v>
      </c>
      <c r="AW321" s="29"/>
      <c r="AX321" s="29">
        <f t="shared" si="522"/>
        <v>91200</v>
      </c>
      <c r="AY321" s="29"/>
      <c r="AZ321" s="29">
        <f t="shared" si="558"/>
        <v>91200</v>
      </c>
      <c r="BA321" s="29">
        <f t="shared" si="581"/>
        <v>62750</v>
      </c>
      <c r="BB321" s="29">
        <f t="shared" si="581"/>
        <v>62450</v>
      </c>
      <c r="BC321" s="29">
        <f t="shared" si="581"/>
        <v>0</v>
      </c>
      <c r="BD321" s="29">
        <f t="shared" si="581"/>
        <v>62450</v>
      </c>
      <c r="BE321" s="29">
        <f t="shared" si="581"/>
        <v>0</v>
      </c>
      <c r="BF321" s="29">
        <f t="shared" si="560"/>
        <v>40867</v>
      </c>
      <c r="BG321" s="80">
        <f t="shared" si="561"/>
        <v>165.12669322709164</v>
      </c>
      <c r="BH321" s="29">
        <f t="shared" si="562"/>
        <v>41167</v>
      </c>
      <c r="BI321" s="81">
        <f t="shared" si="563"/>
        <v>165.91993594875899</v>
      </c>
    </row>
    <row r="322" spans="1:61" ht="60" hidden="1" x14ac:dyDescent="0.25">
      <c r="A322" s="106" t="s">
        <v>12</v>
      </c>
      <c r="B322" s="106"/>
      <c r="C322" s="106"/>
      <c r="D322" s="106"/>
      <c r="E322" s="124">
        <v>852</v>
      </c>
      <c r="F322" s="3" t="s">
        <v>106</v>
      </c>
      <c r="G322" s="3" t="s">
        <v>106</v>
      </c>
      <c r="H322" s="4" t="s">
        <v>181</v>
      </c>
      <c r="I322" s="3" t="s">
        <v>27</v>
      </c>
      <c r="J322" s="29">
        <v>103617</v>
      </c>
      <c r="K322" s="29"/>
      <c r="L322" s="29">
        <f>J322</f>
        <v>103617</v>
      </c>
      <c r="M322" s="29"/>
      <c r="N322" s="29"/>
      <c r="O322" s="29"/>
      <c r="P322" s="29">
        <f>N322</f>
        <v>0</v>
      </c>
      <c r="Q322" s="29"/>
      <c r="R322" s="29">
        <f>J322+N322</f>
        <v>103617</v>
      </c>
      <c r="S322" s="29">
        <f>K322+O322</f>
        <v>0</v>
      </c>
      <c r="T322" s="29">
        <f>L322+P322</f>
        <v>103617</v>
      </c>
      <c r="U322" s="29">
        <f>M322+Q322</f>
        <v>0</v>
      </c>
      <c r="V322" s="29"/>
      <c r="W322" s="29"/>
      <c r="X322" s="29">
        <f>V322</f>
        <v>0</v>
      </c>
      <c r="Y322" s="29"/>
      <c r="Z322" s="29">
        <f>R322+V322</f>
        <v>103617</v>
      </c>
      <c r="AA322" s="29">
        <f>S322+W322</f>
        <v>0</v>
      </c>
      <c r="AB322" s="29">
        <f>T322+X322</f>
        <v>103617</v>
      </c>
      <c r="AC322" s="29">
        <f>U322+Y322</f>
        <v>0</v>
      </c>
      <c r="AD322" s="29"/>
      <c r="AE322" s="29"/>
      <c r="AF322" s="29">
        <f>AD322</f>
        <v>0</v>
      </c>
      <c r="AG322" s="29"/>
      <c r="AH322" s="29">
        <f>Z322+AD322</f>
        <v>103617</v>
      </c>
      <c r="AI322" s="29">
        <f>AA322+AE322</f>
        <v>0</v>
      </c>
      <c r="AJ322" s="29">
        <f>AB322+AF322</f>
        <v>103617</v>
      </c>
      <c r="AK322" s="29">
        <f>AC322+AG322</f>
        <v>0</v>
      </c>
      <c r="AL322" s="9">
        <f t="shared" si="505"/>
        <v>0</v>
      </c>
      <c r="AM322" s="9">
        <f t="shared" si="506"/>
        <v>0</v>
      </c>
      <c r="AN322" s="29"/>
      <c r="AO322" s="29"/>
      <c r="AP322" s="29"/>
      <c r="AQ322" s="29">
        <v>103617</v>
      </c>
      <c r="AR322" s="29"/>
      <c r="AS322" s="29">
        <f t="shared" si="521"/>
        <v>103617</v>
      </c>
      <c r="AT322" s="29"/>
      <c r="AU322" s="29">
        <f t="shared" si="557"/>
        <v>103617</v>
      </c>
      <c r="AV322" s="29">
        <v>91200</v>
      </c>
      <c r="AW322" s="29"/>
      <c r="AX322" s="29">
        <f t="shared" si="522"/>
        <v>91200</v>
      </c>
      <c r="AY322" s="29"/>
      <c r="AZ322" s="29">
        <f t="shared" si="558"/>
        <v>91200</v>
      </c>
      <c r="BA322" s="29">
        <v>62750</v>
      </c>
      <c r="BB322" s="29">
        <v>62450</v>
      </c>
      <c r="BC322" s="29"/>
      <c r="BD322" s="29">
        <f>BB322</f>
        <v>62450</v>
      </c>
      <c r="BE322" s="29"/>
      <c r="BF322" s="29">
        <f t="shared" si="560"/>
        <v>40867</v>
      </c>
      <c r="BG322" s="80">
        <f t="shared" si="561"/>
        <v>165.12669322709164</v>
      </c>
      <c r="BH322" s="29">
        <f t="shared" si="562"/>
        <v>41167</v>
      </c>
      <c r="BI322" s="81">
        <f t="shared" si="563"/>
        <v>165.91993594875899</v>
      </c>
    </row>
    <row r="323" spans="1:61" ht="28.5" hidden="1" x14ac:dyDescent="0.25">
      <c r="A323" s="6" t="s">
        <v>182</v>
      </c>
      <c r="B323" s="104"/>
      <c r="C323" s="104"/>
      <c r="D323" s="104"/>
      <c r="E323" s="124">
        <v>852</v>
      </c>
      <c r="F323" s="27" t="s">
        <v>106</v>
      </c>
      <c r="G323" s="27" t="s">
        <v>67</v>
      </c>
      <c r="H323" s="27"/>
      <c r="I323" s="27"/>
      <c r="J323" s="30">
        <f t="shared" ref="J323:M323" si="582">J324+J327+J336</f>
        <v>15358384</v>
      </c>
      <c r="K323" s="30">
        <f t="shared" si="582"/>
        <v>1402800</v>
      </c>
      <c r="L323" s="30">
        <f t="shared" si="582"/>
        <v>13955584</v>
      </c>
      <c r="M323" s="30">
        <f t="shared" si="582"/>
        <v>0</v>
      </c>
      <c r="N323" s="30">
        <f t="shared" ref="N323:U323" si="583">N324+N327+N336</f>
        <v>91060</v>
      </c>
      <c r="O323" s="30">
        <f t="shared" si="583"/>
        <v>0</v>
      </c>
      <c r="P323" s="30">
        <f t="shared" si="583"/>
        <v>91060</v>
      </c>
      <c r="Q323" s="30">
        <f t="shared" si="583"/>
        <v>0</v>
      </c>
      <c r="R323" s="30">
        <f t="shared" si="583"/>
        <v>15449444</v>
      </c>
      <c r="S323" s="30">
        <f t="shared" si="583"/>
        <v>1402800</v>
      </c>
      <c r="T323" s="30">
        <f t="shared" si="583"/>
        <v>14046644</v>
      </c>
      <c r="U323" s="30">
        <f t="shared" si="583"/>
        <v>0</v>
      </c>
      <c r="V323" s="30">
        <f t="shared" ref="V323:AC323" si="584">V324+V327+V336</f>
        <v>192200</v>
      </c>
      <c r="W323" s="30">
        <f t="shared" si="584"/>
        <v>0</v>
      </c>
      <c r="X323" s="30">
        <f t="shared" si="584"/>
        <v>192200</v>
      </c>
      <c r="Y323" s="30">
        <f t="shared" si="584"/>
        <v>0</v>
      </c>
      <c r="Z323" s="30">
        <f t="shared" si="584"/>
        <v>15641644</v>
      </c>
      <c r="AA323" s="30">
        <f t="shared" si="584"/>
        <v>1402800</v>
      </c>
      <c r="AB323" s="30">
        <f t="shared" si="584"/>
        <v>14238844</v>
      </c>
      <c r="AC323" s="30">
        <f t="shared" si="584"/>
        <v>0</v>
      </c>
      <c r="AD323" s="30">
        <f t="shared" ref="AD323:AK323" si="585">AD324+AD327+AD336</f>
        <v>0</v>
      </c>
      <c r="AE323" s="30">
        <f t="shared" si="585"/>
        <v>0</v>
      </c>
      <c r="AF323" s="30">
        <f t="shared" si="585"/>
        <v>0</v>
      </c>
      <c r="AG323" s="30">
        <f t="shared" si="585"/>
        <v>0</v>
      </c>
      <c r="AH323" s="30">
        <f t="shared" si="585"/>
        <v>15641644</v>
      </c>
      <c r="AI323" s="30">
        <f t="shared" si="585"/>
        <v>1402800</v>
      </c>
      <c r="AJ323" s="30">
        <f t="shared" si="585"/>
        <v>14238844</v>
      </c>
      <c r="AK323" s="30">
        <f t="shared" si="585"/>
        <v>0</v>
      </c>
      <c r="AL323" s="9">
        <f t="shared" si="505"/>
        <v>0</v>
      </c>
      <c r="AM323" s="9">
        <f t="shared" si="506"/>
        <v>0</v>
      </c>
      <c r="AN323" s="30"/>
      <c r="AO323" s="30"/>
      <c r="AP323" s="30"/>
      <c r="AQ323" s="30">
        <f t="shared" ref="AQ323:BE323" si="586">AQ324+AQ327+AQ336</f>
        <v>15280384</v>
      </c>
      <c r="AR323" s="30"/>
      <c r="AS323" s="29">
        <f t="shared" si="521"/>
        <v>15280384</v>
      </c>
      <c r="AT323" s="30"/>
      <c r="AU323" s="29">
        <f t="shared" si="557"/>
        <v>15280384</v>
      </c>
      <c r="AV323" s="30">
        <f t="shared" si="586"/>
        <v>15271684</v>
      </c>
      <c r="AW323" s="30"/>
      <c r="AX323" s="29">
        <f t="shared" si="522"/>
        <v>15271684</v>
      </c>
      <c r="AY323" s="30"/>
      <c r="AZ323" s="29">
        <f t="shared" si="558"/>
        <v>15271684</v>
      </c>
      <c r="BA323" s="30">
        <f t="shared" ref="BA323" si="587">BA324+BA327+BA336</f>
        <v>13954500</v>
      </c>
      <c r="BB323" s="30">
        <f t="shared" si="586"/>
        <v>14704490</v>
      </c>
      <c r="BC323" s="30">
        <f t="shared" si="586"/>
        <v>1411200</v>
      </c>
      <c r="BD323" s="30">
        <f t="shared" si="586"/>
        <v>13293290</v>
      </c>
      <c r="BE323" s="30">
        <f t="shared" si="586"/>
        <v>0</v>
      </c>
      <c r="BF323" s="29">
        <f t="shared" si="560"/>
        <v>1403884</v>
      </c>
      <c r="BG323" s="80">
        <f t="shared" si="561"/>
        <v>110.06043928481853</v>
      </c>
      <c r="BH323" s="29">
        <f t="shared" si="562"/>
        <v>653894</v>
      </c>
      <c r="BI323" s="81">
        <f t="shared" si="563"/>
        <v>104.44690023251401</v>
      </c>
    </row>
    <row r="324" spans="1:61" ht="60" hidden="1" x14ac:dyDescent="0.25">
      <c r="A324" s="126" t="s">
        <v>23</v>
      </c>
      <c r="B324" s="124"/>
      <c r="C324" s="124"/>
      <c r="D324" s="124"/>
      <c r="E324" s="124">
        <v>852</v>
      </c>
      <c r="F324" s="3" t="s">
        <v>106</v>
      </c>
      <c r="G324" s="3" t="s">
        <v>67</v>
      </c>
      <c r="H324" s="3" t="s">
        <v>183</v>
      </c>
      <c r="I324" s="3"/>
      <c r="J324" s="29">
        <f t="shared" ref="J324:BB325" si="588">J325</f>
        <v>882400</v>
      </c>
      <c r="K324" s="29">
        <f t="shared" si="588"/>
        <v>0</v>
      </c>
      <c r="L324" s="29">
        <f t="shared" si="588"/>
        <v>882400</v>
      </c>
      <c r="M324" s="29">
        <f t="shared" si="588"/>
        <v>0</v>
      </c>
      <c r="N324" s="29">
        <f t="shared" si="588"/>
        <v>0</v>
      </c>
      <c r="O324" s="29">
        <f t="shared" si="588"/>
        <v>0</v>
      </c>
      <c r="P324" s="29">
        <f t="shared" si="588"/>
        <v>0</v>
      </c>
      <c r="Q324" s="29">
        <f t="shared" si="588"/>
        <v>0</v>
      </c>
      <c r="R324" s="29">
        <f t="shared" si="588"/>
        <v>882400</v>
      </c>
      <c r="S324" s="29">
        <f t="shared" si="588"/>
        <v>0</v>
      </c>
      <c r="T324" s="29">
        <f t="shared" si="588"/>
        <v>882400</v>
      </c>
      <c r="U324" s="29">
        <f t="shared" si="588"/>
        <v>0</v>
      </c>
      <c r="V324" s="29">
        <f t="shared" si="588"/>
        <v>192200</v>
      </c>
      <c r="W324" s="29">
        <f t="shared" si="588"/>
        <v>0</v>
      </c>
      <c r="X324" s="29">
        <f t="shared" si="588"/>
        <v>192200</v>
      </c>
      <c r="Y324" s="29">
        <f t="shared" si="588"/>
        <v>0</v>
      </c>
      <c r="Z324" s="29">
        <f t="shared" si="588"/>
        <v>1074600</v>
      </c>
      <c r="AA324" s="29">
        <f t="shared" si="588"/>
        <v>0</v>
      </c>
      <c r="AB324" s="29">
        <f t="shared" si="588"/>
        <v>1074600</v>
      </c>
      <c r="AC324" s="29">
        <f t="shared" si="588"/>
        <v>0</v>
      </c>
      <c r="AD324" s="29">
        <f t="shared" si="588"/>
        <v>0</v>
      </c>
      <c r="AE324" s="29">
        <f t="shared" si="588"/>
        <v>0</v>
      </c>
      <c r="AF324" s="29">
        <f t="shared" si="588"/>
        <v>0</v>
      </c>
      <c r="AG324" s="29">
        <f t="shared" si="588"/>
        <v>0</v>
      </c>
      <c r="AH324" s="29">
        <f t="shared" si="588"/>
        <v>1074600</v>
      </c>
      <c r="AI324" s="29">
        <f t="shared" si="588"/>
        <v>0</v>
      </c>
      <c r="AJ324" s="29">
        <f t="shared" si="588"/>
        <v>1074600</v>
      </c>
      <c r="AK324" s="29">
        <f t="shared" si="588"/>
        <v>0</v>
      </c>
      <c r="AL324" s="9">
        <f t="shared" si="505"/>
        <v>0</v>
      </c>
      <c r="AM324" s="9">
        <f t="shared" si="506"/>
        <v>0</v>
      </c>
      <c r="AN324" s="29"/>
      <c r="AO324" s="29"/>
      <c r="AP324" s="29"/>
      <c r="AQ324" s="29">
        <f t="shared" si="588"/>
        <v>882400</v>
      </c>
      <c r="AR324" s="29"/>
      <c r="AS324" s="29">
        <f t="shared" si="521"/>
        <v>882400</v>
      </c>
      <c r="AT324" s="29"/>
      <c r="AU324" s="29">
        <f t="shared" si="557"/>
        <v>882400</v>
      </c>
      <c r="AV324" s="29">
        <f t="shared" si="588"/>
        <v>882400</v>
      </c>
      <c r="AW324" s="29"/>
      <c r="AX324" s="29">
        <f t="shared" si="522"/>
        <v>882400</v>
      </c>
      <c r="AY324" s="29"/>
      <c r="AZ324" s="29">
        <f t="shared" si="558"/>
        <v>882400</v>
      </c>
      <c r="BA324" s="29">
        <f t="shared" si="588"/>
        <v>873400</v>
      </c>
      <c r="BB324" s="29">
        <f t="shared" si="588"/>
        <v>873400</v>
      </c>
      <c r="BC324" s="29">
        <f t="shared" ref="BA324:BE325" si="589">BC325</f>
        <v>0</v>
      </c>
      <c r="BD324" s="29">
        <f t="shared" si="589"/>
        <v>873400</v>
      </c>
      <c r="BE324" s="29">
        <f t="shared" si="589"/>
        <v>0</v>
      </c>
      <c r="BF324" s="29">
        <f t="shared" si="560"/>
        <v>9000</v>
      </c>
      <c r="BG324" s="80">
        <f t="shared" si="561"/>
        <v>101.03045569040532</v>
      </c>
      <c r="BH324" s="29">
        <f t="shared" si="562"/>
        <v>9000</v>
      </c>
      <c r="BI324" s="81">
        <f t="shared" si="563"/>
        <v>101.03045569040532</v>
      </c>
    </row>
    <row r="325" spans="1:61" ht="135" hidden="1" x14ac:dyDescent="0.25">
      <c r="A325" s="126" t="s">
        <v>19</v>
      </c>
      <c r="B325" s="124"/>
      <c r="C325" s="124"/>
      <c r="D325" s="124"/>
      <c r="E325" s="124">
        <v>852</v>
      </c>
      <c r="F325" s="3" t="s">
        <v>106</v>
      </c>
      <c r="G325" s="3" t="s">
        <v>67</v>
      </c>
      <c r="H325" s="3" t="s">
        <v>183</v>
      </c>
      <c r="I325" s="3" t="s">
        <v>21</v>
      </c>
      <c r="J325" s="29">
        <f t="shared" si="588"/>
        <v>882400</v>
      </c>
      <c r="K325" s="29">
        <f t="shared" si="588"/>
        <v>0</v>
      </c>
      <c r="L325" s="29">
        <f t="shared" si="588"/>
        <v>882400</v>
      </c>
      <c r="M325" s="29">
        <f t="shared" si="588"/>
        <v>0</v>
      </c>
      <c r="N325" s="29">
        <f t="shared" si="588"/>
        <v>0</v>
      </c>
      <c r="O325" s="29">
        <f t="shared" si="588"/>
        <v>0</v>
      </c>
      <c r="P325" s="29">
        <f t="shared" si="588"/>
        <v>0</v>
      </c>
      <c r="Q325" s="29">
        <f t="shared" si="588"/>
        <v>0</v>
      </c>
      <c r="R325" s="29">
        <f t="shared" si="588"/>
        <v>882400</v>
      </c>
      <c r="S325" s="29">
        <f t="shared" si="588"/>
        <v>0</v>
      </c>
      <c r="T325" s="29">
        <f t="shared" si="588"/>
        <v>882400</v>
      </c>
      <c r="U325" s="29">
        <f t="shared" si="588"/>
        <v>0</v>
      </c>
      <c r="V325" s="29">
        <f t="shared" si="588"/>
        <v>192200</v>
      </c>
      <c r="W325" s="29">
        <f t="shared" si="588"/>
        <v>0</v>
      </c>
      <c r="X325" s="29">
        <f t="shared" si="588"/>
        <v>192200</v>
      </c>
      <c r="Y325" s="29">
        <f t="shared" si="588"/>
        <v>0</v>
      </c>
      <c r="Z325" s="29">
        <f t="shared" si="588"/>
        <v>1074600</v>
      </c>
      <c r="AA325" s="29">
        <f t="shared" si="588"/>
        <v>0</v>
      </c>
      <c r="AB325" s="29">
        <f t="shared" si="588"/>
        <v>1074600</v>
      </c>
      <c r="AC325" s="29">
        <f t="shared" si="588"/>
        <v>0</v>
      </c>
      <c r="AD325" s="29">
        <f t="shared" si="588"/>
        <v>0</v>
      </c>
      <c r="AE325" s="29">
        <f t="shared" si="588"/>
        <v>0</v>
      </c>
      <c r="AF325" s="29">
        <f t="shared" si="588"/>
        <v>0</v>
      </c>
      <c r="AG325" s="29">
        <f t="shared" si="588"/>
        <v>0</v>
      </c>
      <c r="AH325" s="29">
        <f t="shared" si="588"/>
        <v>1074600</v>
      </c>
      <c r="AI325" s="29">
        <f t="shared" si="588"/>
        <v>0</v>
      </c>
      <c r="AJ325" s="29">
        <f t="shared" si="588"/>
        <v>1074600</v>
      </c>
      <c r="AK325" s="29">
        <f t="shared" si="588"/>
        <v>0</v>
      </c>
      <c r="AL325" s="9">
        <f t="shared" si="505"/>
        <v>0</v>
      </c>
      <c r="AM325" s="9">
        <f t="shared" si="506"/>
        <v>0</v>
      </c>
      <c r="AN325" s="29"/>
      <c r="AO325" s="29"/>
      <c r="AP325" s="29"/>
      <c r="AQ325" s="29">
        <f t="shared" si="588"/>
        <v>882400</v>
      </c>
      <c r="AR325" s="29"/>
      <c r="AS325" s="29">
        <f t="shared" si="521"/>
        <v>882400</v>
      </c>
      <c r="AT325" s="29"/>
      <c r="AU325" s="29">
        <f t="shared" si="557"/>
        <v>882400</v>
      </c>
      <c r="AV325" s="29">
        <f t="shared" si="588"/>
        <v>882400</v>
      </c>
      <c r="AW325" s="29"/>
      <c r="AX325" s="29">
        <f t="shared" si="522"/>
        <v>882400</v>
      </c>
      <c r="AY325" s="29"/>
      <c r="AZ325" s="29">
        <f t="shared" si="558"/>
        <v>882400</v>
      </c>
      <c r="BA325" s="29">
        <f t="shared" si="589"/>
        <v>873400</v>
      </c>
      <c r="BB325" s="29">
        <f t="shared" si="589"/>
        <v>873400</v>
      </c>
      <c r="BC325" s="29">
        <f t="shared" si="589"/>
        <v>0</v>
      </c>
      <c r="BD325" s="29">
        <f t="shared" si="589"/>
        <v>873400</v>
      </c>
      <c r="BE325" s="29">
        <f t="shared" si="589"/>
        <v>0</v>
      </c>
      <c r="BF325" s="29">
        <f t="shared" si="560"/>
        <v>9000</v>
      </c>
      <c r="BG325" s="80">
        <f t="shared" si="561"/>
        <v>101.03045569040532</v>
      </c>
      <c r="BH325" s="29">
        <f t="shared" si="562"/>
        <v>9000</v>
      </c>
      <c r="BI325" s="81">
        <f t="shared" si="563"/>
        <v>101.03045569040532</v>
      </c>
    </row>
    <row r="326" spans="1:61" ht="45" hidden="1" x14ac:dyDescent="0.25">
      <c r="A326" s="126" t="s">
        <v>11</v>
      </c>
      <c r="B326" s="124"/>
      <c r="C326" s="124"/>
      <c r="D326" s="124"/>
      <c r="E326" s="124">
        <v>852</v>
      </c>
      <c r="F326" s="3" t="s">
        <v>106</v>
      </c>
      <c r="G326" s="3" t="s">
        <v>67</v>
      </c>
      <c r="H326" s="3" t="s">
        <v>183</v>
      </c>
      <c r="I326" s="3" t="s">
        <v>22</v>
      </c>
      <c r="J326" s="29">
        <v>882400</v>
      </c>
      <c r="K326" s="29"/>
      <c r="L326" s="29">
        <f>J326</f>
        <v>882400</v>
      </c>
      <c r="M326" s="29"/>
      <c r="N326" s="29"/>
      <c r="O326" s="29"/>
      <c r="P326" s="29">
        <f>N326</f>
        <v>0</v>
      </c>
      <c r="Q326" s="29"/>
      <c r="R326" s="29">
        <f>J326+N326</f>
        <v>882400</v>
      </c>
      <c r="S326" s="29">
        <f>K326+O326</f>
        <v>0</v>
      </c>
      <c r="T326" s="29">
        <f>L326+P326</f>
        <v>882400</v>
      </c>
      <c r="U326" s="29">
        <f>M326+Q326</f>
        <v>0</v>
      </c>
      <c r="V326" s="29">
        <v>192200</v>
      </c>
      <c r="W326" s="29"/>
      <c r="X326" s="29">
        <f>V326</f>
        <v>192200</v>
      </c>
      <c r="Y326" s="29"/>
      <c r="Z326" s="29">
        <f>R326+V326</f>
        <v>1074600</v>
      </c>
      <c r="AA326" s="29">
        <f>S326+W326</f>
        <v>0</v>
      </c>
      <c r="AB326" s="29">
        <f>T326+X326</f>
        <v>1074600</v>
      </c>
      <c r="AC326" s="29">
        <f>U326+Y326</f>
        <v>0</v>
      </c>
      <c r="AD326" s="29"/>
      <c r="AE326" s="29"/>
      <c r="AF326" s="29">
        <f>AD326</f>
        <v>0</v>
      </c>
      <c r="AG326" s="29"/>
      <c r="AH326" s="29">
        <f>Z326+AD326</f>
        <v>1074600</v>
      </c>
      <c r="AI326" s="29">
        <f>AA326+AE326</f>
        <v>0</v>
      </c>
      <c r="AJ326" s="29">
        <f>AB326+AF326</f>
        <v>1074600</v>
      </c>
      <c r="AK326" s="29">
        <f>AC326+AG326</f>
        <v>0</v>
      </c>
      <c r="AL326" s="9">
        <f t="shared" si="505"/>
        <v>0</v>
      </c>
      <c r="AM326" s="9">
        <f t="shared" si="506"/>
        <v>0</v>
      </c>
      <c r="AN326" s="29"/>
      <c r="AO326" s="29"/>
      <c r="AP326" s="29"/>
      <c r="AQ326" s="29">
        <v>882400</v>
      </c>
      <c r="AR326" s="29"/>
      <c r="AS326" s="29">
        <f t="shared" si="521"/>
        <v>882400</v>
      </c>
      <c r="AT326" s="29"/>
      <c r="AU326" s="29">
        <f t="shared" si="557"/>
        <v>882400</v>
      </c>
      <c r="AV326" s="29">
        <v>882400</v>
      </c>
      <c r="AW326" s="29"/>
      <c r="AX326" s="29">
        <f t="shared" si="522"/>
        <v>882400</v>
      </c>
      <c r="AY326" s="29"/>
      <c r="AZ326" s="29">
        <f t="shared" si="558"/>
        <v>882400</v>
      </c>
      <c r="BA326" s="29">
        <v>873400</v>
      </c>
      <c r="BB326" s="29">
        <v>873400</v>
      </c>
      <c r="BC326" s="29"/>
      <c r="BD326" s="29">
        <f>BB326</f>
        <v>873400</v>
      </c>
      <c r="BE326" s="29"/>
      <c r="BF326" s="29">
        <f t="shared" si="560"/>
        <v>9000</v>
      </c>
      <c r="BG326" s="80">
        <f t="shared" si="561"/>
        <v>101.03045569040532</v>
      </c>
      <c r="BH326" s="29">
        <f t="shared" si="562"/>
        <v>9000</v>
      </c>
      <c r="BI326" s="81">
        <f t="shared" si="563"/>
        <v>101.03045569040532</v>
      </c>
    </row>
    <row r="327" spans="1:61" ht="60" hidden="1" x14ac:dyDescent="0.25">
      <c r="A327" s="126" t="s">
        <v>184</v>
      </c>
      <c r="B327" s="106"/>
      <c r="C327" s="106"/>
      <c r="D327" s="106"/>
      <c r="E327" s="124">
        <v>852</v>
      </c>
      <c r="F327" s="3" t="s">
        <v>106</v>
      </c>
      <c r="G327" s="3" t="s">
        <v>67</v>
      </c>
      <c r="H327" s="3" t="s">
        <v>185</v>
      </c>
      <c r="I327" s="3"/>
      <c r="J327" s="29">
        <f>J328+J330+J334</f>
        <v>13073184</v>
      </c>
      <c r="K327" s="29">
        <f t="shared" ref="K327:M327" si="590">K328+K330+K334</f>
        <v>0</v>
      </c>
      <c r="L327" s="29">
        <f t="shared" si="590"/>
        <v>13073184</v>
      </c>
      <c r="M327" s="29">
        <f t="shared" si="590"/>
        <v>0</v>
      </c>
      <c r="N327" s="29">
        <f>N328+N330+N332+N334</f>
        <v>91060</v>
      </c>
      <c r="O327" s="29">
        <f t="shared" ref="O327:U327" si="591">O328+O330+O332+O334</f>
        <v>0</v>
      </c>
      <c r="P327" s="29">
        <f t="shared" si="591"/>
        <v>91060</v>
      </c>
      <c r="Q327" s="29">
        <f t="shared" si="591"/>
        <v>0</v>
      </c>
      <c r="R327" s="29">
        <f t="shared" si="591"/>
        <v>13164244</v>
      </c>
      <c r="S327" s="29">
        <f t="shared" si="591"/>
        <v>0</v>
      </c>
      <c r="T327" s="29">
        <f t="shared" si="591"/>
        <v>13164244</v>
      </c>
      <c r="U327" s="29">
        <f t="shared" si="591"/>
        <v>0</v>
      </c>
      <c r="V327" s="29">
        <f>V328+V330+V332+V334</f>
        <v>0</v>
      </c>
      <c r="W327" s="29">
        <f t="shared" ref="W327:AC327" si="592">W328+W330+W332+W334</f>
        <v>0</v>
      </c>
      <c r="X327" s="29">
        <f t="shared" si="592"/>
        <v>0</v>
      </c>
      <c r="Y327" s="29">
        <f t="shared" si="592"/>
        <v>0</v>
      </c>
      <c r="Z327" s="29">
        <f t="shared" si="592"/>
        <v>13164244</v>
      </c>
      <c r="AA327" s="29">
        <f t="shared" si="592"/>
        <v>0</v>
      </c>
      <c r="AB327" s="29">
        <f t="shared" si="592"/>
        <v>13164244</v>
      </c>
      <c r="AC327" s="29">
        <f t="shared" si="592"/>
        <v>0</v>
      </c>
      <c r="AD327" s="29">
        <f>AD328+AD330+AD332+AD334</f>
        <v>0</v>
      </c>
      <c r="AE327" s="29">
        <f t="shared" ref="AE327:AK327" si="593">AE328+AE330+AE332+AE334</f>
        <v>0</v>
      </c>
      <c r="AF327" s="29">
        <f t="shared" si="593"/>
        <v>0</v>
      </c>
      <c r="AG327" s="29">
        <f t="shared" si="593"/>
        <v>0</v>
      </c>
      <c r="AH327" s="29">
        <f t="shared" si="593"/>
        <v>13164244</v>
      </c>
      <c r="AI327" s="29">
        <f t="shared" si="593"/>
        <v>0</v>
      </c>
      <c r="AJ327" s="29">
        <f t="shared" si="593"/>
        <v>13164244</v>
      </c>
      <c r="AK327" s="29">
        <f t="shared" si="593"/>
        <v>0</v>
      </c>
      <c r="AL327" s="9">
        <f t="shared" si="505"/>
        <v>0</v>
      </c>
      <c r="AM327" s="9">
        <f t="shared" si="506"/>
        <v>0</v>
      </c>
      <c r="AN327" s="29"/>
      <c r="AO327" s="29"/>
      <c r="AP327" s="29"/>
      <c r="AQ327" s="29">
        <f>AQ328+AQ330+AQ334</f>
        <v>12995184</v>
      </c>
      <c r="AR327" s="29"/>
      <c r="AS327" s="29">
        <f t="shared" si="521"/>
        <v>12995184</v>
      </c>
      <c r="AT327" s="29"/>
      <c r="AU327" s="29">
        <f t="shared" si="557"/>
        <v>12995184</v>
      </c>
      <c r="AV327" s="29">
        <f>AV328+AV330+AV334</f>
        <v>12986484</v>
      </c>
      <c r="AW327" s="29"/>
      <c r="AX327" s="29">
        <f t="shared" si="522"/>
        <v>12986484</v>
      </c>
      <c r="AY327" s="29"/>
      <c r="AZ327" s="29">
        <f t="shared" si="558"/>
        <v>12986484</v>
      </c>
      <c r="BA327" s="29">
        <f>BA328+BA330+BA334</f>
        <v>11669900</v>
      </c>
      <c r="BB327" s="29">
        <f>BB328+BB330+BB334</f>
        <v>12419890</v>
      </c>
      <c r="BC327" s="29">
        <f t="shared" ref="BC327" si="594">BC328+BC330+BC334</f>
        <v>0</v>
      </c>
      <c r="BD327" s="29">
        <f t="shared" ref="BD327" si="595">BD328+BD330+BD334</f>
        <v>12419890</v>
      </c>
      <c r="BE327" s="29">
        <f t="shared" ref="BE327" si="596">BE328+BE330+BE334</f>
        <v>0</v>
      </c>
      <c r="BF327" s="29">
        <f t="shared" si="560"/>
        <v>1403284</v>
      </c>
      <c r="BG327" s="80">
        <f t="shared" si="561"/>
        <v>112.02481597957137</v>
      </c>
      <c r="BH327" s="29">
        <f t="shared" si="562"/>
        <v>653294</v>
      </c>
      <c r="BI327" s="81">
        <f t="shared" si="563"/>
        <v>105.26006268976617</v>
      </c>
    </row>
    <row r="328" spans="1:61" ht="135" hidden="1" x14ac:dyDescent="0.25">
      <c r="A328" s="126" t="s">
        <v>19</v>
      </c>
      <c r="B328" s="124"/>
      <c r="C328" s="124"/>
      <c r="D328" s="124"/>
      <c r="E328" s="124">
        <v>852</v>
      </c>
      <c r="F328" s="3" t="s">
        <v>106</v>
      </c>
      <c r="G328" s="3" t="s">
        <v>67</v>
      </c>
      <c r="H328" s="3" t="s">
        <v>185</v>
      </c>
      <c r="I328" s="3" t="s">
        <v>21</v>
      </c>
      <c r="J328" s="29">
        <f t="shared" ref="J328:BE328" si="597">J329</f>
        <v>11881600</v>
      </c>
      <c r="K328" s="29">
        <f t="shared" si="597"/>
        <v>0</v>
      </c>
      <c r="L328" s="29">
        <f t="shared" si="597"/>
        <v>11881600</v>
      </c>
      <c r="M328" s="29">
        <f t="shared" si="597"/>
        <v>0</v>
      </c>
      <c r="N328" s="29">
        <f t="shared" si="597"/>
        <v>79972.77</v>
      </c>
      <c r="O328" s="29">
        <f t="shared" si="597"/>
        <v>0</v>
      </c>
      <c r="P328" s="29">
        <f t="shared" si="597"/>
        <v>79972.77</v>
      </c>
      <c r="Q328" s="29">
        <f t="shared" si="597"/>
        <v>0</v>
      </c>
      <c r="R328" s="29">
        <f t="shared" si="597"/>
        <v>11961572.77</v>
      </c>
      <c r="S328" s="29">
        <f t="shared" si="597"/>
        <v>0</v>
      </c>
      <c r="T328" s="29">
        <f t="shared" si="597"/>
        <v>11961572.77</v>
      </c>
      <c r="U328" s="29">
        <f t="shared" si="597"/>
        <v>0</v>
      </c>
      <c r="V328" s="29">
        <f t="shared" si="597"/>
        <v>0</v>
      </c>
      <c r="W328" s="29">
        <f t="shared" si="597"/>
        <v>0</v>
      </c>
      <c r="X328" s="29">
        <f t="shared" si="597"/>
        <v>0</v>
      </c>
      <c r="Y328" s="29">
        <f t="shared" si="597"/>
        <v>0</v>
      </c>
      <c r="Z328" s="29">
        <f t="shared" si="597"/>
        <v>11961572.77</v>
      </c>
      <c r="AA328" s="29">
        <f t="shared" si="597"/>
        <v>0</v>
      </c>
      <c r="AB328" s="29">
        <f t="shared" si="597"/>
        <v>11961572.77</v>
      </c>
      <c r="AC328" s="29">
        <f t="shared" si="597"/>
        <v>0</v>
      </c>
      <c r="AD328" s="29">
        <f t="shared" si="597"/>
        <v>0</v>
      </c>
      <c r="AE328" s="29">
        <f t="shared" si="597"/>
        <v>0</v>
      </c>
      <c r="AF328" s="29">
        <f t="shared" si="597"/>
        <v>0</v>
      </c>
      <c r="AG328" s="29">
        <f t="shared" si="597"/>
        <v>0</v>
      </c>
      <c r="AH328" s="29">
        <f t="shared" si="597"/>
        <v>11961572.77</v>
      </c>
      <c r="AI328" s="29">
        <f t="shared" si="597"/>
        <v>0</v>
      </c>
      <c r="AJ328" s="29">
        <f t="shared" si="597"/>
        <v>11961572.77</v>
      </c>
      <c r="AK328" s="29">
        <f t="shared" si="597"/>
        <v>0</v>
      </c>
      <c r="AL328" s="9">
        <f t="shared" si="505"/>
        <v>0</v>
      </c>
      <c r="AM328" s="9">
        <f t="shared" si="506"/>
        <v>0</v>
      </c>
      <c r="AN328" s="29"/>
      <c r="AO328" s="29"/>
      <c r="AP328" s="29"/>
      <c r="AQ328" s="29">
        <f t="shared" si="597"/>
        <v>11881600</v>
      </c>
      <c r="AR328" s="29"/>
      <c r="AS328" s="29">
        <f t="shared" si="521"/>
        <v>11881600</v>
      </c>
      <c r="AT328" s="29"/>
      <c r="AU328" s="29">
        <f t="shared" si="557"/>
        <v>11881600</v>
      </c>
      <c r="AV328" s="29">
        <f t="shared" si="597"/>
        <v>11881600</v>
      </c>
      <c r="AW328" s="29"/>
      <c r="AX328" s="29">
        <f t="shared" si="522"/>
        <v>11881600</v>
      </c>
      <c r="AY328" s="29"/>
      <c r="AZ328" s="29">
        <f t="shared" si="558"/>
        <v>11881600</v>
      </c>
      <c r="BA328" s="29">
        <f t="shared" si="597"/>
        <v>10684400</v>
      </c>
      <c r="BB328" s="29">
        <f t="shared" si="597"/>
        <v>11384400</v>
      </c>
      <c r="BC328" s="29">
        <f t="shared" si="597"/>
        <v>0</v>
      </c>
      <c r="BD328" s="29">
        <f t="shared" si="597"/>
        <v>11384400</v>
      </c>
      <c r="BE328" s="29">
        <f t="shared" si="597"/>
        <v>0</v>
      </c>
      <c r="BF328" s="29">
        <f t="shared" si="560"/>
        <v>1197200</v>
      </c>
      <c r="BG328" s="80">
        <f t="shared" si="561"/>
        <v>111.2051214855303</v>
      </c>
      <c r="BH328" s="29">
        <f t="shared" si="562"/>
        <v>497200</v>
      </c>
      <c r="BI328" s="81">
        <f t="shared" si="563"/>
        <v>104.36737992340394</v>
      </c>
    </row>
    <row r="329" spans="1:61" ht="45" hidden="1" x14ac:dyDescent="0.25">
      <c r="A329" s="126" t="s">
        <v>11</v>
      </c>
      <c r="B329" s="124"/>
      <c r="C329" s="124"/>
      <c r="D329" s="124"/>
      <c r="E329" s="124">
        <v>852</v>
      </c>
      <c r="F329" s="3" t="s">
        <v>106</v>
      </c>
      <c r="G329" s="3" t="s">
        <v>67</v>
      </c>
      <c r="H329" s="3" t="s">
        <v>185</v>
      </c>
      <c r="I329" s="3" t="s">
        <v>22</v>
      </c>
      <c r="J329" s="29">
        <v>11881600</v>
      </c>
      <c r="K329" s="29"/>
      <c r="L329" s="29">
        <f>J329</f>
        <v>11881600</v>
      </c>
      <c r="M329" s="29"/>
      <c r="N329" s="29">
        <f>-11087.23+91060</f>
        <v>79972.77</v>
      </c>
      <c r="O329" s="29"/>
      <c r="P329" s="29">
        <f>N329</f>
        <v>79972.77</v>
      </c>
      <c r="Q329" s="29"/>
      <c r="R329" s="29">
        <f>J329+N329</f>
        <v>11961572.77</v>
      </c>
      <c r="S329" s="29">
        <f>K329+O329</f>
        <v>0</v>
      </c>
      <c r="T329" s="29">
        <f>L329+P329</f>
        <v>11961572.77</v>
      </c>
      <c r="U329" s="29">
        <f>M329+Q329</f>
        <v>0</v>
      </c>
      <c r="V329" s="29"/>
      <c r="W329" s="29"/>
      <c r="X329" s="29">
        <f>V329</f>
        <v>0</v>
      </c>
      <c r="Y329" s="29"/>
      <c r="Z329" s="29">
        <f>R329+V329</f>
        <v>11961572.77</v>
      </c>
      <c r="AA329" s="29">
        <f>S329+W329</f>
        <v>0</v>
      </c>
      <c r="AB329" s="29">
        <f>T329+X329</f>
        <v>11961572.77</v>
      </c>
      <c r="AC329" s="29">
        <f>U329+Y329</f>
        <v>0</v>
      </c>
      <c r="AD329" s="29"/>
      <c r="AE329" s="29"/>
      <c r="AF329" s="29">
        <f>AD329</f>
        <v>0</v>
      </c>
      <c r="AG329" s="29"/>
      <c r="AH329" s="29">
        <f>Z329+AD329</f>
        <v>11961572.77</v>
      </c>
      <c r="AI329" s="29">
        <f>AA329+AE329</f>
        <v>0</v>
      </c>
      <c r="AJ329" s="29">
        <f>AB329+AF329</f>
        <v>11961572.77</v>
      </c>
      <c r="AK329" s="29">
        <f>AC329+AG329</f>
        <v>0</v>
      </c>
      <c r="AL329" s="9">
        <f t="shared" si="505"/>
        <v>0</v>
      </c>
      <c r="AM329" s="9">
        <f t="shared" si="506"/>
        <v>0</v>
      </c>
      <c r="AN329" s="29"/>
      <c r="AO329" s="29"/>
      <c r="AP329" s="29"/>
      <c r="AQ329" s="29">
        <v>11881600</v>
      </c>
      <c r="AR329" s="29"/>
      <c r="AS329" s="29">
        <f t="shared" si="521"/>
        <v>11881600</v>
      </c>
      <c r="AT329" s="29"/>
      <c r="AU329" s="29">
        <f t="shared" si="557"/>
        <v>11881600</v>
      </c>
      <c r="AV329" s="29">
        <v>11881600</v>
      </c>
      <c r="AW329" s="29"/>
      <c r="AX329" s="29">
        <f t="shared" si="522"/>
        <v>11881600</v>
      </c>
      <c r="AY329" s="29"/>
      <c r="AZ329" s="29">
        <f t="shared" si="558"/>
        <v>11881600</v>
      </c>
      <c r="BA329" s="29">
        <v>10684400</v>
      </c>
      <c r="BB329" s="29">
        <v>11384400</v>
      </c>
      <c r="BC329" s="29"/>
      <c r="BD329" s="29">
        <f>BB329</f>
        <v>11384400</v>
      </c>
      <c r="BE329" s="29"/>
      <c r="BF329" s="29">
        <f t="shared" si="560"/>
        <v>1197200</v>
      </c>
      <c r="BG329" s="80">
        <f t="shared" si="561"/>
        <v>111.2051214855303</v>
      </c>
      <c r="BH329" s="29">
        <f t="shared" si="562"/>
        <v>497200</v>
      </c>
      <c r="BI329" s="81">
        <f t="shared" si="563"/>
        <v>104.36737992340394</v>
      </c>
    </row>
    <row r="330" spans="1:61" ht="60" hidden="1" x14ac:dyDescent="0.25">
      <c r="A330" s="106" t="s">
        <v>25</v>
      </c>
      <c r="B330" s="126"/>
      <c r="C330" s="126"/>
      <c r="D330" s="126"/>
      <c r="E330" s="124">
        <v>852</v>
      </c>
      <c r="F330" s="3" t="s">
        <v>106</v>
      </c>
      <c r="G330" s="3" t="s">
        <v>67</v>
      </c>
      <c r="H330" s="3" t="s">
        <v>185</v>
      </c>
      <c r="I330" s="3" t="s">
        <v>26</v>
      </c>
      <c r="J330" s="29">
        <f t="shared" ref="J330:BE330" si="598">J331</f>
        <v>1145500</v>
      </c>
      <c r="K330" s="29">
        <f t="shared" si="598"/>
        <v>0</v>
      </c>
      <c r="L330" s="29">
        <f t="shared" si="598"/>
        <v>1145500</v>
      </c>
      <c r="M330" s="29">
        <f t="shared" si="598"/>
        <v>0</v>
      </c>
      <c r="N330" s="29">
        <f t="shared" si="598"/>
        <v>0</v>
      </c>
      <c r="O330" s="29">
        <f t="shared" si="598"/>
        <v>0</v>
      </c>
      <c r="P330" s="29">
        <f t="shared" si="598"/>
        <v>0</v>
      </c>
      <c r="Q330" s="29">
        <f t="shared" si="598"/>
        <v>0</v>
      </c>
      <c r="R330" s="29">
        <f t="shared" si="598"/>
        <v>1145500</v>
      </c>
      <c r="S330" s="29">
        <f t="shared" si="598"/>
        <v>0</v>
      </c>
      <c r="T330" s="29">
        <f t="shared" si="598"/>
        <v>1145500</v>
      </c>
      <c r="U330" s="29">
        <f t="shared" si="598"/>
        <v>0</v>
      </c>
      <c r="V330" s="29">
        <f t="shared" si="598"/>
        <v>0</v>
      </c>
      <c r="W330" s="29">
        <f t="shared" si="598"/>
        <v>0</v>
      </c>
      <c r="X330" s="29">
        <f t="shared" si="598"/>
        <v>0</v>
      </c>
      <c r="Y330" s="29">
        <f t="shared" si="598"/>
        <v>0</v>
      </c>
      <c r="Z330" s="29">
        <f t="shared" si="598"/>
        <v>1145500</v>
      </c>
      <c r="AA330" s="29">
        <f t="shared" si="598"/>
        <v>0</v>
      </c>
      <c r="AB330" s="29">
        <f t="shared" si="598"/>
        <v>1145500</v>
      </c>
      <c r="AC330" s="29">
        <f t="shared" si="598"/>
        <v>0</v>
      </c>
      <c r="AD330" s="29">
        <f t="shared" si="598"/>
        <v>0</v>
      </c>
      <c r="AE330" s="29">
        <f t="shared" si="598"/>
        <v>0</v>
      </c>
      <c r="AF330" s="29">
        <f t="shared" si="598"/>
        <v>0</v>
      </c>
      <c r="AG330" s="29">
        <f t="shared" si="598"/>
        <v>0</v>
      </c>
      <c r="AH330" s="29">
        <f t="shared" si="598"/>
        <v>1145500</v>
      </c>
      <c r="AI330" s="29">
        <f t="shared" si="598"/>
        <v>0</v>
      </c>
      <c r="AJ330" s="29">
        <f t="shared" si="598"/>
        <v>1145500</v>
      </c>
      <c r="AK330" s="29">
        <f t="shared" si="598"/>
        <v>0</v>
      </c>
      <c r="AL330" s="9">
        <f t="shared" ref="AL330:AL393" si="599">AH330-AI330-AJ330-AK330</f>
        <v>0</v>
      </c>
      <c r="AM330" s="9">
        <f t="shared" ref="AM330:AM393" si="600">AD330-AE330-AF330-AG330</f>
        <v>0</v>
      </c>
      <c r="AN330" s="29"/>
      <c r="AO330" s="29"/>
      <c r="AP330" s="29"/>
      <c r="AQ330" s="29">
        <f t="shared" si="598"/>
        <v>1067500</v>
      </c>
      <c r="AR330" s="29"/>
      <c r="AS330" s="29">
        <f t="shared" si="521"/>
        <v>1067500</v>
      </c>
      <c r="AT330" s="29"/>
      <c r="AU330" s="29">
        <f t="shared" si="557"/>
        <v>1067500</v>
      </c>
      <c r="AV330" s="29">
        <f t="shared" si="598"/>
        <v>1058800</v>
      </c>
      <c r="AW330" s="29"/>
      <c r="AX330" s="29">
        <f t="shared" si="522"/>
        <v>1058800</v>
      </c>
      <c r="AY330" s="29"/>
      <c r="AZ330" s="29">
        <f t="shared" si="558"/>
        <v>1058800</v>
      </c>
      <c r="BA330" s="29">
        <f t="shared" si="598"/>
        <v>940600</v>
      </c>
      <c r="BB330" s="29">
        <f t="shared" si="598"/>
        <v>990590</v>
      </c>
      <c r="BC330" s="29">
        <f t="shared" si="598"/>
        <v>0</v>
      </c>
      <c r="BD330" s="29">
        <f t="shared" si="598"/>
        <v>990590</v>
      </c>
      <c r="BE330" s="29">
        <f t="shared" si="598"/>
        <v>0</v>
      </c>
      <c r="BF330" s="29">
        <f t="shared" si="560"/>
        <v>204900</v>
      </c>
      <c r="BG330" s="80">
        <f t="shared" si="561"/>
        <v>121.78396768020411</v>
      </c>
      <c r="BH330" s="29">
        <f t="shared" si="562"/>
        <v>154910</v>
      </c>
      <c r="BI330" s="81">
        <f t="shared" si="563"/>
        <v>115.6381550389162</v>
      </c>
    </row>
    <row r="331" spans="1:61" ht="60" hidden="1" x14ac:dyDescent="0.25">
      <c r="A331" s="106" t="s">
        <v>12</v>
      </c>
      <c r="B331" s="106"/>
      <c r="C331" s="106"/>
      <c r="D331" s="106"/>
      <c r="E331" s="124">
        <v>852</v>
      </c>
      <c r="F331" s="3" t="s">
        <v>106</v>
      </c>
      <c r="G331" s="3" t="s">
        <v>67</v>
      </c>
      <c r="H331" s="3" t="s">
        <v>185</v>
      </c>
      <c r="I331" s="3" t="s">
        <v>27</v>
      </c>
      <c r="J331" s="29">
        <v>1145500</v>
      </c>
      <c r="K331" s="29"/>
      <c r="L331" s="29">
        <f>J331</f>
        <v>1145500</v>
      </c>
      <c r="M331" s="29"/>
      <c r="N331" s="29"/>
      <c r="O331" s="29"/>
      <c r="P331" s="29">
        <f>N331</f>
        <v>0</v>
      </c>
      <c r="Q331" s="29"/>
      <c r="R331" s="29">
        <f>J331+N331</f>
        <v>1145500</v>
      </c>
      <c r="S331" s="29">
        <f>K331+O331</f>
        <v>0</v>
      </c>
      <c r="T331" s="29">
        <f>L331+P331</f>
        <v>1145500</v>
      </c>
      <c r="U331" s="29">
        <f>M331+Q331</f>
        <v>0</v>
      </c>
      <c r="V331" s="29"/>
      <c r="W331" s="29"/>
      <c r="X331" s="29">
        <f>V331</f>
        <v>0</v>
      </c>
      <c r="Y331" s="29"/>
      <c r="Z331" s="29">
        <f>R331+V331</f>
        <v>1145500</v>
      </c>
      <c r="AA331" s="29">
        <f>S331+W331</f>
        <v>0</v>
      </c>
      <c r="AB331" s="29">
        <f>T331+X331</f>
        <v>1145500</v>
      </c>
      <c r="AC331" s="29">
        <f>U331+Y331</f>
        <v>0</v>
      </c>
      <c r="AD331" s="29"/>
      <c r="AE331" s="29"/>
      <c r="AF331" s="29">
        <f>AD331</f>
        <v>0</v>
      </c>
      <c r="AG331" s="29"/>
      <c r="AH331" s="29">
        <f>Z331+AD331</f>
        <v>1145500</v>
      </c>
      <c r="AI331" s="29">
        <f>AA331+AE331</f>
        <v>0</v>
      </c>
      <c r="AJ331" s="29">
        <f>AB331+AF331</f>
        <v>1145500</v>
      </c>
      <c r="AK331" s="29">
        <f>AC331+AG331</f>
        <v>0</v>
      </c>
      <c r="AL331" s="9">
        <f t="shared" si="599"/>
        <v>0</v>
      </c>
      <c r="AM331" s="9">
        <f t="shared" si="600"/>
        <v>0</v>
      </c>
      <c r="AN331" s="29"/>
      <c r="AO331" s="29"/>
      <c r="AP331" s="29"/>
      <c r="AQ331" s="29">
        <v>1067500</v>
      </c>
      <c r="AR331" s="29"/>
      <c r="AS331" s="29">
        <f t="shared" si="521"/>
        <v>1067500</v>
      </c>
      <c r="AT331" s="29"/>
      <c r="AU331" s="29">
        <f t="shared" si="557"/>
        <v>1067500</v>
      </c>
      <c r="AV331" s="29">
        <v>1058800</v>
      </c>
      <c r="AW331" s="29"/>
      <c r="AX331" s="29">
        <f t="shared" si="522"/>
        <v>1058800</v>
      </c>
      <c r="AY331" s="29"/>
      <c r="AZ331" s="29">
        <f t="shared" si="558"/>
        <v>1058800</v>
      </c>
      <c r="BA331" s="29">
        <v>940600</v>
      </c>
      <c r="BB331" s="29">
        <v>990590</v>
      </c>
      <c r="BC331" s="29"/>
      <c r="BD331" s="29">
        <f>BB331</f>
        <v>990590</v>
      </c>
      <c r="BE331" s="29"/>
      <c r="BF331" s="29">
        <f t="shared" si="560"/>
        <v>204900</v>
      </c>
      <c r="BG331" s="80">
        <f t="shared" si="561"/>
        <v>121.78396768020411</v>
      </c>
      <c r="BH331" s="29">
        <f t="shared" si="562"/>
        <v>154910</v>
      </c>
      <c r="BI331" s="81">
        <f t="shared" si="563"/>
        <v>115.6381550389162</v>
      </c>
    </row>
    <row r="332" spans="1:61" ht="30" hidden="1" x14ac:dyDescent="0.25">
      <c r="A332" s="106" t="s">
        <v>131</v>
      </c>
      <c r="B332" s="106"/>
      <c r="C332" s="106"/>
      <c r="D332" s="106"/>
      <c r="E332" s="124">
        <v>852</v>
      </c>
      <c r="F332" s="3" t="s">
        <v>106</v>
      </c>
      <c r="G332" s="3" t="s">
        <v>67</v>
      </c>
      <c r="H332" s="3" t="s">
        <v>185</v>
      </c>
      <c r="I332" s="3" t="s">
        <v>132</v>
      </c>
      <c r="J332" s="29"/>
      <c r="K332" s="29"/>
      <c r="L332" s="29"/>
      <c r="M332" s="29"/>
      <c r="N332" s="29">
        <f>N333</f>
        <v>11087.23</v>
      </c>
      <c r="O332" s="29">
        <f t="shared" ref="O332:AK332" si="601">O333</f>
        <v>0</v>
      </c>
      <c r="P332" s="29">
        <f t="shared" si="601"/>
        <v>11087.23</v>
      </c>
      <c r="Q332" s="29">
        <f t="shared" si="601"/>
        <v>0</v>
      </c>
      <c r="R332" s="29">
        <f t="shared" si="601"/>
        <v>11087.23</v>
      </c>
      <c r="S332" s="29">
        <f t="shared" si="601"/>
        <v>0</v>
      </c>
      <c r="T332" s="29">
        <f t="shared" si="601"/>
        <v>11087.23</v>
      </c>
      <c r="U332" s="29">
        <f t="shared" si="601"/>
        <v>0</v>
      </c>
      <c r="V332" s="29">
        <f>V333</f>
        <v>0</v>
      </c>
      <c r="W332" s="29">
        <f t="shared" si="601"/>
        <v>0</v>
      </c>
      <c r="X332" s="29">
        <f t="shared" si="601"/>
        <v>0</v>
      </c>
      <c r="Y332" s="29">
        <f t="shared" si="601"/>
        <v>0</v>
      </c>
      <c r="Z332" s="29">
        <f t="shared" si="601"/>
        <v>11087.23</v>
      </c>
      <c r="AA332" s="29">
        <f t="shared" si="601"/>
        <v>0</v>
      </c>
      <c r="AB332" s="29">
        <f t="shared" si="601"/>
        <v>11087.23</v>
      </c>
      <c r="AC332" s="29">
        <f t="shared" si="601"/>
        <v>0</v>
      </c>
      <c r="AD332" s="29">
        <f>AD333</f>
        <v>0</v>
      </c>
      <c r="AE332" s="29">
        <f t="shared" si="601"/>
        <v>0</v>
      </c>
      <c r="AF332" s="29">
        <f t="shared" si="601"/>
        <v>0</v>
      </c>
      <c r="AG332" s="29">
        <f t="shared" si="601"/>
        <v>0</v>
      </c>
      <c r="AH332" s="29">
        <f t="shared" si="601"/>
        <v>11087.23</v>
      </c>
      <c r="AI332" s="29">
        <f t="shared" si="601"/>
        <v>0</v>
      </c>
      <c r="AJ332" s="29">
        <f t="shared" si="601"/>
        <v>11087.23</v>
      </c>
      <c r="AK332" s="29">
        <f t="shared" si="601"/>
        <v>0</v>
      </c>
      <c r="AL332" s="9">
        <f t="shared" si="599"/>
        <v>0</v>
      </c>
      <c r="AM332" s="9">
        <f t="shared" si="600"/>
        <v>0</v>
      </c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80"/>
      <c r="BH332" s="29"/>
      <c r="BI332" s="81"/>
    </row>
    <row r="333" spans="1:61" ht="60" hidden="1" x14ac:dyDescent="0.25">
      <c r="A333" s="126" t="s">
        <v>133</v>
      </c>
      <c r="B333" s="106"/>
      <c r="C333" s="106"/>
      <c r="D333" s="106"/>
      <c r="E333" s="124">
        <v>852</v>
      </c>
      <c r="F333" s="3" t="s">
        <v>106</v>
      </c>
      <c r="G333" s="3" t="s">
        <v>67</v>
      </c>
      <c r="H333" s="3" t="s">
        <v>185</v>
      </c>
      <c r="I333" s="3" t="s">
        <v>134</v>
      </c>
      <c r="J333" s="29"/>
      <c r="K333" s="29"/>
      <c r="L333" s="29"/>
      <c r="M333" s="29"/>
      <c r="N333" s="29">
        <v>11087.23</v>
      </c>
      <c r="O333" s="29"/>
      <c r="P333" s="29">
        <f>N333</f>
        <v>11087.23</v>
      </c>
      <c r="Q333" s="29"/>
      <c r="R333" s="29">
        <f>J333+N333</f>
        <v>11087.23</v>
      </c>
      <c r="S333" s="29">
        <f>K333+O333</f>
        <v>0</v>
      </c>
      <c r="T333" s="29">
        <f>L333+P333</f>
        <v>11087.23</v>
      </c>
      <c r="U333" s="29">
        <f>M333+Q333</f>
        <v>0</v>
      </c>
      <c r="V333" s="29"/>
      <c r="W333" s="29"/>
      <c r="X333" s="29">
        <f>V333</f>
        <v>0</v>
      </c>
      <c r="Y333" s="29"/>
      <c r="Z333" s="29">
        <f>R333+V333</f>
        <v>11087.23</v>
      </c>
      <c r="AA333" s="29">
        <f>S333+W333</f>
        <v>0</v>
      </c>
      <c r="AB333" s="29">
        <f>T333+X333</f>
        <v>11087.23</v>
      </c>
      <c r="AC333" s="29">
        <f>U333+Y333</f>
        <v>0</v>
      </c>
      <c r="AD333" s="29"/>
      <c r="AE333" s="29"/>
      <c r="AF333" s="29">
        <f>AD333</f>
        <v>0</v>
      </c>
      <c r="AG333" s="29"/>
      <c r="AH333" s="29">
        <f>Z333+AD333</f>
        <v>11087.23</v>
      </c>
      <c r="AI333" s="29">
        <f>AA333+AE333</f>
        <v>0</v>
      </c>
      <c r="AJ333" s="29">
        <f>AB333+AF333</f>
        <v>11087.23</v>
      </c>
      <c r="AK333" s="29">
        <f>AC333+AG333</f>
        <v>0</v>
      </c>
      <c r="AL333" s="9">
        <f t="shared" si="599"/>
        <v>0</v>
      </c>
      <c r="AM333" s="9">
        <f t="shared" si="600"/>
        <v>0</v>
      </c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80"/>
      <c r="BH333" s="29"/>
      <c r="BI333" s="81"/>
    </row>
    <row r="334" spans="1:61" hidden="1" x14ac:dyDescent="0.25">
      <c r="A334" s="106" t="s">
        <v>28</v>
      </c>
      <c r="B334" s="106"/>
      <c r="C334" s="106"/>
      <c r="D334" s="106"/>
      <c r="E334" s="124">
        <v>852</v>
      </c>
      <c r="F334" s="3" t="s">
        <v>106</v>
      </c>
      <c r="G334" s="3" t="s">
        <v>67</v>
      </c>
      <c r="H334" s="3" t="s">
        <v>185</v>
      </c>
      <c r="I334" s="3" t="s">
        <v>29</v>
      </c>
      <c r="J334" s="29">
        <f t="shared" ref="J334:BE334" si="602">J335</f>
        <v>46084</v>
      </c>
      <c r="K334" s="29">
        <f t="shared" si="602"/>
        <v>0</v>
      </c>
      <c r="L334" s="29">
        <f t="shared" si="602"/>
        <v>46084</v>
      </c>
      <c r="M334" s="29">
        <f t="shared" si="602"/>
        <v>0</v>
      </c>
      <c r="N334" s="29">
        <f t="shared" si="602"/>
        <v>0</v>
      </c>
      <c r="O334" s="29">
        <f t="shared" si="602"/>
        <v>0</v>
      </c>
      <c r="P334" s="29">
        <f t="shared" si="602"/>
        <v>0</v>
      </c>
      <c r="Q334" s="29">
        <f t="shared" si="602"/>
        <v>0</v>
      </c>
      <c r="R334" s="29">
        <f t="shared" si="602"/>
        <v>46084</v>
      </c>
      <c r="S334" s="29">
        <f t="shared" si="602"/>
        <v>0</v>
      </c>
      <c r="T334" s="29">
        <f t="shared" si="602"/>
        <v>46084</v>
      </c>
      <c r="U334" s="29">
        <f t="shared" si="602"/>
        <v>0</v>
      </c>
      <c r="V334" s="29">
        <f t="shared" si="602"/>
        <v>0</v>
      </c>
      <c r="W334" s="29">
        <f t="shared" si="602"/>
        <v>0</v>
      </c>
      <c r="X334" s="29">
        <f t="shared" si="602"/>
        <v>0</v>
      </c>
      <c r="Y334" s="29">
        <f t="shared" si="602"/>
        <v>0</v>
      </c>
      <c r="Z334" s="29">
        <f t="shared" si="602"/>
        <v>46084</v>
      </c>
      <c r="AA334" s="29">
        <f t="shared" si="602"/>
        <v>0</v>
      </c>
      <c r="AB334" s="29">
        <f t="shared" si="602"/>
        <v>46084</v>
      </c>
      <c r="AC334" s="29">
        <f t="shared" si="602"/>
        <v>0</v>
      </c>
      <c r="AD334" s="29">
        <f t="shared" si="602"/>
        <v>0</v>
      </c>
      <c r="AE334" s="29">
        <f t="shared" si="602"/>
        <v>0</v>
      </c>
      <c r="AF334" s="29">
        <f t="shared" si="602"/>
        <v>0</v>
      </c>
      <c r="AG334" s="29">
        <f t="shared" si="602"/>
        <v>0</v>
      </c>
      <c r="AH334" s="29">
        <f t="shared" si="602"/>
        <v>46084</v>
      </c>
      <c r="AI334" s="29">
        <f t="shared" si="602"/>
        <v>0</v>
      </c>
      <c r="AJ334" s="29">
        <f t="shared" si="602"/>
        <v>46084</v>
      </c>
      <c r="AK334" s="29">
        <f t="shared" si="602"/>
        <v>0</v>
      </c>
      <c r="AL334" s="9">
        <f t="shared" si="599"/>
        <v>0</v>
      </c>
      <c r="AM334" s="9">
        <f t="shared" si="600"/>
        <v>0</v>
      </c>
      <c r="AN334" s="29"/>
      <c r="AO334" s="29"/>
      <c r="AP334" s="29"/>
      <c r="AQ334" s="29">
        <f t="shared" si="602"/>
        <v>46084</v>
      </c>
      <c r="AR334" s="29"/>
      <c r="AS334" s="29">
        <f t="shared" si="521"/>
        <v>46084</v>
      </c>
      <c r="AT334" s="29"/>
      <c r="AU334" s="29">
        <f t="shared" ref="AU334:AU408" si="603">AS334+AT334</f>
        <v>46084</v>
      </c>
      <c r="AV334" s="29">
        <f t="shared" si="602"/>
        <v>46084</v>
      </c>
      <c r="AW334" s="29"/>
      <c r="AX334" s="29">
        <f t="shared" si="522"/>
        <v>46084</v>
      </c>
      <c r="AY334" s="29"/>
      <c r="AZ334" s="29">
        <f t="shared" ref="AZ334:AZ408" si="604">AX334+AY334</f>
        <v>46084</v>
      </c>
      <c r="BA334" s="29">
        <f t="shared" si="602"/>
        <v>44900</v>
      </c>
      <c r="BB334" s="29">
        <f t="shared" si="602"/>
        <v>44900</v>
      </c>
      <c r="BC334" s="29">
        <f t="shared" si="602"/>
        <v>0</v>
      </c>
      <c r="BD334" s="29">
        <f t="shared" si="602"/>
        <v>44900</v>
      </c>
      <c r="BE334" s="29">
        <f t="shared" si="602"/>
        <v>0</v>
      </c>
      <c r="BF334" s="29">
        <f t="shared" ref="BF334:BF365" si="605">J334-BA334</f>
        <v>1184</v>
      </c>
      <c r="BG334" s="80">
        <f t="shared" ref="BG334:BG365" si="606">J334/BA334*100</f>
        <v>102.63697104677061</v>
      </c>
      <c r="BH334" s="29">
        <f t="shared" ref="BH334:BH365" si="607">J334-BB334</f>
        <v>1184</v>
      </c>
      <c r="BI334" s="81">
        <f t="shared" ref="BI334:BI365" si="608">J334/BB334*100</f>
        <v>102.63697104677061</v>
      </c>
    </row>
    <row r="335" spans="1:61" ht="30" hidden="1" x14ac:dyDescent="0.25">
      <c r="A335" s="106" t="s">
        <v>30</v>
      </c>
      <c r="B335" s="106"/>
      <c r="C335" s="106"/>
      <c r="D335" s="106"/>
      <c r="E335" s="124">
        <v>852</v>
      </c>
      <c r="F335" s="3" t="s">
        <v>106</v>
      </c>
      <c r="G335" s="3" t="s">
        <v>67</v>
      </c>
      <c r="H335" s="3" t="s">
        <v>185</v>
      </c>
      <c r="I335" s="3" t="s">
        <v>31</v>
      </c>
      <c r="J335" s="29">
        <v>46084</v>
      </c>
      <c r="K335" s="29"/>
      <c r="L335" s="29">
        <f>J335</f>
        <v>46084</v>
      </c>
      <c r="M335" s="29"/>
      <c r="N335" s="29"/>
      <c r="O335" s="29"/>
      <c r="P335" s="29">
        <f>N335</f>
        <v>0</v>
      </c>
      <c r="Q335" s="29"/>
      <c r="R335" s="29">
        <f>J335+N335</f>
        <v>46084</v>
      </c>
      <c r="S335" s="29">
        <f>K335+O335</f>
        <v>0</v>
      </c>
      <c r="T335" s="29">
        <f>L335+P335</f>
        <v>46084</v>
      </c>
      <c r="U335" s="29">
        <f>M335+Q335</f>
        <v>0</v>
      </c>
      <c r="V335" s="29"/>
      <c r="W335" s="29"/>
      <c r="X335" s="29">
        <f>V335</f>
        <v>0</v>
      </c>
      <c r="Y335" s="29"/>
      <c r="Z335" s="29">
        <f>R335+V335</f>
        <v>46084</v>
      </c>
      <c r="AA335" s="29">
        <f>S335+W335</f>
        <v>0</v>
      </c>
      <c r="AB335" s="29">
        <f>T335+X335</f>
        <v>46084</v>
      </c>
      <c r="AC335" s="29">
        <f>U335+Y335</f>
        <v>0</v>
      </c>
      <c r="AD335" s="29"/>
      <c r="AE335" s="29"/>
      <c r="AF335" s="29">
        <f>AD335</f>
        <v>0</v>
      </c>
      <c r="AG335" s="29"/>
      <c r="AH335" s="29">
        <f>Z335+AD335</f>
        <v>46084</v>
      </c>
      <c r="AI335" s="29">
        <f>AA335+AE335</f>
        <v>0</v>
      </c>
      <c r="AJ335" s="29">
        <f>AB335+AF335</f>
        <v>46084</v>
      </c>
      <c r="AK335" s="29">
        <f>AC335+AG335</f>
        <v>0</v>
      </c>
      <c r="AL335" s="9">
        <f t="shared" si="599"/>
        <v>0</v>
      </c>
      <c r="AM335" s="9">
        <f t="shared" si="600"/>
        <v>0</v>
      </c>
      <c r="AN335" s="29"/>
      <c r="AO335" s="29"/>
      <c r="AP335" s="29"/>
      <c r="AQ335" s="29">
        <v>46084</v>
      </c>
      <c r="AR335" s="29"/>
      <c r="AS335" s="29">
        <f t="shared" si="521"/>
        <v>46084</v>
      </c>
      <c r="AT335" s="29"/>
      <c r="AU335" s="29">
        <f t="shared" si="603"/>
        <v>46084</v>
      </c>
      <c r="AV335" s="29">
        <v>46084</v>
      </c>
      <c r="AW335" s="29"/>
      <c r="AX335" s="29">
        <f t="shared" si="522"/>
        <v>46084</v>
      </c>
      <c r="AY335" s="29"/>
      <c r="AZ335" s="29">
        <f t="shared" si="604"/>
        <v>46084</v>
      </c>
      <c r="BA335" s="29">
        <v>44900</v>
      </c>
      <c r="BB335" s="29">
        <v>44900</v>
      </c>
      <c r="BC335" s="29"/>
      <c r="BD335" s="29">
        <f>BB335</f>
        <v>44900</v>
      </c>
      <c r="BE335" s="29"/>
      <c r="BF335" s="29">
        <f t="shared" si="605"/>
        <v>1184</v>
      </c>
      <c r="BG335" s="80">
        <f t="shared" si="606"/>
        <v>102.63697104677061</v>
      </c>
      <c r="BH335" s="29">
        <f t="shared" si="607"/>
        <v>1184</v>
      </c>
      <c r="BI335" s="81">
        <f t="shared" si="608"/>
        <v>102.63697104677061</v>
      </c>
    </row>
    <row r="336" spans="1:61" s="31" customFormat="1" ht="105" hidden="1" x14ac:dyDescent="0.25">
      <c r="A336" s="126" t="s">
        <v>168</v>
      </c>
      <c r="B336" s="104"/>
      <c r="C336" s="104"/>
      <c r="D336" s="104"/>
      <c r="E336" s="124">
        <v>852</v>
      </c>
      <c r="F336" s="3" t="s">
        <v>106</v>
      </c>
      <c r="G336" s="3" t="s">
        <v>67</v>
      </c>
      <c r="H336" s="3" t="s">
        <v>169</v>
      </c>
      <c r="I336" s="3"/>
      <c r="J336" s="29">
        <f t="shared" ref="J336:BB337" si="609">J337</f>
        <v>1402800</v>
      </c>
      <c r="K336" s="29">
        <f t="shared" si="609"/>
        <v>1402800</v>
      </c>
      <c r="L336" s="29">
        <f t="shared" si="609"/>
        <v>0</v>
      </c>
      <c r="M336" s="29">
        <f t="shared" si="609"/>
        <v>0</v>
      </c>
      <c r="N336" s="29">
        <f t="shared" si="609"/>
        <v>0</v>
      </c>
      <c r="O336" s="29">
        <f t="shared" si="609"/>
        <v>0</v>
      </c>
      <c r="P336" s="29">
        <f t="shared" si="609"/>
        <v>0</v>
      </c>
      <c r="Q336" s="29">
        <f t="shared" si="609"/>
        <v>0</v>
      </c>
      <c r="R336" s="29">
        <f t="shared" si="609"/>
        <v>1402800</v>
      </c>
      <c r="S336" s="29">
        <f t="shared" si="609"/>
        <v>1402800</v>
      </c>
      <c r="T336" s="29">
        <f t="shared" si="609"/>
        <v>0</v>
      </c>
      <c r="U336" s="29">
        <f t="shared" si="609"/>
        <v>0</v>
      </c>
      <c r="V336" s="29">
        <f t="shared" si="609"/>
        <v>0</v>
      </c>
      <c r="W336" s="29">
        <f t="shared" si="609"/>
        <v>0</v>
      </c>
      <c r="X336" s="29">
        <f t="shared" si="609"/>
        <v>0</v>
      </c>
      <c r="Y336" s="29">
        <f t="shared" si="609"/>
        <v>0</v>
      </c>
      <c r="Z336" s="29">
        <f t="shared" si="609"/>
        <v>1402800</v>
      </c>
      <c r="AA336" s="29">
        <f t="shared" si="609"/>
        <v>1402800</v>
      </c>
      <c r="AB336" s="29">
        <f t="shared" si="609"/>
        <v>0</v>
      </c>
      <c r="AC336" s="29">
        <f t="shared" si="609"/>
        <v>0</v>
      </c>
      <c r="AD336" s="29">
        <f t="shared" si="609"/>
        <v>0</v>
      </c>
      <c r="AE336" s="29">
        <f t="shared" si="609"/>
        <v>0</v>
      </c>
      <c r="AF336" s="29">
        <f t="shared" si="609"/>
        <v>0</v>
      </c>
      <c r="AG336" s="29">
        <f t="shared" si="609"/>
        <v>0</v>
      </c>
      <c r="AH336" s="29">
        <f t="shared" si="609"/>
        <v>1402800</v>
      </c>
      <c r="AI336" s="29">
        <f t="shared" si="609"/>
        <v>1402800</v>
      </c>
      <c r="AJ336" s="29">
        <f t="shared" si="609"/>
        <v>0</v>
      </c>
      <c r="AK336" s="29">
        <f t="shared" si="609"/>
        <v>0</v>
      </c>
      <c r="AL336" s="9">
        <f t="shared" si="599"/>
        <v>0</v>
      </c>
      <c r="AM336" s="9">
        <f t="shared" si="600"/>
        <v>0</v>
      </c>
      <c r="AN336" s="29"/>
      <c r="AO336" s="29"/>
      <c r="AP336" s="29"/>
      <c r="AQ336" s="29">
        <f t="shared" si="609"/>
        <v>1402800</v>
      </c>
      <c r="AR336" s="29"/>
      <c r="AS336" s="29">
        <f t="shared" si="521"/>
        <v>1402800</v>
      </c>
      <c r="AT336" s="29"/>
      <c r="AU336" s="29">
        <f t="shared" si="603"/>
        <v>1402800</v>
      </c>
      <c r="AV336" s="29">
        <f t="shared" si="609"/>
        <v>1402800</v>
      </c>
      <c r="AW336" s="29"/>
      <c r="AX336" s="29">
        <f t="shared" si="522"/>
        <v>1402800</v>
      </c>
      <c r="AY336" s="29"/>
      <c r="AZ336" s="29">
        <f t="shared" si="604"/>
        <v>1402800</v>
      </c>
      <c r="BA336" s="29">
        <f t="shared" si="609"/>
        <v>1411200</v>
      </c>
      <c r="BB336" s="29">
        <f t="shared" si="609"/>
        <v>1411200</v>
      </c>
      <c r="BC336" s="29">
        <f t="shared" ref="BA336:BE337" si="610">BC337</f>
        <v>1411200</v>
      </c>
      <c r="BD336" s="29">
        <f t="shared" si="610"/>
        <v>0</v>
      </c>
      <c r="BE336" s="29">
        <f t="shared" si="610"/>
        <v>0</v>
      </c>
      <c r="BF336" s="29">
        <f t="shared" si="605"/>
        <v>-8400</v>
      </c>
      <c r="BG336" s="80">
        <f t="shared" si="606"/>
        <v>99.404761904761912</v>
      </c>
      <c r="BH336" s="29">
        <f t="shared" si="607"/>
        <v>-8400</v>
      </c>
      <c r="BI336" s="81">
        <f t="shared" si="608"/>
        <v>99.404761904761912</v>
      </c>
    </row>
    <row r="337" spans="1:61" s="31" customFormat="1" ht="30" hidden="1" x14ac:dyDescent="0.25">
      <c r="A337" s="106" t="s">
        <v>131</v>
      </c>
      <c r="B337" s="104"/>
      <c r="C337" s="104"/>
      <c r="D337" s="104"/>
      <c r="E337" s="124">
        <v>852</v>
      </c>
      <c r="F337" s="3" t="s">
        <v>106</v>
      </c>
      <c r="G337" s="3" t="s">
        <v>67</v>
      </c>
      <c r="H337" s="3" t="s">
        <v>169</v>
      </c>
      <c r="I337" s="3" t="s">
        <v>132</v>
      </c>
      <c r="J337" s="29">
        <f t="shared" si="609"/>
        <v>1402800</v>
      </c>
      <c r="K337" s="29">
        <f t="shared" si="609"/>
        <v>1402800</v>
      </c>
      <c r="L337" s="29">
        <f t="shared" si="609"/>
        <v>0</v>
      </c>
      <c r="M337" s="29">
        <f t="shared" si="609"/>
        <v>0</v>
      </c>
      <c r="N337" s="29">
        <f t="shared" si="609"/>
        <v>0</v>
      </c>
      <c r="O337" s="29">
        <f t="shared" si="609"/>
        <v>0</v>
      </c>
      <c r="P337" s="29">
        <f t="shared" si="609"/>
        <v>0</v>
      </c>
      <c r="Q337" s="29">
        <f t="shared" si="609"/>
        <v>0</v>
      </c>
      <c r="R337" s="29">
        <f t="shared" si="609"/>
        <v>1402800</v>
      </c>
      <c r="S337" s="29">
        <f t="shared" si="609"/>
        <v>1402800</v>
      </c>
      <c r="T337" s="29">
        <f t="shared" si="609"/>
        <v>0</v>
      </c>
      <c r="U337" s="29">
        <f t="shared" si="609"/>
        <v>0</v>
      </c>
      <c r="V337" s="29">
        <f t="shared" si="609"/>
        <v>0</v>
      </c>
      <c r="W337" s="29">
        <f t="shared" si="609"/>
        <v>0</v>
      </c>
      <c r="X337" s="29">
        <f t="shared" si="609"/>
        <v>0</v>
      </c>
      <c r="Y337" s="29">
        <f t="shared" si="609"/>
        <v>0</v>
      </c>
      <c r="Z337" s="29">
        <f t="shared" si="609"/>
        <v>1402800</v>
      </c>
      <c r="AA337" s="29">
        <f t="shared" si="609"/>
        <v>1402800</v>
      </c>
      <c r="AB337" s="29">
        <f t="shared" si="609"/>
        <v>0</v>
      </c>
      <c r="AC337" s="29">
        <f t="shared" si="609"/>
        <v>0</v>
      </c>
      <c r="AD337" s="29">
        <f t="shared" si="609"/>
        <v>0</v>
      </c>
      <c r="AE337" s="29">
        <f t="shared" si="609"/>
        <v>0</v>
      </c>
      <c r="AF337" s="29">
        <f t="shared" si="609"/>
        <v>0</v>
      </c>
      <c r="AG337" s="29">
        <f t="shared" si="609"/>
        <v>0</v>
      </c>
      <c r="AH337" s="29">
        <f t="shared" si="609"/>
        <v>1402800</v>
      </c>
      <c r="AI337" s="29">
        <f t="shared" si="609"/>
        <v>1402800</v>
      </c>
      <c r="AJ337" s="29">
        <f t="shared" si="609"/>
        <v>0</v>
      </c>
      <c r="AK337" s="29">
        <f t="shared" si="609"/>
        <v>0</v>
      </c>
      <c r="AL337" s="9">
        <f t="shared" si="599"/>
        <v>0</v>
      </c>
      <c r="AM337" s="9">
        <f t="shared" si="600"/>
        <v>0</v>
      </c>
      <c r="AN337" s="29"/>
      <c r="AO337" s="29"/>
      <c r="AP337" s="29"/>
      <c r="AQ337" s="29">
        <f t="shared" si="609"/>
        <v>1402800</v>
      </c>
      <c r="AR337" s="29"/>
      <c r="AS337" s="29">
        <f t="shared" si="521"/>
        <v>1402800</v>
      </c>
      <c r="AT337" s="29"/>
      <c r="AU337" s="29">
        <f t="shared" si="603"/>
        <v>1402800</v>
      </c>
      <c r="AV337" s="29">
        <f t="shared" si="609"/>
        <v>1402800</v>
      </c>
      <c r="AW337" s="29"/>
      <c r="AX337" s="29">
        <f t="shared" si="522"/>
        <v>1402800</v>
      </c>
      <c r="AY337" s="29"/>
      <c r="AZ337" s="29">
        <f t="shared" si="604"/>
        <v>1402800</v>
      </c>
      <c r="BA337" s="29">
        <f t="shared" si="610"/>
        <v>1411200</v>
      </c>
      <c r="BB337" s="29">
        <f t="shared" si="610"/>
        <v>1411200</v>
      </c>
      <c r="BC337" s="29">
        <f t="shared" si="610"/>
        <v>1411200</v>
      </c>
      <c r="BD337" s="29">
        <f t="shared" si="610"/>
        <v>0</v>
      </c>
      <c r="BE337" s="29">
        <f t="shared" si="610"/>
        <v>0</v>
      </c>
      <c r="BF337" s="29">
        <f t="shared" si="605"/>
        <v>-8400</v>
      </c>
      <c r="BG337" s="80">
        <f t="shared" si="606"/>
        <v>99.404761904761912</v>
      </c>
      <c r="BH337" s="29">
        <f t="shared" si="607"/>
        <v>-8400</v>
      </c>
      <c r="BI337" s="81">
        <f t="shared" si="608"/>
        <v>99.404761904761912</v>
      </c>
    </row>
    <row r="338" spans="1:61" s="31" customFormat="1" ht="60" hidden="1" x14ac:dyDescent="0.25">
      <c r="A338" s="126" t="s">
        <v>133</v>
      </c>
      <c r="B338" s="104"/>
      <c r="C338" s="104"/>
      <c r="D338" s="104"/>
      <c r="E338" s="124">
        <v>852</v>
      </c>
      <c r="F338" s="3" t="s">
        <v>106</v>
      </c>
      <c r="G338" s="3" t="s">
        <v>67</v>
      </c>
      <c r="H338" s="3" t="s">
        <v>169</v>
      </c>
      <c r="I338" s="3" t="s">
        <v>134</v>
      </c>
      <c r="J338" s="29">
        <v>1402800</v>
      </c>
      <c r="K338" s="29">
        <f>J338</f>
        <v>1402800</v>
      </c>
      <c r="L338" s="29"/>
      <c r="M338" s="29"/>
      <c r="N338" s="29"/>
      <c r="O338" s="29">
        <f>N338</f>
        <v>0</v>
      </c>
      <c r="P338" s="29"/>
      <c r="Q338" s="29"/>
      <c r="R338" s="29">
        <f>J338+N338</f>
        <v>1402800</v>
      </c>
      <c r="S338" s="29">
        <f>K338+O338</f>
        <v>1402800</v>
      </c>
      <c r="T338" s="29">
        <f>L338+P338</f>
        <v>0</v>
      </c>
      <c r="U338" s="29">
        <f>M338+Q338</f>
        <v>0</v>
      </c>
      <c r="V338" s="29"/>
      <c r="W338" s="29">
        <f>V338</f>
        <v>0</v>
      </c>
      <c r="X338" s="29"/>
      <c r="Y338" s="29"/>
      <c r="Z338" s="29">
        <f>R338+V338</f>
        <v>1402800</v>
      </c>
      <c r="AA338" s="29">
        <f>S338+W338</f>
        <v>1402800</v>
      </c>
      <c r="AB338" s="29">
        <f>T338+X338</f>
        <v>0</v>
      </c>
      <c r="AC338" s="29">
        <f>U338+Y338</f>
        <v>0</v>
      </c>
      <c r="AD338" s="29"/>
      <c r="AE338" s="29">
        <f>AD338</f>
        <v>0</v>
      </c>
      <c r="AF338" s="29"/>
      <c r="AG338" s="29"/>
      <c r="AH338" s="29">
        <f>Z338+AD338</f>
        <v>1402800</v>
      </c>
      <c r="AI338" s="29">
        <f>AA338+AE338</f>
        <v>1402800</v>
      </c>
      <c r="AJ338" s="29">
        <f>AB338+AF338</f>
        <v>0</v>
      </c>
      <c r="AK338" s="29">
        <f>AC338+AG338</f>
        <v>0</v>
      </c>
      <c r="AL338" s="9">
        <f t="shared" si="599"/>
        <v>0</v>
      </c>
      <c r="AM338" s="9">
        <f t="shared" si="600"/>
        <v>0</v>
      </c>
      <c r="AN338" s="29"/>
      <c r="AO338" s="29"/>
      <c r="AP338" s="29"/>
      <c r="AQ338" s="29">
        <v>1402800</v>
      </c>
      <c r="AR338" s="29"/>
      <c r="AS338" s="29">
        <f t="shared" si="521"/>
        <v>1402800</v>
      </c>
      <c r="AT338" s="29"/>
      <c r="AU338" s="29">
        <f t="shared" si="603"/>
        <v>1402800</v>
      </c>
      <c r="AV338" s="29">
        <v>1402800</v>
      </c>
      <c r="AW338" s="29"/>
      <c r="AX338" s="29">
        <f t="shared" si="522"/>
        <v>1402800</v>
      </c>
      <c r="AY338" s="29"/>
      <c r="AZ338" s="29">
        <f t="shared" si="604"/>
        <v>1402800</v>
      </c>
      <c r="BA338" s="29">
        <v>1411200</v>
      </c>
      <c r="BB338" s="29">
        <v>1411200</v>
      </c>
      <c r="BC338" s="29">
        <f>BB338</f>
        <v>1411200</v>
      </c>
      <c r="BD338" s="29"/>
      <c r="BE338" s="29"/>
      <c r="BF338" s="29">
        <f t="shared" si="605"/>
        <v>-8400</v>
      </c>
      <c r="BG338" s="80">
        <f t="shared" si="606"/>
        <v>99.404761904761912</v>
      </c>
      <c r="BH338" s="29">
        <f t="shared" si="607"/>
        <v>-8400</v>
      </c>
      <c r="BI338" s="81">
        <f t="shared" si="608"/>
        <v>99.404761904761912</v>
      </c>
    </row>
    <row r="339" spans="1:61" x14ac:dyDescent="0.25">
      <c r="A339" s="76" t="s">
        <v>126</v>
      </c>
      <c r="B339" s="52"/>
      <c r="C339" s="52"/>
      <c r="D339" s="52"/>
      <c r="E339" s="124">
        <v>852</v>
      </c>
      <c r="F339" s="23" t="s">
        <v>127</v>
      </c>
      <c r="G339" s="23"/>
      <c r="H339" s="23"/>
      <c r="I339" s="23"/>
      <c r="J339" s="38">
        <f t="shared" ref="J339:M339" si="611">J340+J344+J355</f>
        <v>10357962.470000001</v>
      </c>
      <c r="K339" s="38">
        <f t="shared" si="611"/>
        <v>10357962.470000001</v>
      </c>
      <c r="L339" s="38">
        <f t="shared" si="611"/>
        <v>0</v>
      </c>
      <c r="M339" s="38">
        <f t="shared" si="611"/>
        <v>0</v>
      </c>
      <c r="N339" s="38">
        <f t="shared" ref="N339:U339" si="612">N340+N344+N355</f>
        <v>0</v>
      </c>
      <c r="O339" s="38">
        <f t="shared" si="612"/>
        <v>0</v>
      </c>
      <c r="P339" s="38">
        <f t="shared" si="612"/>
        <v>0</v>
      </c>
      <c r="Q339" s="38">
        <f t="shared" si="612"/>
        <v>0</v>
      </c>
      <c r="R339" s="38">
        <f t="shared" si="612"/>
        <v>10357962.470000001</v>
      </c>
      <c r="S339" s="38">
        <f t="shared" si="612"/>
        <v>10357962.470000001</v>
      </c>
      <c r="T339" s="38">
        <f t="shared" si="612"/>
        <v>0</v>
      </c>
      <c r="U339" s="38">
        <f t="shared" si="612"/>
        <v>0</v>
      </c>
      <c r="V339" s="38">
        <f t="shared" ref="V339:AC339" si="613">V340+V344+V355</f>
        <v>0</v>
      </c>
      <c r="W339" s="38">
        <f t="shared" si="613"/>
        <v>0</v>
      </c>
      <c r="X339" s="38">
        <f t="shared" si="613"/>
        <v>0</v>
      </c>
      <c r="Y339" s="38">
        <f t="shared" si="613"/>
        <v>0</v>
      </c>
      <c r="Z339" s="38">
        <f t="shared" si="613"/>
        <v>10357962.470000001</v>
      </c>
      <c r="AA339" s="38">
        <f t="shared" si="613"/>
        <v>10357962.470000001</v>
      </c>
      <c r="AB339" s="38">
        <f t="shared" si="613"/>
        <v>0</v>
      </c>
      <c r="AC339" s="38">
        <f t="shared" si="613"/>
        <v>0</v>
      </c>
      <c r="AD339" s="38">
        <f t="shared" ref="AD339:AK339" si="614">AD340+AD344+AD355</f>
        <v>-410600</v>
      </c>
      <c r="AE339" s="38">
        <f t="shared" si="614"/>
        <v>-410600</v>
      </c>
      <c r="AF339" s="38">
        <f t="shared" si="614"/>
        <v>0</v>
      </c>
      <c r="AG339" s="38">
        <f t="shared" si="614"/>
        <v>0</v>
      </c>
      <c r="AH339" s="38">
        <f t="shared" si="614"/>
        <v>9947362.4700000007</v>
      </c>
      <c r="AI339" s="38">
        <f t="shared" si="614"/>
        <v>9947362.4700000007</v>
      </c>
      <c r="AJ339" s="38">
        <f t="shared" si="614"/>
        <v>0</v>
      </c>
      <c r="AK339" s="38">
        <f t="shared" si="614"/>
        <v>0</v>
      </c>
      <c r="AL339" s="9">
        <f t="shared" si="599"/>
        <v>0</v>
      </c>
      <c r="AM339" s="9">
        <f t="shared" si="600"/>
        <v>0</v>
      </c>
      <c r="AN339" s="38"/>
      <c r="AO339" s="38"/>
      <c r="AP339" s="38"/>
      <c r="AQ339" s="38">
        <f t="shared" ref="AQ339:BE339" si="615">AQ340+AQ344+AQ355</f>
        <v>11653487.34</v>
      </c>
      <c r="AR339" s="38"/>
      <c r="AS339" s="29">
        <f t="shared" si="521"/>
        <v>11653487.34</v>
      </c>
      <c r="AT339" s="38"/>
      <c r="AU339" s="29">
        <f t="shared" si="603"/>
        <v>11653487.34</v>
      </c>
      <c r="AV339" s="38">
        <f t="shared" si="615"/>
        <v>9127913.0399999991</v>
      </c>
      <c r="AW339" s="38"/>
      <c r="AX339" s="29">
        <f t="shared" si="522"/>
        <v>9127913.0399999991</v>
      </c>
      <c r="AY339" s="38"/>
      <c r="AZ339" s="29">
        <f t="shared" si="604"/>
        <v>9127913.0399999991</v>
      </c>
      <c r="BA339" s="38">
        <f t="shared" ref="BA339" si="616">BA340+BA344+BA355</f>
        <v>9982313.2100000009</v>
      </c>
      <c r="BB339" s="38">
        <f t="shared" si="615"/>
        <v>9719692</v>
      </c>
      <c r="BC339" s="38">
        <f t="shared" si="615"/>
        <v>9719692</v>
      </c>
      <c r="BD339" s="38">
        <f t="shared" si="615"/>
        <v>966676</v>
      </c>
      <c r="BE339" s="38">
        <f t="shared" si="615"/>
        <v>966676</v>
      </c>
      <c r="BF339" s="29">
        <f t="shared" si="605"/>
        <v>375649.25999999978</v>
      </c>
      <c r="BG339" s="80">
        <f t="shared" si="606"/>
        <v>103.7631484015517</v>
      </c>
      <c r="BH339" s="29">
        <f t="shared" si="607"/>
        <v>638270.47000000067</v>
      </c>
      <c r="BI339" s="81">
        <f t="shared" si="608"/>
        <v>106.56677670444704</v>
      </c>
    </row>
    <row r="340" spans="1:61" ht="28.5" x14ac:dyDescent="0.25">
      <c r="A340" s="6" t="s">
        <v>135</v>
      </c>
      <c r="B340" s="104"/>
      <c r="C340" s="104"/>
      <c r="D340" s="104"/>
      <c r="E340" s="124">
        <v>852</v>
      </c>
      <c r="F340" s="27" t="s">
        <v>127</v>
      </c>
      <c r="G340" s="27" t="s">
        <v>61</v>
      </c>
      <c r="H340" s="27"/>
      <c r="I340" s="27"/>
      <c r="J340" s="30">
        <f t="shared" ref="J340:BB342" si="617">J341</f>
        <v>255000</v>
      </c>
      <c r="K340" s="30">
        <f t="shared" si="617"/>
        <v>255000</v>
      </c>
      <c r="L340" s="30">
        <f t="shared" si="617"/>
        <v>0</v>
      </c>
      <c r="M340" s="30">
        <f t="shared" si="617"/>
        <v>0</v>
      </c>
      <c r="N340" s="30">
        <f t="shared" si="617"/>
        <v>0</v>
      </c>
      <c r="O340" s="30">
        <f t="shared" si="617"/>
        <v>0</v>
      </c>
      <c r="P340" s="30">
        <f t="shared" si="617"/>
        <v>0</v>
      </c>
      <c r="Q340" s="30">
        <f t="shared" si="617"/>
        <v>0</v>
      </c>
      <c r="R340" s="30">
        <f t="shared" si="617"/>
        <v>255000</v>
      </c>
      <c r="S340" s="30">
        <f t="shared" si="617"/>
        <v>255000</v>
      </c>
      <c r="T340" s="30">
        <f t="shared" si="617"/>
        <v>0</v>
      </c>
      <c r="U340" s="30">
        <f t="shared" si="617"/>
        <v>0</v>
      </c>
      <c r="V340" s="30">
        <f t="shared" si="617"/>
        <v>0</v>
      </c>
      <c r="W340" s="30">
        <f t="shared" si="617"/>
        <v>0</v>
      </c>
      <c r="X340" s="30">
        <f t="shared" si="617"/>
        <v>0</v>
      </c>
      <c r="Y340" s="30">
        <f t="shared" si="617"/>
        <v>0</v>
      </c>
      <c r="Z340" s="30">
        <f t="shared" si="617"/>
        <v>255000</v>
      </c>
      <c r="AA340" s="30">
        <f t="shared" si="617"/>
        <v>255000</v>
      </c>
      <c r="AB340" s="30">
        <f t="shared" si="617"/>
        <v>0</v>
      </c>
      <c r="AC340" s="30">
        <f t="shared" si="617"/>
        <v>0</v>
      </c>
      <c r="AD340" s="30">
        <f t="shared" si="617"/>
        <v>-120000</v>
      </c>
      <c r="AE340" s="30">
        <f t="shared" si="617"/>
        <v>-120000</v>
      </c>
      <c r="AF340" s="30">
        <f t="shared" si="617"/>
        <v>0</v>
      </c>
      <c r="AG340" s="30">
        <f t="shared" si="617"/>
        <v>0</v>
      </c>
      <c r="AH340" s="30">
        <f t="shared" si="617"/>
        <v>135000</v>
      </c>
      <c r="AI340" s="30">
        <f t="shared" si="617"/>
        <v>135000</v>
      </c>
      <c r="AJ340" s="30">
        <f t="shared" si="617"/>
        <v>0</v>
      </c>
      <c r="AK340" s="30">
        <f t="shared" si="617"/>
        <v>0</v>
      </c>
      <c r="AL340" s="9">
        <f t="shared" si="599"/>
        <v>0</v>
      </c>
      <c r="AM340" s="9">
        <f t="shared" si="600"/>
        <v>0</v>
      </c>
      <c r="AN340" s="30"/>
      <c r="AO340" s="30"/>
      <c r="AP340" s="30"/>
      <c r="AQ340" s="30">
        <f t="shared" si="617"/>
        <v>255000</v>
      </c>
      <c r="AR340" s="30"/>
      <c r="AS340" s="29">
        <f t="shared" si="521"/>
        <v>255000</v>
      </c>
      <c r="AT340" s="30"/>
      <c r="AU340" s="29">
        <f t="shared" si="603"/>
        <v>255000</v>
      </c>
      <c r="AV340" s="30">
        <f t="shared" si="617"/>
        <v>255000</v>
      </c>
      <c r="AW340" s="30"/>
      <c r="AX340" s="29">
        <f t="shared" si="522"/>
        <v>255000</v>
      </c>
      <c r="AY340" s="30"/>
      <c r="AZ340" s="29">
        <f t="shared" si="604"/>
        <v>255000</v>
      </c>
      <c r="BA340" s="30">
        <f t="shared" si="617"/>
        <v>234000</v>
      </c>
      <c r="BB340" s="30">
        <f t="shared" si="617"/>
        <v>234000</v>
      </c>
      <c r="BC340" s="30">
        <f t="shared" ref="BA340:BE342" si="618">BC341</f>
        <v>234000</v>
      </c>
      <c r="BD340" s="30">
        <f t="shared" si="618"/>
        <v>0</v>
      </c>
      <c r="BE340" s="30">
        <f t="shared" si="618"/>
        <v>0</v>
      </c>
      <c r="BF340" s="29">
        <f t="shared" si="605"/>
        <v>21000</v>
      </c>
      <c r="BG340" s="80">
        <f t="shared" si="606"/>
        <v>108.97435897435896</v>
      </c>
      <c r="BH340" s="29">
        <f t="shared" si="607"/>
        <v>21000</v>
      </c>
      <c r="BI340" s="81">
        <f t="shared" si="608"/>
        <v>108.97435897435896</v>
      </c>
    </row>
    <row r="341" spans="1:61" ht="62.25" customHeight="1" x14ac:dyDescent="0.25">
      <c r="A341" s="126" t="s">
        <v>187</v>
      </c>
      <c r="B341" s="104"/>
      <c r="C341" s="104"/>
      <c r="D341" s="104"/>
      <c r="E341" s="124">
        <v>852</v>
      </c>
      <c r="F341" s="3" t="s">
        <v>127</v>
      </c>
      <c r="G341" s="3" t="s">
        <v>61</v>
      </c>
      <c r="H341" s="3" t="s">
        <v>188</v>
      </c>
      <c r="I341" s="27"/>
      <c r="J341" s="29">
        <f t="shared" si="617"/>
        <v>255000</v>
      </c>
      <c r="K341" s="29">
        <f t="shared" si="617"/>
        <v>255000</v>
      </c>
      <c r="L341" s="29">
        <f t="shared" si="617"/>
        <v>0</v>
      </c>
      <c r="M341" s="29">
        <f t="shared" si="617"/>
        <v>0</v>
      </c>
      <c r="N341" s="29">
        <f t="shared" si="617"/>
        <v>0</v>
      </c>
      <c r="O341" s="29">
        <f t="shared" si="617"/>
        <v>0</v>
      </c>
      <c r="P341" s="29">
        <f t="shared" si="617"/>
        <v>0</v>
      </c>
      <c r="Q341" s="29">
        <f t="shared" si="617"/>
        <v>0</v>
      </c>
      <c r="R341" s="29">
        <f t="shared" si="617"/>
        <v>255000</v>
      </c>
      <c r="S341" s="29">
        <f t="shared" si="617"/>
        <v>255000</v>
      </c>
      <c r="T341" s="29">
        <f t="shared" si="617"/>
        <v>0</v>
      </c>
      <c r="U341" s="29">
        <f t="shared" si="617"/>
        <v>0</v>
      </c>
      <c r="V341" s="29">
        <f t="shared" si="617"/>
        <v>0</v>
      </c>
      <c r="W341" s="29">
        <f t="shared" si="617"/>
        <v>0</v>
      </c>
      <c r="X341" s="29">
        <f t="shared" si="617"/>
        <v>0</v>
      </c>
      <c r="Y341" s="29">
        <f t="shared" si="617"/>
        <v>0</v>
      </c>
      <c r="Z341" s="29">
        <f t="shared" si="617"/>
        <v>255000</v>
      </c>
      <c r="AA341" s="29">
        <f t="shared" si="617"/>
        <v>255000</v>
      </c>
      <c r="AB341" s="29">
        <f t="shared" si="617"/>
        <v>0</v>
      </c>
      <c r="AC341" s="29">
        <f t="shared" si="617"/>
        <v>0</v>
      </c>
      <c r="AD341" s="29">
        <f t="shared" si="617"/>
        <v>-120000</v>
      </c>
      <c r="AE341" s="29">
        <f t="shared" si="617"/>
        <v>-120000</v>
      </c>
      <c r="AF341" s="29">
        <f t="shared" si="617"/>
        <v>0</v>
      </c>
      <c r="AG341" s="29">
        <f t="shared" si="617"/>
        <v>0</v>
      </c>
      <c r="AH341" s="29">
        <f t="shared" si="617"/>
        <v>135000</v>
      </c>
      <c r="AI341" s="29">
        <f t="shared" si="617"/>
        <v>135000</v>
      </c>
      <c r="AJ341" s="29">
        <f t="shared" si="617"/>
        <v>0</v>
      </c>
      <c r="AK341" s="29">
        <f t="shared" si="617"/>
        <v>0</v>
      </c>
      <c r="AL341" s="9">
        <f t="shared" si="599"/>
        <v>0</v>
      </c>
      <c r="AM341" s="9">
        <f t="shared" si="600"/>
        <v>0</v>
      </c>
      <c r="AN341" s="29"/>
      <c r="AO341" s="29"/>
      <c r="AP341" s="29"/>
      <c r="AQ341" s="29">
        <f t="shared" si="617"/>
        <v>255000</v>
      </c>
      <c r="AR341" s="29"/>
      <c r="AS341" s="29">
        <f t="shared" si="521"/>
        <v>255000</v>
      </c>
      <c r="AT341" s="29"/>
      <c r="AU341" s="29">
        <f t="shared" si="603"/>
        <v>255000</v>
      </c>
      <c r="AV341" s="29">
        <f t="shared" si="617"/>
        <v>255000</v>
      </c>
      <c r="AW341" s="29"/>
      <c r="AX341" s="29">
        <f t="shared" si="522"/>
        <v>255000</v>
      </c>
      <c r="AY341" s="29"/>
      <c r="AZ341" s="29">
        <f t="shared" si="604"/>
        <v>255000</v>
      </c>
      <c r="BA341" s="29">
        <f t="shared" si="618"/>
        <v>234000</v>
      </c>
      <c r="BB341" s="29">
        <f t="shared" si="618"/>
        <v>234000</v>
      </c>
      <c r="BC341" s="29">
        <f t="shared" si="618"/>
        <v>234000</v>
      </c>
      <c r="BD341" s="29">
        <f t="shared" si="618"/>
        <v>0</v>
      </c>
      <c r="BE341" s="29">
        <f t="shared" si="618"/>
        <v>0</v>
      </c>
      <c r="BF341" s="29">
        <f t="shared" si="605"/>
        <v>21000</v>
      </c>
      <c r="BG341" s="80">
        <f t="shared" si="606"/>
        <v>108.97435897435896</v>
      </c>
      <c r="BH341" s="29">
        <f t="shared" si="607"/>
        <v>21000</v>
      </c>
      <c r="BI341" s="81">
        <f t="shared" si="608"/>
        <v>108.97435897435896</v>
      </c>
    </row>
    <row r="342" spans="1:61" ht="30" x14ac:dyDescent="0.25">
      <c r="A342" s="126" t="s">
        <v>131</v>
      </c>
      <c r="B342" s="126"/>
      <c r="C342" s="126"/>
      <c r="D342" s="126"/>
      <c r="E342" s="124">
        <v>852</v>
      </c>
      <c r="F342" s="3" t="s">
        <v>127</v>
      </c>
      <c r="G342" s="3" t="s">
        <v>61</v>
      </c>
      <c r="H342" s="3" t="s">
        <v>188</v>
      </c>
      <c r="I342" s="3" t="s">
        <v>132</v>
      </c>
      <c r="J342" s="29">
        <f t="shared" si="617"/>
        <v>255000</v>
      </c>
      <c r="K342" s="29">
        <f t="shared" si="617"/>
        <v>255000</v>
      </c>
      <c r="L342" s="29">
        <f t="shared" si="617"/>
        <v>0</v>
      </c>
      <c r="M342" s="29">
        <f t="shared" si="617"/>
        <v>0</v>
      </c>
      <c r="N342" s="29">
        <f t="shared" si="617"/>
        <v>0</v>
      </c>
      <c r="O342" s="29">
        <f t="shared" si="617"/>
        <v>0</v>
      </c>
      <c r="P342" s="29">
        <f t="shared" si="617"/>
        <v>0</v>
      </c>
      <c r="Q342" s="29">
        <f t="shared" si="617"/>
        <v>0</v>
      </c>
      <c r="R342" s="29">
        <f t="shared" si="617"/>
        <v>255000</v>
      </c>
      <c r="S342" s="29">
        <f t="shared" si="617"/>
        <v>255000</v>
      </c>
      <c r="T342" s="29">
        <f t="shared" si="617"/>
        <v>0</v>
      </c>
      <c r="U342" s="29">
        <f t="shared" si="617"/>
        <v>0</v>
      </c>
      <c r="V342" s="29">
        <f t="shared" si="617"/>
        <v>0</v>
      </c>
      <c r="W342" s="29">
        <f t="shared" si="617"/>
        <v>0</v>
      </c>
      <c r="X342" s="29">
        <f t="shared" si="617"/>
        <v>0</v>
      </c>
      <c r="Y342" s="29">
        <f t="shared" si="617"/>
        <v>0</v>
      </c>
      <c r="Z342" s="29">
        <f t="shared" si="617"/>
        <v>255000</v>
      </c>
      <c r="AA342" s="29">
        <f t="shared" si="617"/>
        <v>255000</v>
      </c>
      <c r="AB342" s="29">
        <f t="shared" si="617"/>
        <v>0</v>
      </c>
      <c r="AC342" s="29">
        <f t="shared" si="617"/>
        <v>0</v>
      </c>
      <c r="AD342" s="29">
        <f t="shared" si="617"/>
        <v>-120000</v>
      </c>
      <c r="AE342" s="29">
        <f t="shared" si="617"/>
        <v>-120000</v>
      </c>
      <c r="AF342" s="29">
        <f t="shared" si="617"/>
        <v>0</v>
      </c>
      <c r="AG342" s="29">
        <f t="shared" si="617"/>
        <v>0</v>
      </c>
      <c r="AH342" s="29">
        <f t="shared" si="617"/>
        <v>135000</v>
      </c>
      <c r="AI342" s="29">
        <f t="shared" si="617"/>
        <v>135000</v>
      </c>
      <c r="AJ342" s="29">
        <f t="shared" si="617"/>
        <v>0</v>
      </c>
      <c r="AK342" s="29">
        <f t="shared" si="617"/>
        <v>0</v>
      </c>
      <c r="AL342" s="9">
        <f t="shared" si="599"/>
        <v>0</v>
      </c>
      <c r="AM342" s="9">
        <f t="shared" si="600"/>
        <v>0</v>
      </c>
      <c r="AN342" s="29"/>
      <c r="AO342" s="29"/>
      <c r="AP342" s="29"/>
      <c r="AQ342" s="29">
        <f t="shared" si="617"/>
        <v>255000</v>
      </c>
      <c r="AR342" s="29"/>
      <c r="AS342" s="29">
        <f t="shared" si="521"/>
        <v>255000</v>
      </c>
      <c r="AT342" s="29"/>
      <c r="AU342" s="29">
        <f t="shared" si="603"/>
        <v>255000</v>
      </c>
      <c r="AV342" s="29">
        <f t="shared" si="617"/>
        <v>255000</v>
      </c>
      <c r="AW342" s="29"/>
      <c r="AX342" s="29">
        <f t="shared" si="522"/>
        <v>255000</v>
      </c>
      <c r="AY342" s="29"/>
      <c r="AZ342" s="29">
        <f t="shared" si="604"/>
        <v>255000</v>
      </c>
      <c r="BA342" s="29">
        <f t="shared" si="618"/>
        <v>234000</v>
      </c>
      <c r="BB342" s="29">
        <f t="shared" si="618"/>
        <v>234000</v>
      </c>
      <c r="BC342" s="29">
        <f t="shared" si="618"/>
        <v>234000</v>
      </c>
      <c r="BD342" s="29">
        <f t="shared" si="618"/>
        <v>0</v>
      </c>
      <c r="BE342" s="29">
        <f t="shared" si="618"/>
        <v>0</v>
      </c>
      <c r="BF342" s="29">
        <f t="shared" si="605"/>
        <v>21000</v>
      </c>
      <c r="BG342" s="80">
        <f t="shared" si="606"/>
        <v>108.97435897435896</v>
      </c>
      <c r="BH342" s="29">
        <f t="shared" si="607"/>
        <v>21000</v>
      </c>
      <c r="BI342" s="81">
        <f t="shared" si="608"/>
        <v>108.97435897435896</v>
      </c>
    </row>
    <row r="343" spans="1:61" ht="44.25" customHeight="1" x14ac:dyDescent="0.25">
      <c r="A343" s="126" t="s">
        <v>133</v>
      </c>
      <c r="B343" s="126"/>
      <c r="C343" s="126"/>
      <c r="D343" s="126"/>
      <c r="E343" s="124">
        <v>852</v>
      </c>
      <c r="F343" s="3" t="s">
        <v>127</v>
      </c>
      <c r="G343" s="3" t="s">
        <v>61</v>
      </c>
      <c r="H343" s="3" t="s">
        <v>188</v>
      </c>
      <c r="I343" s="3" t="s">
        <v>134</v>
      </c>
      <c r="J343" s="29">
        <v>255000</v>
      </c>
      <c r="K343" s="29">
        <f>J343</f>
        <v>255000</v>
      </c>
      <c r="L343" s="29"/>
      <c r="M343" s="29"/>
      <c r="N343" s="29"/>
      <c r="O343" s="29">
        <f>N343</f>
        <v>0</v>
      </c>
      <c r="P343" s="29"/>
      <c r="Q343" s="29"/>
      <c r="R343" s="29">
        <f>J343+N343</f>
        <v>255000</v>
      </c>
      <c r="S343" s="29">
        <f>K343+O343</f>
        <v>255000</v>
      </c>
      <c r="T343" s="29">
        <f>L343+P343</f>
        <v>0</v>
      </c>
      <c r="U343" s="29">
        <f>M343+Q343</f>
        <v>0</v>
      </c>
      <c r="V343" s="29"/>
      <c r="W343" s="29">
        <f>V343</f>
        <v>0</v>
      </c>
      <c r="X343" s="29"/>
      <c r="Y343" s="29"/>
      <c r="Z343" s="29">
        <f>R343+V343</f>
        <v>255000</v>
      </c>
      <c r="AA343" s="29">
        <f>S343+W343</f>
        <v>255000</v>
      </c>
      <c r="AB343" s="29">
        <f>T343+X343</f>
        <v>0</v>
      </c>
      <c r="AC343" s="29">
        <f>U343+Y343</f>
        <v>0</v>
      </c>
      <c r="AD343" s="29">
        <v>-120000</v>
      </c>
      <c r="AE343" s="29">
        <f>AD343</f>
        <v>-120000</v>
      </c>
      <c r="AF343" s="29"/>
      <c r="AG343" s="29"/>
      <c r="AH343" s="29">
        <f>Z343+AD343</f>
        <v>135000</v>
      </c>
      <c r="AI343" s="29">
        <f>AA343+AE343</f>
        <v>135000</v>
      </c>
      <c r="AJ343" s="29">
        <f>AB343+AF343</f>
        <v>0</v>
      </c>
      <c r="AK343" s="29">
        <f>AC343+AG343</f>
        <v>0</v>
      </c>
      <c r="AL343" s="9">
        <f t="shared" si="599"/>
        <v>0</v>
      </c>
      <c r="AM343" s="9">
        <f t="shared" si="600"/>
        <v>0</v>
      </c>
      <c r="AN343" s="29"/>
      <c r="AO343" s="29"/>
      <c r="AP343" s="29"/>
      <c r="AQ343" s="29">
        <v>255000</v>
      </c>
      <c r="AR343" s="29"/>
      <c r="AS343" s="29">
        <f t="shared" si="521"/>
        <v>255000</v>
      </c>
      <c r="AT343" s="29"/>
      <c r="AU343" s="29">
        <f t="shared" si="603"/>
        <v>255000</v>
      </c>
      <c r="AV343" s="29">
        <v>255000</v>
      </c>
      <c r="AW343" s="29"/>
      <c r="AX343" s="29">
        <f t="shared" si="522"/>
        <v>255000</v>
      </c>
      <c r="AY343" s="29"/>
      <c r="AZ343" s="29">
        <f t="shared" si="604"/>
        <v>255000</v>
      </c>
      <c r="BA343" s="29">
        <v>234000</v>
      </c>
      <c r="BB343" s="29">
        <v>234000</v>
      </c>
      <c r="BC343" s="29">
        <f>BB343</f>
        <v>234000</v>
      </c>
      <c r="BD343" s="29"/>
      <c r="BE343" s="29"/>
      <c r="BF343" s="29">
        <f t="shared" si="605"/>
        <v>21000</v>
      </c>
      <c r="BG343" s="80">
        <f t="shared" si="606"/>
        <v>108.97435897435896</v>
      </c>
      <c r="BH343" s="29">
        <f t="shared" si="607"/>
        <v>21000</v>
      </c>
      <c r="BI343" s="81">
        <f t="shared" si="608"/>
        <v>108.97435897435896</v>
      </c>
    </row>
    <row r="344" spans="1:61" x14ac:dyDescent="0.25">
      <c r="A344" s="6" t="s">
        <v>137</v>
      </c>
      <c r="B344" s="104"/>
      <c r="C344" s="104"/>
      <c r="D344" s="104"/>
      <c r="E344" s="124">
        <v>852</v>
      </c>
      <c r="F344" s="27" t="s">
        <v>127</v>
      </c>
      <c r="G344" s="27" t="s">
        <v>16</v>
      </c>
      <c r="H344" s="27"/>
      <c r="I344" s="27"/>
      <c r="J344" s="30">
        <f t="shared" ref="J344:M344" si="619">J345+J348+J352</f>
        <v>9436846.4700000007</v>
      </c>
      <c r="K344" s="30">
        <f t="shared" si="619"/>
        <v>9436846.4700000007</v>
      </c>
      <c r="L344" s="30">
        <f t="shared" si="619"/>
        <v>0</v>
      </c>
      <c r="M344" s="30">
        <f t="shared" si="619"/>
        <v>0</v>
      </c>
      <c r="N344" s="30">
        <f t="shared" ref="N344:U344" si="620">N345+N348+N352</f>
        <v>0</v>
      </c>
      <c r="O344" s="30">
        <f t="shared" si="620"/>
        <v>0</v>
      </c>
      <c r="P344" s="30">
        <f t="shared" si="620"/>
        <v>0</v>
      </c>
      <c r="Q344" s="30">
        <f t="shared" si="620"/>
        <v>0</v>
      </c>
      <c r="R344" s="30">
        <f t="shared" si="620"/>
        <v>9436846.4700000007</v>
      </c>
      <c r="S344" s="30">
        <f t="shared" si="620"/>
        <v>9436846.4700000007</v>
      </c>
      <c r="T344" s="30">
        <f t="shared" si="620"/>
        <v>0</v>
      </c>
      <c r="U344" s="30">
        <f t="shared" si="620"/>
        <v>0</v>
      </c>
      <c r="V344" s="30">
        <f t="shared" ref="V344:AC344" si="621">V345+V348+V352</f>
        <v>0</v>
      </c>
      <c r="W344" s="30">
        <f t="shared" si="621"/>
        <v>0</v>
      </c>
      <c r="X344" s="30">
        <f t="shared" si="621"/>
        <v>0</v>
      </c>
      <c r="Y344" s="30">
        <f t="shared" si="621"/>
        <v>0</v>
      </c>
      <c r="Z344" s="30">
        <f t="shared" si="621"/>
        <v>9436846.4700000007</v>
      </c>
      <c r="AA344" s="30">
        <f t="shared" si="621"/>
        <v>9436846.4700000007</v>
      </c>
      <c r="AB344" s="30">
        <f t="shared" si="621"/>
        <v>0</v>
      </c>
      <c r="AC344" s="30">
        <f t="shared" si="621"/>
        <v>0</v>
      </c>
      <c r="AD344" s="30">
        <f t="shared" ref="AD344:AK344" si="622">AD345+AD348+AD352</f>
        <v>-290600</v>
      </c>
      <c r="AE344" s="30">
        <f t="shared" si="622"/>
        <v>-290600</v>
      </c>
      <c r="AF344" s="30">
        <f t="shared" si="622"/>
        <v>0</v>
      </c>
      <c r="AG344" s="30">
        <f t="shared" si="622"/>
        <v>0</v>
      </c>
      <c r="AH344" s="30">
        <f t="shared" si="622"/>
        <v>9146246.4700000007</v>
      </c>
      <c r="AI344" s="30">
        <f t="shared" si="622"/>
        <v>9146246.4700000007</v>
      </c>
      <c r="AJ344" s="30">
        <f t="shared" si="622"/>
        <v>0</v>
      </c>
      <c r="AK344" s="30">
        <f t="shared" si="622"/>
        <v>0</v>
      </c>
      <c r="AL344" s="9">
        <f t="shared" si="599"/>
        <v>0</v>
      </c>
      <c r="AM344" s="9">
        <f t="shared" si="600"/>
        <v>0</v>
      </c>
      <c r="AN344" s="30"/>
      <c r="AO344" s="30"/>
      <c r="AP344" s="30"/>
      <c r="AQ344" s="30">
        <f t="shared" ref="AQ344:BE344" si="623">AQ345+AQ348+AQ352</f>
        <v>10725371.34</v>
      </c>
      <c r="AR344" s="30"/>
      <c r="AS344" s="29">
        <f t="shared" si="521"/>
        <v>10725371.34</v>
      </c>
      <c r="AT344" s="30"/>
      <c r="AU344" s="29">
        <f t="shared" si="603"/>
        <v>10725371.34</v>
      </c>
      <c r="AV344" s="30">
        <f t="shared" si="623"/>
        <v>8199797.04</v>
      </c>
      <c r="AW344" s="30"/>
      <c r="AX344" s="29">
        <f t="shared" si="522"/>
        <v>8199797.04</v>
      </c>
      <c r="AY344" s="30"/>
      <c r="AZ344" s="29">
        <f t="shared" si="604"/>
        <v>8199797.04</v>
      </c>
      <c r="BA344" s="30">
        <f t="shared" ref="BA344" si="624">BA345+BA348+BA352</f>
        <v>9109081.2100000009</v>
      </c>
      <c r="BB344" s="30">
        <f t="shared" si="623"/>
        <v>8846460</v>
      </c>
      <c r="BC344" s="30">
        <f t="shared" si="623"/>
        <v>8846460</v>
      </c>
      <c r="BD344" s="30">
        <f t="shared" si="623"/>
        <v>0</v>
      </c>
      <c r="BE344" s="30">
        <f t="shared" si="623"/>
        <v>0</v>
      </c>
      <c r="BF344" s="29">
        <f t="shared" si="605"/>
        <v>327765.25999999978</v>
      </c>
      <c r="BG344" s="80">
        <f t="shared" si="606"/>
        <v>103.59822524844961</v>
      </c>
      <c r="BH344" s="29">
        <f t="shared" si="607"/>
        <v>590386.47000000067</v>
      </c>
      <c r="BI344" s="81">
        <f t="shared" si="608"/>
        <v>106.67370304053824</v>
      </c>
    </row>
    <row r="345" spans="1:61" ht="105" hidden="1" x14ac:dyDescent="0.25">
      <c r="A345" s="126" t="s">
        <v>189</v>
      </c>
      <c r="B345" s="104"/>
      <c r="C345" s="104"/>
      <c r="D345" s="104"/>
      <c r="E345" s="124">
        <v>852</v>
      </c>
      <c r="F345" s="3" t="s">
        <v>127</v>
      </c>
      <c r="G345" s="3" t="s">
        <v>16</v>
      </c>
      <c r="H345" s="3" t="s">
        <v>190</v>
      </c>
      <c r="I345" s="27"/>
      <c r="J345" s="29">
        <f t="shared" ref="J345:BB346" si="625">J346</f>
        <v>1005245</v>
      </c>
      <c r="K345" s="29">
        <f t="shared" si="625"/>
        <v>1005245</v>
      </c>
      <c r="L345" s="29">
        <f t="shared" si="625"/>
        <v>0</v>
      </c>
      <c r="M345" s="29">
        <f t="shared" si="625"/>
        <v>0</v>
      </c>
      <c r="N345" s="29">
        <f t="shared" si="625"/>
        <v>0</v>
      </c>
      <c r="O345" s="29">
        <f t="shared" si="625"/>
        <v>0</v>
      </c>
      <c r="P345" s="29">
        <f t="shared" si="625"/>
        <v>0</v>
      </c>
      <c r="Q345" s="29">
        <f t="shared" si="625"/>
        <v>0</v>
      </c>
      <c r="R345" s="29">
        <f t="shared" si="625"/>
        <v>1005245</v>
      </c>
      <c r="S345" s="29">
        <f t="shared" si="625"/>
        <v>1005245</v>
      </c>
      <c r="T345" s="29">
        <f t="shared" si="625"/>
        <v>0</v>
      </c>
      <c r="U345" s="29">
        <f t="shared" si="625"/>
        <v>0</v>
      </c>
      <c r="V345" s="29">
        <f t="shared" si="625"/>
        <v>0</v>
      </c>
      <c r="W345" s="29">
        <f t="shared" si="625"/>
        <v>0</v>
      </c>
      <c r="X345" s="29">
        <f t="shared" si="625"/>
        <v>0</v>
      </c>
      <c r="Y345" s="29">
        <f t="shared" si="625"/>
        <v>0</v>
      </c>
      <c r="Z345" s="29">
        <f t="shared" si="625"/>
        <v>1005245</v>
      </c>
      <c r="AA345" s="29">
        <f t="shared" si="625"/>
        <v>1005245</v>
      </c>
      <c r="AB345" s="29">
        <f t="shared" si="625"/>
        <v>0</v>
      </c>
      <c r="AC345" s="29">
        <f t="shared" si="625"/>
        <v>0</v>
      </c>
      <c r="AD345" s="29">
        <f t="shared" si="625"/>
        <v>0</v>
      </c>
      <c r="AE345" s="29">
        <f t="shared" si="625"/>
        <v>0</v>
      </c>
      <c r="AF345" s="29">
        <f t="shared" si="625"/>
        <v>0</v>
      </c>
      <c r="AG345" s="29">
        <f t="shared" si="625"/>
        <v>0</v>
      </c>
      <c r="AH345" s="29">
        <f t="shared" si="625"/>
        <v>1005245</v>
      </c>
      <c r="AI345" s="29">
        <f t="shared" si="625"/>
        <v>1005245</v>
      </c>
      <c r="AJ345" s="29">
        <f t="shared" si="625"/>
        <v>0</v>
      </c>
      <c r="AK345" s="29">
        <f t="shared" si="625"/>
        <v>0</v>
      </c>
      <c r="AL345" s="9">
        <f t="shared" si="599"/>
        <v>0</v>
      </c>
      <c r="AM345" s="9">
        <f t="shared" si="600"/>
        <v>0</v>
      </c>
      <c r="AN345" s="29"/>
      <c r="AO345" s="29"/>
      <c r="AP345" s="29"/>
      <c r="AQ345" s="29">
        <f t="shared" si="625"/>
        <v>1005245</v>
      </c>
      <c r="AR345" s="29"/>
      <c r="AS345" s="29">
        <f t="shared" si="521"/>
        <v>1005245</v>
      </c>
      <c r="AT345" s="29"/>
      <c r="AU345" s="29">
        <f t="shared" si="603"/>
        <v>1005245</v>
      </c>
      <c r="AV345" s="29">
        <f t="shared" si="625"/>
        <v>1005245</v>
      </c>
      <c r="AW345" s="29"/>
      <c r="AX345" s="29">
        <f t="shared" si="522"/>
        <v>1005245</v>
      </c>
      <c r="AY345" s="29"/>
      <c r="AZ345" s="29">
        <f t="shared" si="604"/>
        <v>1005245</v>
      </c>
      <c r="BA345" s="29">
        <f t="shared" si="625"/>
        <v>927629</v>
      </c>
      <c r="BB345" s="29">
        <f t="shared" si="625"/>
        <v>927629</v>
      </c>
      <c r="BC345" s="29">
        <f t="shared" ref="BA345:BE346" si="626">BC346</f>
        <v>927629</v>
      </c>
      <c r="BD345" s="29">
        <f t="shared" si="626"/>
        <v>0</v>
      </c>
      <c r="BE345" s="29">
        <f t="shared" si="626"/>
        <v>0</v>
      </c>
      <c r="BF345" s="29">
        <f t="shared" si="605"/>
        <v>77616</v>
      </c>
      <c r="BG345" s="80">
        <f t="shared" si="606"/>
        <v>108.36713815544792</v>
      </c>
      <c r="BH345" s="29">
        <f t="shared" si="607"/>
        <v>77616</v>
      </c>
      <c r="BI345" s="81">
        <f t="shared" si="608"/>
        <v>108.36713815544792</v>
      </c>
    </row>
    <row r="346" spans="1:61" ht="30" hidden="1" x14ac:dyDescent="0.25">
      <c r="A346" s="126" t="s">
        <v>131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132</v>
      </c>
      <c r="J346" s="29">
        <f t="shared" si="625"/>
        <v>1005245</v>
      </c>
      <c r="K346" s="29">
        <f t="shared" si="625"/>
        <v>1005245</v>
      </c>
      <c r="L346" s="29">
        <f t="shared" si="625"/>
        <v>0</v>
      </c>
      <c r="M346" s="29">
        <f t="shared" si="625"/>
        <v>0</v>
      </c>
      <c r="N346" s="29">
        <f t="shared" si="625"/>
        <v>0</v>
      </c>
      <c r="O346" s="29">
        <f t="shared" si="625"/>
        <v>0</v>
      </c>
      <c r="P346" s="29">
        <f t="shared" si="625"/>
        <v>0</v>
      </c>
      <c r="Q346" s="29">
        <f t="shared" si="625"/>
        <v>0</v>
      </c>
      <c r="R346" s="29">
        <f t="shared" si="625"/>
        <v>1005245</v>
      </c>
      <c r="S346" s="29">
        <f t="shared" si="625"/>
        <v>1005245</v>
      </c>
      <c r="T346" s="29">
        <f t="shared" si="625"/>
        <v>0</v>
      </c>
      <c r="U346" s="29">
        <f t="shared" si="625"/>
        <v>0</v>
      </c>
      <c r="V346" s="29">
        <f t="shared" si="625"/>
        <v>0</v>
      </c>
      <c r="W346" s="29">
        <f t="shared" si="625"/>
        <v>0</v>
      </c>
      <c r="X346" s="29">
        <f t="shared" si="625"/>
        <v>0</v>
      </c>
      <c r="Y346" s="29">
        <f t="shared" si="625"/>
        <v>0</v>
      </c>
      <c r="Z346" s="29">
        <f t="shared" si="625"/>
        <v>1005245</v>
      </c>
      <c r="AA346" s="29">
        <f t="shared" si="625"/>
        <v>1005245</v>
      </c>
      <c r="AB346" s="29">
        <f t="shared" si="625"/>
        <v>0</v>
      </c>
      <c r="AC346" s="29">
        <f t="shared" si="625"/>
        <v>0</v>
      </c>
      <c r="AD346" s="29">
        <f t="shared" si="625"/>
        <v>0</v>
      </c>
      <c r="AE346" s="29">
        <f t="shared" si="625"/>
        <v>0</v>
      </c>
      <c r="AF346" s="29">
        <f t="shared" si="625"/>
        <v>0</v>
      </c>
      <c r="AG346" s="29">
        <f t="shared" si="625"/>
        <v>0</v>
      </c>
      <c r="AH346" s="29">
        <f t="shared" si="625"/>
        <v>1005245</v>
      </c>
      <c r="AI346" s="29">
        <f t="shared" si="625"/>
        <v>1005245</v>
      </c>
      <c r="AJ346" s="29">
        <f t="shared" si="625"/>
        <v>0</v>
      </c>
      <c r="AK346" s="29">
        <f t="shared" si="625"/>
        <v>0</v>
      </c>
      <c r="AL346" s="9">
        <f t="shared" si="599"/>
        <v>0</v>
      </c>
      <c r="AM346" s="9">
        <f t="shared" si="600"/>
        <v>0</v>
      </c>
      <c r="AN346" s="29"/>
      <c r="AO346" s="29"/>
      <c r="AP346" s="29"/>
      <c r="AQ346" s="29">
        <f t="shared" si="625"/>
        <v>1005245</v>
      </c>
      <c r="AR346" s="29"/>
      <c r="AS346" s="29">
        <f t="shared" si="521"/>
        <v>1005245</v>
      </c>
      <c r="AT346" s="29"/>
      <c r="AU346" s="29">
        <f t="shared" si="603"/>
        <v>1005245</v>
      </c>
      <c r="AV346" s="29">
        <f t="shared" si="625"/>
        <v>1005245</v>
      </c>
      <c r="AW346" s="29"/>
      <c r="AX346" s="29">
        <f t="shared" si="522"/>
        <v>1005245</v>
      </c>
      <c r="AY346" s="29"/>
      <c r="AZ346" s="29">
        <f t="shared" si="604"/>
        <v>1005245</v>
      </c>
      <c r="BA346" s="29">
        <f t="shared" si="626"/>
        <v>927629</v>
      </c>
      <c r="BB346" s="29">
        <f t="shared" si="626"/>
        <v>927629</v>
      </c>
      <c r="BC346" s="29">
        <f t="shared" si="626"/>
        <v>927629</v>
      </c>
      <c r="BD346" s="29">
        <f t="shared" si="626"/>
        <v>0</v>
      </c>
      <c r="BE346" s="29">
        <f t="shared" si="626"/>
        <v>0</v>
      </c>
      <c r="BF346" s="29">
        <f t="shared" si="605"/>
        <v>77616</v>
      </c>
      <c r="BG346" s="80">
        <f t="shared" si="606"/>
        <v>108.36713815544792</v>
      </c>
      <c r="BH346" s="29">
        <f t="shared" si="607"/>
        <v>77616</v>
      </c>
      <c r="BI346" s="81">
        <f t="shared" si="608"/>
        <v>108.36713815544792</v>
      </c>
    </row>
    <row r="347" spans="1:61" ht="60" hidden="1" x14ac:dyDescent="0.25">
      <c r="A347" s="126" t="s">
        <v>133</v>
      </c>
      <c r="B347" s="126"/>
      <c r="C347" s="126"/>
      <c r="D347" s="126"/>
      <c r="E347" s="124">
        <v>852</v>
      </c>
      <c r="F347" s="3" t="s">
        <v>127</v>
      </c>
      <c r="G347" s="3" t="s">
        <v>16</v>
      </c>
      <c r="H347" s="3" t="s">
        <v>190</v>
      </c>
      <c r="I347" s="3" t="s">
        <v>134</v>
      </c>
      <c r="J347" s="29">
        <v>1005245</v>
      </c>
      <c r="K347" s="29">
        <f>J347</f>
        <v>1005245</v>
      </c>
      <c r="L347" s="29"/>
      <c r="M347" s="29"/>
      <c r="N347" s="29"/>
      <c r="O347" s="29">
        <f>N347</f>
        <v>0</v>
      </c>
      <c r="P347" s="29"/>
      <c r="Q347" s="29"/>
      <c r="R347" s="29">
        <f>J347+N347</f>
        <v>1005245</v>
      </c>
      <c r="S347" s="29">
        <f>K347+O347</f>
        <v>1005245</v>
      </c>
      <c r="T347" s="29">
        <f>L347+P347</f>
        <v>0</v>
      </c>
      <c r="U347" s="29">
        <f>M347+Q347</f>
        <v>0</v>
      </c>
      <c r="V347" s="29"/>
      <c r="W347" s="29">
        <f>V347</f>
        <v>0</v>
      </c>
      <c r="X347" s="29"/>
      <c r="Y347" s="29"/>
      <c r="Z347" s="29">
        <f>R347+V347</f>
        <v>1005245</v>
      </c>
      <c r="AA347" s="29">
        <f>S347+W347</f>
        <v>1005245</v>
      </c>
      <c r="AB347" s="29">
        <f>T347+X347</f>
        <v>0</v>
      </c>
      <c r="AC347" s="29">
        <f>U347+Y347</f>
        <v>0</v>
      </c>
      <c r="AD347" s="29"/>
      <c r="AE347" s="29">
        <f>AD347</f>
        <v>0</v>
      </c>
      <c r="AF347" s="29"/>
      <c r="AG347" s="29"/>
      <c r="AH347" s="29">
        <f>Z347+AD347</f>
        <v>1005245</v>
      </c>
      <c r="AI347" s="29">
        <f>AA347+AE347</f>
        <v>1005245</v>
      </c>
      <c r="AJ347" s="29">
        <f>AB347+AF347</f>
        <v>0</v>
      </c>
      <c r="AK347" s="29">
        <f>AC347+AG347</f>
        <v>0</v>
      </c>
      <c r="AL347" s="9">
        <f t="shared" si="599"/>
        <v>0</v>
      </c>
      <c r="AM347" s="9">
        <f t="shared" si="600"/>
        <v>0</v>
      </c>
      <c r="AN347" s="29"/>
      <c r="AO347" s="29"/>
      <c r="AP347" s="29"/>
      <c r="AQ347" s="29">
        <v>1005245</v>
      </c>
      <c r="AR347" s="29"/>
      <c r="AS347" s="29">
        <f t="shared" si="521"/>
        <v>1005245</v>
      </c>
      <c r="AT347" s="29"/>
      <c r="AU347" s="29">
        <f t="shared" si="603"/>
        <v>1005245</v>
      </c>
      <c r="AV347" s="29">
        <v>1005245</v>
      </c>
      <c r="AW347" s="29"/>
      <c r="AX347" s="29">
        <f t="shared" si="522"/>
        <v>1005245</v>
      </c>
      <c r="AY347" s="29"/>
      <c r="AZ347" s="29">
        <f t="shared" si="604"/>
        <v>1005245</v>
      </c>
      <c r="BA347" s="29">
        <v>927629</v>
      </c>
      <c r="BB347" s="29">
        <v>927629</v>
      </c>
      <c r="BC347" s="29">
        <f>BB347</f>
        <v>927629</v>
      </c>
      <c r="BD347" s="29"/>
      <c r="BE347" s="29"/>
      <c r="BF347" s="29">
        <f t="shared" si="605"/>
        <v>77616</v>
      </c>
      <c r="BG347" s="80">
        <f t="shared" si="606"/>
        <v>108.36713815544792</v>
      </c>
      <c r="BH347" s="29">
        <f t="shared" si="607"/>
        <v>77616</v>
      </c>
      <c r="BI347" s="81">
        <f t="shared" si="608"/>
        <v>108.36713815544792</v>
      </c>
    </row>
    <row r="348" spans="1:61" ht="270" customHeight="1" x14ac:dyDescent="0.25">
      <c r="A348" s="1" t="s">
        <v>372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/>
      <c r="J348" s="29">
        <f>J349</f>
        <v>8175684</v>
      </c>
      <c r="K348" s="29">
        <f t="shared" ref="K348:AK348" si="627">K349</f>
        <v>8175684</v>
      </c>
      <c r="L348" s="29">
        <f t="shared" si="627"/>
        <v>0</v>
      </c>
      <c r="M348" s="29">
        <f t="shared" si="627"/>
        <v>0</v>
      </c>
      <c r="N348" s="29">
        <f t="shared" si="627"/>
        <v>0</v>
      </c>
      <c r="O348" s="29">
        <f t="shared" si="627"/>
        <v>0</v>
      </c>
      <c r="P348" s="29">
        <f t="shared" si="627"/>
        <v>0</v>
      </c>
      <c r="Q348" s="29">
        <f t="shared" si="627"/>
        <v>0</v>
      </c>
      <c r="R348" s="29">
        <f t="shared" si="627"/>
        <v>8175684</v>
      </c>
      <c r="S348" s="29">
        <f t="shared" si="627"/>
        <v>8175684</v>
      </c>
      <c r="T348" s="29">
        <f t="shared" si="627"/>
        <v>0</v>
      </c>
      <c r="U348" s="29">
        <f t="shared" si="627"/>
        <v>0</v>
      </c>
      <c r="V348" s="29">
        <f t="shared" si="627"/>
        <v>0</v>
      </c>
      <c r="W348" s="29">
        <f t="shared" si="627"/>
        <v>0</v>
      </c>
      <c r="X348" s="29">
        <f t="shared" si="627"/>
        <v>0</v>
      </c>
      <c r="Y348" s="29">
        <f t="shared" si="627"/>
        <v>0</v>
      </c>
      <c r="Z348" s="29">
        <f t="shared" si="627"/>
        <v>8175684</v>
      </c>
      <c r="AA348" s="29">
        <f t="shared" si="627"/>
        <v>8175684</v>
      </c>
      <c r="AB348" s="29">
        <f t="shared" si="627"/>
        <v>0</v>
      </c>
      <c r="AC348" s="29">
        <f t="shared" si="627"/>
        <v>0</v>
      </c>
      <c r="AD348" s="29">
        <f t="shared" si="627"/>
        <v>-290600</v>
      </c>
      <c r="AE348" s="29">
        <f t="shared" si="627"/>
        <v>-290600</v>
      </c>
      <c r="AF348" s="29">
        <f t="shared" si="627"/>
        <v>0</v>
      </c>
      <c r="AG348" s="29">
        <f t="shared" si="627"/>
        <v>0</v>
      </c>
      <c r="AH348" s="29">
        <f t="shared" si="627"/>
        <v>7885084</v>
      </c>
      <c r="AI348" s="29">
        <f t="shared" si="627"/>
        <v>7885084</v>
      </c>
      <c r="AJ348" s="29">
        <f t="shared" si="627"/>
        <v>0</v>
      </c>
      <c r="AK348" s="29">
        <f t="shared" si="627"/>
        <v>0</v>
      </c>
      <c r="AL348" s="9">
        <f t="shared" si="599"/>
        <v>0</v>
      </c>
      <c r="AM348" s="9">
        <f t="shared" si="600"/>
        <v>0</v>
      </c>
      <c r="AN348" s="29"/>
      <c r="AO348" s="29"/>
      <c r="AP348" s="29"/>
      <c r="AQ348" s="29">
        <f>AQ349</f>
        <v>9454484</v>
      </c>
      <c r="AR348" s="29"/>
      <c r="AS348" s="29">
        <f t="shared" si="521"/>
        <v>9454484</v>
      </c>
      <c r="AT348" s="29"/>
      <c r="AU348" s="29">
        <f t="shared" si="603"/>
        <v>9454484</v>
      </c>
      <c r="AV348" s="29">
        <f>AV349</f>
        <v>6918284</v>
      </c>
      <c r="AW348" s="29"/>
      <c r="AX348" s="29">
        <f t="shared" si="522"/>
        <v>6918284</v>
      </c>
      <c r="AY348" s="29"/>
      <c r="AZ348" s="29">
        <f t="shared" si="604"/>
        <v>6918284</v>
      </c>
      <c r="BA348" s="29">
        <f>BA349</f>
        <v>7673268</v>
      </c>
      <c r="BB348" s="29">
        <f>BB349</f>
        <v>7673268</v>
      </c>
      <c r="BC348" s="29">
        <f t="shared" ref="BC348" si="628">BC349</f>
        <v>7673268</v>
      </c>
      <c r="BD348" s="29">
        <f t="shared" ref="BD348" si="629">BD349</f>
        <v>0</v>
      </c>
      <c r="BE348" s="29">
        <f t="shared" ref="BE348" si="630">BE349</f>
        <v>0</v>
      </c>
      <c r="BF348" s="29">
        <f t="shared" si="605"/>
        <v>502416</v>
      </c>
      <c r="BG348" s="80">
        <f t="shared" si="606"/>
        <v>106.54761439324159</v>
      </c>
      <c r="BH348" s="29">
        <f t="shared" si="607"/>
        <v>502416</v>
      </c>
      <c r="BI348" s="81">
        <f t="shared" si="608"/>
        <v>106.54761439324159</v>
      </c>
    </row>
    <row r="349" spans="1:61" ht="30" x14ac:dyDescent="0.25">
      <c r="A349" s="126" t="s">
        <v>131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132</v>
      </c>
      <c r="J349" s="29">
        <f t="shared" ref="J349:M349" si="631">J350+J351</f>
        <v>8175684</v>
      </c>
      <c r="K349" s="29">
        <f t="shared" si="631"/>
        <v>8175684</v>
      </c>
      <c r="L349" s="29">
        <f t="shared" si="631"/>
        <v>0</v>
      </c>
      <c r="M349" s="29">
        <f t="shared" si="631"/>
        <v>0</v>
      </c>
      <c r="N349" s="29">
        <f t="shared" ref="N349:U349" si="632">N350+N351</f>
        <v>0</v>
      </c>
      <c r="O349" s="29">
        <f t="shared" si="632"/>
        <v>0</v>
      </c>
      <c r="P349" s="29">
        <f t="shared" si="632"/>
        <v>0</v>
      </c>
      <c r="Q349" s="29">
        <f t="shared" si="632"/>
        <v>0</v>
      </c>
      <c r="R349" s="29">
        <f t="shared" si="632"/>
        <v>8175684</v>
      </c>
      <c r="S349" s="29">
        <f t="shared" si="632"/>
        <v>8175684</v>
      </c>
      <c r="T349" s="29">
        <f t="shared" si="632"/>
        <v>0</v>
      </c>
      <c r="U349" s="29">
        <f t="shared" si="632"/>
        <v>0</v>
      </c>
      <c r="V349" s="29">
        <f t="shared" ref="V349:AC349" si="633">V350+V351</f>
        <v>0</v>
      </c>
      <c r="W349" s="29">
        <f t="shared" si="633"/>
        <v>0</v>
      </c>
      <c r="X349" s="29">
        <f t="shared" si="633"/>
        <v>0</v>
      </c>
      <c r="Y349" s="29">
        <f t="shared" si="633"/>
        <v>0</v>
      </c>
      <c r="Z349" s="29">
        <f t="shared" si="633"/>
        <v>8175684</v>
      </c>
      <c r="AA349" s="29">
        <f t="shared" si="633"/>
        <v>8175684</v>
      </c>
      <c r="AB349" s="29">
        <f t="shared" si="633"/>
        <v>0</v>
      </c>
      <c r="AC349" s="29">
        <f t="shared" si="633"/>
        <v>0</v>
      </c>
      <c r="AD349" s="29">
        <f t="shared" ref="AD349:AK349" si="634">AD350+AD351</f>
        <v>-290600</v>
      </c>
      <c r="AE349" s="29">
        <f t="shared" si="634"/>
        <v>-290600</v>
      </c>
      <c r="AF349" s="29">
        <f t="shared" si="634"/>
        <v>0</v>
      </c>
      <c r="AG349" s="29">
        <f t="shared" si="634"/>
        <v>0</v>
      </c>
      <c r="AH349" s="29">
        <f t="shared" si="634"/>
        <v>7885084</v>
      </c>
      <c r="AI349" s="29">
        <f t="shared" si="634"/>
        <v>7885084</v>
      </c>
      <c r="AJ349" s="29">
        <f t="shared" si="634"/>
        <v>0</v>
      </c>
      <c r="AK349" s="29">
        <f t="shared" si="634"/>
        <v>0</v>
      </c>
      <c r="AL349" s="9">
        <f t="shared" si="599"/>
        <v>0</v>
      </c>
      <c r="AM349" s="9">
        <f t="shared" si="600"/>
        <v>0</v>
      </c>
      <c r="AN349" s="29"/>
      <c r="AO349" s="29"/>
      <c r="AP349" s="29"/>
      <c r="AQ349" s="29">
        <f t="shared" ref="AQ349:BE349" si="635">AQ350+AQ351</f>
        <v>9454484</v>
      </c>
      <c r="AR349" s="29"/>
      <c r="AS349" s="29">
        <f t="shared" si="521"/>
        <v>9454484</v>
      </c>
      <c r="AT349" s="29"/>
      <c r="AU349" s="29">
        <f t="shared" si="603"/>
        <v>9454484</v>
      </c>
      <c r="AV349" s="29">
        <f t="shared" si="635"/>
        <v>6918284</v>
      </c>
      <c r="AW349" s="29"/>
      <c r="AX349" s="29">
        <f t="shared" si="522"/>
        <v>6918284</v>
      </c>
      <c r="AY349" s="29"/>
      <c r="AZ349" s="29">
        <f t="shared" si="604"/>
        <v>6918284</v>
      </c>
      <c r="BA349" s="29">
        <f t="shared" ref="BA349" si="636">BA350+BA351</f>
        <v>7673268</v>
      </c>
      <c r="BB349" s="29">
        <f t="shared" si="635"/>
        <v>7673268</v>
      </c>
      <c r="BC349" s="29">
        <f t="shared" si="635"/>
        <v>7673268</v>
      </c>
      <c r="BD349" s="29">
        <f t="shared" si="635"/>
        <v>0</v>
      </c>
      <c r="BE349" s="29">
        <f t="shared" si="635"/>
        <v>0</v>
      </c>
      <c r="BF349" s="29">
        <f t="shared" si="605"/>
        <v>502416</v>
      </c>
      <c r="BG349" s="80">
        <f t="shared" si="606"/>
        <v>106.54761439324159</v>
      </c>
      <c r="BH349" s="29">
        <f t="shared" si="607"/>
        <v>502416</v>
      </c>
      <c r="BI349" s="81">
        <f t="shared" si="608"/>
        <v>106.54761439324159</v>
      </c>
    </row>
    <row r="350" spans="1:61" ht="30" x14ac:dyDescent="0.25">
      <c r="A350" s="126" t="s">
        <v>143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144</v>
      </c>
      <c r="J350" s="29">
        <v>6135342</v>
      </c>
      <c r="K350" s="29">
        <f>J350</f>
        <v>6135342</v>
      </c>
      <c r="L350" s="29"/>
      <c r="M350" s="29"/>
      <c r="N350" s="29"/>
      <c r="O350" s="29">
        <f>N350</f>
        <v>0</v>
      </c>
      <c r="P350" s="29"/>
      <c r="Q350" s="29"/>
      <c r="R350" s="29">
        <f t="shared" ref="R350:U351" si="637">J350+N350</f>
        <v>6135342</v>
      </c>
      <c r="S350" s="29">
        <f t="shared" si="637"/>
        <v>6135342</v>
      </c>
      <c r="T350" s="29">
        <f t="shared" si="637"/>
        <v>0</v>
      </c>
      <c r="U350" s="29">
        <f t="shared" si="637"/>
        <v>0</v>
      </c>
      <c r="V350" s="29"/>
      <c r="W350" s="29">
        <f>V350</f>
        <v>0</v>
      </c>
      <c r="X350" s="29"/>
      <c r="Y350" s="29"/>
      <c r="Z350" s="29">
        <f t="shared" ref="Z350:Z351" si="638">R350+V350</f>
        <v>6135342</v>
      </c>
      <c r="AA350" s="29">
        <f t="shared" ref="AA350:AA351" si="639">S350+W350</f>
        <v>6135342</v>
      </c>
      <c r="AB350" s="29">
        <f t="shared" ref="AB350:AB351" si="640">T350+X350</f>
        <v>0</v>
      </c>
      <c r="AC350" s="29">
        <f t="shared" ref="AC350:AC351" si="641">U350+Y350</f>
        <v>0</v>
      </c>
      <c r="AD350" s="29">
        <v>-290600</v>
      </c>
      <c r="AE350" s="29">
        <f>AD350</f>
        <v>-290600</v>
      </c>
      <c r="AF350" s="29"/>
      <c r="AG350" s="29"/>
      <c r="AH350" s="29">
        <f t="shared" ref="AH350:AH351" si="642">Z350+AD350</f>
        <v>5844742</v>
      </c>
      <c r="AI350" s="29">
        <f t="shared" ref="AI350:AI351" si="643">AA350+AE350</f>
        <v>5844742</v>
      </c>
      <c r="AJ350" s="29">
        <f t="shared" ref="AJ350:AJ351" si="644">AB350+AF350</f>
        <v>0</v>
      </c>
      <c r="AK350" s="29">
        <f t="shared" ref="AK350:AK351" si="645">AC350+AG350</f>
        <v>0</v>
      </c>
      <c r="AL350" s="9">
        <f t="shared" si="599"/>
        <v>0</v>
      </c>
      <c r="AM350" s="9">
        <f t="shared" si="600"/>
        <v>0</v>
      </c>
      <c r="AN350" s="29"/>
      <c r="AO350" s="29"/>
      <c r="AP350" s="29"/>
      <c r="AQ350" s="29">
        <v>5676149</v>
      </c>
      <c r="AR350" s="29"/>
      <c r="AS350" s="29">
        <f t="shared" ref="AS350:AS413" si="646">AQ350+AR350</f>
        <v>5676149</v>
      </c>
      <c r="AT350" s="29"/>
      <c r="AU350" s="29">
        <f t="shared" si="603"/>
        <v>5676149</v>
      </c>
      <c r="AV350" s="29">
        <v>5213354</v>
      </c>
      <c r="AW350" s="29"/>
      <c r="AX350" s="29">
        <f t="shared" ref="AX350:AX413" si="647">AV350+AW350</f>
        <v>5213354</v>
      </c>
      <c r="AY350" s="29"/>
      <c r="AZ350" s="29">
        <f t="shared" si="604"/>
        <v>5213354</v>
      </c>
      <c r="BA350" s="29">
        <v>5540322</v>
      </c>
      <c r="BB350" s="29">
        <v>5540322</v>
      </c>
      <c r="BC350" s="29">
        <f>BB350</f>
        <v>5540322</v>
      </c>
      <c r="BD350" s="29"/>
      <c r="BE350" s="29"/>
      <c r="BF350" s="29">
        <f t="shared" si="605"/>
        <v>595020</v>
      </c>
      <c r="BG350" s="80">
        <f t="shared" si="606"/>
        <v>110.73980898583152</v>
      </c>
      <c r="BH350" s="29">
        <f t="shared" si="607"/>
        <v>595020</v>
      </c>
      <c r="BI350" s="81">
        <f t="shared" si="608"/>
        <v>110.73980898583152</v>
      </c>
    </row>
    <row r="351" spans="1:61" ht="60" hidden="1" x14ac:dyDescent="0.25">
      <c r="A351" s="126" t="s">
        <v>133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364</v>
      </c>
      <c r="I351" s="3" t="s">
        <v>134</v>
      </c>
      <c r="J351" s="29">
        <v>2040342</v>
      </c>
      <c r="K351" s="29">
        <f>J351</f>
        <v>2040342</v>
      </c>
      <c r="L351" s="29"/>
      <c r="M351" s="29"/>
      <c r="N351" s="29"/>
      <c r="O351" s="29">
        <f>N351</f>
        <v>0</v>
      </c>
      <c r="P351" s="29"/>
      <c r="Q351" s="29"/>
      <c r="R351" s="29">
        <f t="shared" si="637"/>
        <v>2040342</v>
      </c>
      <c r="S351" s="29">
        <f t="shared" si="637"/>
        <v>2040342</v>
      </c>
      <c r="T351" s="29">
        <f t="shared" si="637"/>
        <v>0</v>
      </c>
      <c r="U351" s="29">
        <f t="shared" si="637"/>
        <v>0</v>
      </c>
      <c r="V351" s="29"/>
      <c r="W351" s="29">
        <f>V351</f>
        <v>0</v>
      </c>
      <c r="X351" s="29"/>
      <c r="Y351" s="29"/>
      <c r="Z351" s="29">
        <f t="shared" si="638"/>
        <v>2040342</v>
      </c>
      <c r="AA351" s="29">
        <f t="shared" si="639"/>
        <v>2040342</v>
      </c>
      <c r="AB351" s="29">
        <f t="shared" si="640"/>
        <v>0</v>
      </c>
      <c r="AC351" s="29">
        <f t="shared" si="641"/>
        <v>0</v>
      </c>
      <c r="AD351" s="29"/>
      <c r="AE351" s="29">
        <f>AD351</f>
        <v>0</v>
      </c>
      <c r="AF351" s="29"/>
      <c r="AG351" s="29"/>
      <c r="AH351" s="29">
        <f t="shared" si="642"/>
        <v>2040342</v>
      </c>
      <c r="AI351" s="29">
        <f t="shared" si="643"/>
        <v>2040342</v>
      </c>
      <c r="AJ351" s="29">
        <f t="shared" si="644"/>
        <v>0</v>
      </c>
      <c r="AK351" s="29">
        <f t="shared" si="645"/>
        <v>0</v>
      </c>
      <c r="AL351" s="9">
        <f t="shared" si="599"/>
        <v>0</v>
      </c>
      <c r="AM351" s="9">
        <f t="shared" si="600"/>
        <v>0</v>
      </c>
      <c r="AN351" s="29"/>
      <c r="AO351" s="29"/>
      <c r="AP351" s="29"/>
      <c r="AQ351" s="29">
        <v>3778335</v>
      </c>
      <c r="AR351" s="29"/>
      <c r="AS351" s="29">
        <f t="shared" si="646"/>
        <v>3778335</v>
      </c>
      <c r="AT351" s="29"/>
      <c r="AU351" s="29">
        <f t="shared" si="603"/>
        <v>3778335</v>
      </c>
      <c r="AV351" s="29">
        <v>1704930</v>
      </c>
      <c r="AW351" s="29"/>
      <c r="AX351" s="29">
        <f t="shared" si="647"/>
        <v>1704930</v>
      </c>
      <c r="AY351" s="29"/>
      <c r="AZ351" s="29">
        <f t="shared" si="604"/>
        <v>1704930</v>
      </c>
      <c r="BA351" s="29">
        <v>2132946</v>
      </c>
      <c r="BB351" s="29">
        <v>2132946</v>
      </c>
      <c r="BC351" s="29">
        <f>BB351</f>
        <v>2132946</v>
      </c>
      <c r="BD351" s="29"/>
      <c r="BE351" s="29"/>
      <c r="BF351" s="29">
        <f t="shared" si="605"/>
        <v>-92604</v>
      </c>
      <c r="BG351" s="80">
        <f t="shared" si="606"/>
        <v>95.658399228109857</v>
      </c>
      <c r="BH351" s="29">
        <f t="shared" si="607"/>
        <v>-92604</v>
      </c>
      <c r="BI351" s="81">
        <f t="shared" si="608"/>
        <v>95.658399228109857</v>
      </c>
    </row>
    <row r="352" spans="1:61" ht="75" hidden="1" x14ac:dyDescent="0.25">
      <c r="A352" s="126" t="s">
        <v>191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/>
      <c r="J352" s="29">
        <f t="shared" ref="J352:BB353" si="648">J353</f>
        <v>255917.47</v>
      </c>
      <c r="K352" s="29">
        <f t="shared" si="648"/>
        <v>255917.47</v>
      </c>
      <c r="L352" s="29">
        <f t="shared" si="648"/>
        <v>0</v>
      </c>
      <c r="M352" s="29">
        <f t="shared" si="648"/>
        <v>0</v>
      </c>
      <c r="N352" s="29">
        <f t="shared" si="648"/>
        <v>0</v>
      </c>
      <c r="O352" s="29">
        <f t="shared" si="648"/>
        <v>0</v>
      </c>
      <c r="P352" s="29">
        <f t="shared" si="648"/>
        <v>0</v>
      </c>
      <c r="Q352" s="29">
        <f t="shared" si="648"/>
        <v>0</v>
      </c>
      <c r="R352" s="29">
        <f t="shared" si="648"/>
        <v>255917.47</v>
      </c>
      <c r="S352" s="29">
        <f t="shared" si="648"/>
        <v>255917.47</v>
      </c>
      <c r="T352" s="29">
        <f t="shared" si="648"/>
        <v>0</v>
      </c>
      <c r="U352" s="29">
        <f t="shared" si="648"/>
        <v>0</v>
      </c>
      <c r="V352" s="29">
        <f t="shared" si="648"/>
        <v>0</v>
      </c>
      <c r="W352" s="29">
        <f t="shared" si="648"/>
        <v>0</v>
      </c>
      <c r="X352" s="29">
        <f t="shared" si="648"/>
        <v>0</v>
      </c>
      <c r="Y352" s="29">
        <f t="shared" si="648"/>
        <v>0</v>
      </c>
      <c r="Z352" s="29">
        <f t="shared" si="648"/>
        <v>255917.47</v>
      </c>
      <c r="AA352" s="29">
        <f t="shared" si="648"/>
        <v>255917.47</v>
      </c>
      <c r="AB352" s="29">
        <f t="shared" si="648"/>
        <v>0</v>
      </c>
      <c r="AC352" s="29">
        <f t="shared" si="648"/>
        <v>0</v>
      </c>
      <c r="AD352" s="29">
        <f t="shared" si="648"/>
        <v>0</v>
      </c>
      <c r="AE352" s="29">
        <f t="shared" si="648"/>
        <v>0</v>
      </c>
      <c r="AF352" s="29">
        <f t="shared" si="648"/>
        <v>0</v>
      </c>
      <c r="AG352" s="29">
        <f t="shared" si="648"/>
        <v>0</v>
      </c>
      <c r="AH352" s="29">
        <f t="shared" si="648"/>
        <v>255917.47</v>
      </c>
      <c r="AI352" s="29">
        <f t="shared" si="648"/>
        <v>255917.47</v>
      </c>
      <c r="AJ352" s="29">
        <f t="shared" si="648"/>
        <v>0</v>
      </c>
      <c r="AK352" s="29">
        <f t="shared" si="648"/>
        <v>0</v>
      </c>
      <c r="AL352" s="9">
        <f t="shared" si="599"/>
        <v>0</v>
      </c>
      <c r="AM352" s="9">
        <f t="shared" si="600"/>
        <v>0</v>
      </c>
      <c r="AN352" s="29"/>
      <c r="AO352" s="29"/>
      <c r="AP352" s="29"/>
      <c r="AQ352" s="29">
        <f t="shared" si="648"/>
        <v>265642.34000000003</v>
      </c>
      <c r="AR352" s="29"/>
      <c r="AS352" s="29">
        <f t="shared" si="646"/>
        <v>265642.34000000003</v>
      </c>
      <c r="AT352" s="29"/>
      <c r="AU352" s="29">
        <f t="shared" si="603"/>
        <v>265642.34000000003</v>
      </c>
      <c r="AV352" s="29">
        <f t="shared" si="648"/>
        <v>276268.03999999998</v>
      </c>
      <c r="AW352" s="29"/>
      <c r="AX352" s="29">
        <f t="shared" si="647"/>
        <v>276268.03999999998</v>
      </c>
      <c r="AY352" s="29"/>
      <c r="AZ352" s="29">
        <f t="shared" si="604"/>
        <v>276268.03999999998</v>
      </c>
      <c r="BA352" s="29">
        <f t="shared" si="648"/>
        <v>508184.21</v>
      </c>
      <c r="BB352" s="29">
        <f t="shared" si="648"/>
        <v>245563</v>
      </c>
      <c r="BC352" s="29">
        <f t="shared" ref="BA352:BE353" si="649">BC353</f>
        <v>245563</v>
      </c>
      <c r="BD352" s="29">
        <f t="shared" si="649"/>
        <v>0</v>
      </c>
      <c r="BE352" s="29">
        <f t="shared" si="649"/>
        <v>0</v>
      </c>
      <c r="BF352" s="29">
        <f t="shared" si="605"/>
        <v>-252266.74000000002</v>
      </c>
      <c r="BG352" s="80">
        <f t="shared" si="606"/>
        <v>50.359193568804507</v>
      </c>
      <c r="BH352" s="29">
        <f t="shared" si="607"/>
        <v>10354.470000000001</v>
      </c>
      <c r="BI352" s="81">
        <f t="shared" si="608"/>
        <v>104.21662465436567</v>
      </c>
    </row>
    <row r="353" spans="1:61" ht="30" hidden="1" x14ac:dyDescent="0.25">
      <c r="A353" s="126" t="s">
        <v>131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132</v>
      </c>
      <c r="J353" s="29">
        <f t="shared" si="648"/>
        <v>255917.47</v>
      </c>
      <c r="K353" s="29">
        <f t="shared" si="648"/>
        <v>255917.47</v>
      </c>
      <c r="L353" s="29">
        <f t="shared" si="648"/>
        <v>0</v>
      </c>
      <c r="M353" s="29">
        <f t="shared" si="648"/>
        <v>0</v>
      </c>
      <c r="N353" s="29">
        <f t="shared" si="648"/>
        <v>0</v>
      </c>
      <c r="O353" s="29">
        <f t="shared" si="648"/>
        <v>0</v>
      </c>
      <c r="P353" s="29">
        <f t="shared" si="648"/>
        <v>0</v>
      </c>
      <c r="Q353" s="29">
        <f t="shared" si="648"/>
        <v>0</v>
      </c>
      <c r="R353" s="29">
        <f t="shared" si="648"/>
        <v>255917.47</v>
      </c>
      <c r="S353" s="29">
        <f t="shared" si="648"/>
        <v>255917.47</v>
      </c>
      <c r="T353" s="29">
        <f t="shared" si="648"/>
        <v>0</v>
      </c>
      <c r="U353" s="29">
        <f t="shared" si="648"/>
        <v>0</v>
      </c>
      <c r="V353" s="29">
        <f t="shared" si="648"/>
        <v>0</v>
      </c>
      <c r="W353" s="29">
        <f t="shared" si="648"/>
        <v>0</v>
      </c>
      <c r="X353" s="29">
        <f t="shared" si="648"/>
        <v>0</v>
      </c>
      <c r="Y353" s="29">
        <f t="shared" si="648"/>
        <v>0</v>
      </c>
      <c r="Z353" s="29">
        <f t="shared" si="648"/>
        <v>255917.47</v>
      </c>
      <c r="AA353" s="29">
        <f t="shared" si="648"/>
        <v>255917.47</v>
      </c>
      <c r="AB353" s="29">
        <f t="shared" si="648"/>
        <v>0</v>
      </c>
      <c r="AC353" s="29">
        <f t="shared" si="648"/>
        <v>0</v>
      </c>
      <c r="AD353" s="29">
        <f t="shared" si="648"/>
        <v>0</v>
      </c>
      <c r="AE353" s="29">
        <f t="shared" si="648"/>
        <v>0</v>
      </c>
      <c r="AF353" s="29">
        <f t="shared" si="648"/>
        <v>0</v>
      </c>
      <c r="AG353" s="29">
        <f t="shared" si="648"/>
        <v>0</v>
      </c>
      <c r="AH353" s="29">
        <f t="shared" si="648"/>
        <v>255917.47</v>
      </c>
      <c r="AI353" s="29">
        <f t="shared" si="648"/>
        <v>255917.47</v>
      </c>
      <c r="AJ353" s="29">
        <f t="shared" si="648"/>
        <v>0</v>
      </c>
      <c r="AK353" s="29">
        <f t="shared" si="648"/>
        <v>0</v>
      </c>
      <c r="AL353" s="9">
        <f t="shared" si="599"/>
        <v>0</v>
      </c>
      <c r="AM353" s="9">
        <f t="shared" si="600"/>
        <v>0</v>
      </c>
      <c r="AN353" s="29"/>
      <c r="AO353" s="29"/>
      <c r="AP353" s="29"/>
      <c r="AQ353" s="29">
        <f t="shared" si="648"/>
        <v>265642.34000000003</v>
      </c>
      <c r="AR353" s="29"/>
      <c r="AS353" s="29">
        <f t="shared" si="646"/>
        <v>265642.34000000003</v>
      </c>
      <c r="AT353" s="29"/>
      <c r="AU353" s="29">
        <f t="shared" si="603"/>
        <v>265642.34000000003</v>
      </c>
      <c r="AV353" s="29">
        <f t="shared" si="648"/>
        <v>276268.03999999998</v>
      </c>
      <c r="AW353" s="29"/>
      <c r="AX353" s="29">
        <f t="shared" si="647"/>
        <v>276268.03999999998</v>
      </c>
      <c r="AY353" s="29"/>
      <c r="AZ353" s="29">
        <f t="shared" si="604"/>
        <v>276268.03999999998</v>
      </c>
      <c r="BA353" s="29">
        <f t="shared" si="649"/>
        <v>508184.21</v>
      </c>
      <c r="BB353" s="29">
        <f t="shared" si="649"/>
        <v>245563</v>
      </c>
      <c r="BC353" s="29">
        <f t="shared" si="649"/>
        <v>245563</v>
      </c>
      <c r="BD353" s="29">
        <f t="shared" si="649"/>
        <v>0</v>
      </c>
      <c r="BE353" s="29">
        <f t="shared" si="649"/>
        <v>0</v>
      </c>
      <c r="BF353" s="29">
        <f t="shared" si="605"/>
        <v>-252266.74000000002</v>
      </c>
      <c r="BG353" s="80">
        <f t="shared" si="606"/>
        <v>50.359193568804507</v>
      </c>
      <c r="BH353" s="29">
        <f t="shared" si="607"/>
        <v>10354.470000000001</v>
      </c>
      <c r="BI353" s="81">
        <f t="shared" si="608"/>
        <v>104.21662465436567</v>
      </c>
    </row>
    <row r="354" spans="1:61" ht="30" hidden="1" x14ac:dyDescent="0.25">
      <c r="A354" s="126" t="s">
        <v>143</v>
      </c>
      <c r="B354" s="126"/>
      <c r="C354" s="126"/>
      <c r="D354" s="126"/>
      <c r="E354" s="124">
        <v>852</v>
      </c>
      <c r="F354" s="3" t="s">
        <v>127</v>
      </c>
      <c r="G354" s="3" t="s">
        <v>16</v>
      </c>
      <c r="H354" s="3" t="s">
        <v>192</v>
      </c>
      <c r="I354" s="3" t="s">
        <v>144</v>
      </c>
      <c r="J354" s="29">
        <v>255917.47</v>
      </c>
      <c r="K354" s="29">
        <f>J354</f>
        <v>255917.47</v>
      </c>
      <c r="L354" s="29"/>
      <c r="M354" s="29"/>
      <c r="N354" s="29"/>
      <c r="O354" s="29">
        <f>N354</f>
        <v>0</v>
      </c>
      <c r="P354" s="29"/>
      <c r="Q354" s="29"/>
      <c r="R354" s="29">
        <f>J354+N354</f>
        <v>255917.47</v>
      </c>
      <c r="S354" s="29">
        <f>K354+O354</f>
        <v>255917.47</v>
      </c>
      <c r="T354" s="29">
        <f>L354+P354</f>
        <v>0</v>
      </c>
      <c r="U354" s="29">
        <f>M354+Q354</f>
        <v>0</v>
      </c>
      <c r="V354" s="29"/>
      <c r="W354" s="29">
        <f>V354</f>
        <v>0</v>
      </c>
      <c r="X354" s="29"/>
      <c r="Y354" s="29"/>
      <c r="Z354" s="29">
        <f>R354+V354</f>
        <v>255917.47</v>
      </c>
      <c r="AA354" s="29">
        <f>S354+W354</f>
        <v>255917.47</v>
      </c>
      <c r="AB354" s="29">
        <f>T354+X354</f>
        <v>0</v>
      </c>
      <c r="AC354" s="29">
        <f>U354+Y354</f>
        <v>0</v>
      </c>
      <c r="AD354" s="29"/>
      <c r="AE354" s="29">
        <f>AD354</f>
        <v>0</v>
      </c>
      <c r="AF354" s="29"/>
      <c r="AG354" s="29"/>
      <c r="AH354" s="29">
        <f>Z354+AD354</f>
        <v>255917.47</v>
      </c>
      <c r="AI354" s="29">
        <f>AA354+AE354</f>
        <v>255917.47</v>
      </c>
      <c r="AJ354" s="29">
        <f>AB354+AF354</f>
        <v>0</v>
      </c>
      <c r="AK354" s="29">
        <f>AC354+AG354</f>
        <v>0</v>
      </c>
      <c r="AL354" s="9">
        <f t="shared" si="599"/>
        <v>0</v>
      </c>
      <c r="AM354" s="9">
        <f t="shared" si="600"/>
        <v>0</v>
      </c>
      <c r="AN354" s="29"/>
      <c r="AO354" s="29"/>
      <c r="AP354" s="29"/>
      <c r="AQ354" s="29">
        <v>265642.34000000003</v>
      </c>
      <c r="AR354" s="29"/>
      <c r="AS354" s="29">
        <f t="shared" si="646"/>
        <v>265642.34000000003</v>
      </c>
      <c r="AT354" s="29"/>
      <c r="AU354" s="29">
        <f t="shared" si="603"/>
        <v>265642.34000000003</v>
      </c>
      <c r="AV354" s="29">
        <v>276268.03999999998</v>
      </c>
      <c r="AW354" s="29"/>
      <c r="AX354" s="29">
        <f t="shared" si="647"/>
        <v>276268.03999999998</v>
      </c>
      <c r="AY354" s="29"/>
      <c r="AZ354" s="29">
        <f t="shared" si="604"/>
        <v>276268.03999999998</v>
      </c>
      <c r="BA354" s="29">
        <v>508184.21</v>
      </c>
      <c r="BB354" s="29">
        <v>245563</v>
      </c>
      <c r="BC354" s="29">
        <f>BB354</f>
        <v>245563</v>
      </c>
      <c r="BD354" s="29"/>
      <c r="BE354" s="29"/>
      <c r="BF354" s="29">
        <f t="shared" si="605"/>
        <v>-252266.74000000002</v>
      </c>
      <c r="BG354" s="80">
        <f t="shared" si="606"/>
        <v>50.359193568804507</v>
      </c>
      <c r="BH354" s="29">
        <f t="shared" si="607"/>
        <v>10354.470000000001</v>
      </c>
      <c r="BI354" s="81">
        <f t="shared" si="608"/>
        <v>104.21662465436567</v>
      </c>
    </row>
    <row r="355" spans="1:61" ht="28.5" hidden="1" x14ac:dyDescent="0.25">
      <c r="A355" s="6" t="s">
        <v>141</v>
      </c>
      <c r="B355" s="104"/>
      <c r="C355" s="104"/>
      <c r="D355" s="104"/>
      <c r="E355" s="124">
        <v>852</v>
      </c>
      <c r="F355" s="27" t="s">
        <v>127</v>
      </c>
      <c r="G355" s="27" t="s">
        <v>142</v>
      </c>
      <c r="H355" s="27"/>
      <c r="I355" s="27"/>
      <c r="J355" s="30">
        <f>J361+J356</f>
        <v>666116</v>
      </c>
      <c r="K355" s="30">
        <f t="shared" ref="K355:M355" si="650">K361+K356</f>
        <v>666116</v>
      </c>
      <c r="L355" s="30">
        <f t="shared" si="650"/>
        <v>0</v>
      </c>
      <c r="M355" s="30">
        <f t="shared" si="650"/>
        <v>0</v>
      </c>
      <c r="N355" s="30">
        <f t="shared" ref="N355:U355" si="651">N361+N356</f>
        <v>0</v>
      </c>
      <c r="O355" s="30">
        <f t="shared" si="651"/>
        <v>0</v>
      </c>
      <c r="P355" s="30">
        <f t="shared" si="651"/>
        <v>0</v>
      </c>
      <c r="Q355" s="30">
        <f t="shared" si="651"/>
        <v>0</v>
      </c>
      <c r="R355" s="30">
        <f t="shared" si="651"/>
        <v>666116</v>
      </c>
      <c r="S355" s="30">
        <f t="shared" si="651"/>
        <v>666116</v>
      </c>
      <c r="T355" s="30">
        <f t="shared" si="651"/>
        <v>0</v>
      </c>
      <c r="U355" s="30">
        <f t="shared" si="651"/>
        <v>0</v>
      </c>
      <c r="V355" s="30">
        <f t="shared" ref="V355:AC355" si="652">V361+V356</f>
        <v>0</v>
      </c>
      <c r="W355" s="30">
        <f t="shared" si="652"/>
        <v>0</v>
      </c>
      <c r="X355" s="30">
        <f t="shared" si="652"/>
        <v>0</v>
      </c>
      <c r="Y355" s="30">
        <f t="shared" si="652"/>
        <v>0</v>
      </c>
      <c r="Z355" s="30">
        <f t="shared" si="652"/>
        <v>666116</v>
      </c>
      <c r="AA355" s="30">
        <f t="shared" si="652"/>
        <v>666116</v>
      </c>
      <c r="AB355" s="30">
        <f t="shared" si="652"/>
        <v>0</v>
      </c>
      <c r="AC355" s="30">
        <f t="shared" si="652"/>
        <v>0</v>
      </c>
      <c r="AD355" s="30">
        <f t="shared" ref="AD355:AK355" si="653">AD361+AD356</f>
        <v>0</v>
      </c>
      <c r="AE355" s="30">
        <f t="shared" si="653"/>
        <v>0</v>
      </c>
      <c r="AF355" s="30">
        <f t="shared" si="653"/>
        <v>0</v>
      </c>
      <c r="AG355" s="30">
        <f t="shared" si="653"/>
        <v>0</v>
      </c>
      <c r="AH355" s="30">
        <f t="shared" si="653"/>
        <v>666116</v>
      </c>
      <c r="AI355" s="30">
        <f t="shared" si="653"/>
        <v>666116</v>
      </c>
      <c r="AJ355" s="30">
        <f t="shared" si="653"/>
        <v>0</v>
      </c>
      <c r="AK355" s="30">
        <f t="shared" si="653"/>
        <v>0</v>
      </c>
      <c r="AL355" s="9">
        <f t="shared" si="599"/>
        <v>0</v>
      </c>
      <c r="AM355" s="9">
        <f t="shared" si="600"/>
        <v>0</v>
      </c>
      <c r="AN355" s="30"/>
      <c r="AO355" s="30"/>
      <c r="AP355" s="30"/>
      <c r="AQ355" s="30">
        <f>AQ361+AQ356</f>
        <v>673116</v>
      </c>
      <c r="AR355" s="30"/>
      <c r="AS355" s="29">
        <f t="shared" si="646"/>
        <v>673116</v>
      </c>
      <c r="AT355" s="30"/>
      <c r="AU355" s="29">
        <f t="shared" si="603"/>
        <v>673116</v>
      </c>
      <c r="AV355" s="30">
        <f>AV361+AV356</f>
        <v>673116</v>
      </c>
      <c r="AW355" s="30"/>
      <c r="AX355" s="29">
        <f t="shared" si="647"/>
        <v>673116</v>
      </c>
      <c r="AY355" s="30"/>
      <c r="AZ355" s="29">
        <f t="shared" si="604"/>
        <v>673116</v>
      </c>
      <c r="BA355" s="30">
        <f>BA361+BA356</f>
        <v>639232</v>
      </c>
      <c r="BB355" s="30">
        <f>BB361+BB356</f>
        <v>639232</v>
      </c>
      <c r="BC355" s="30">
        <f t="shared" ref="BC355" si="654">BC361+BC356</f>
        <v>639232</v>
      </c>
      <c r="BD355" s="30">
        <f t="shared" ref="BD355" si="655">BD361+BD356</f>
        <v>966676</v>
      </c>
      <c r="BE355" s="30">
        <f t="shared" ref="BE355" si="656">BE361+BE356</f>
        <v>966676</v>
      </c>
      <c r="BF355" s="29">
        <f t="shared" si="605"/>
        <v>26884</v>
      </c>
      <c r="BG355" s="80">
        <f t="shared" si="606"/>
        <v>104.2056718061674</v>
      </c>
      <c r="BH355" s="29">
        <f t="shared" si="607"/>
        <v>26884</v>
      </c>
      <c r="BI355" s="81">
        <f t="shared" si="608"/>
        <v>104.2056718061674</v>
      </c>
    </row>
    <row r="356" spans="1:61" ht="255" hidden="1" x14ac:dyDescent="0.25">
      <c r="A356" s="126" t="s">
        <v>362</v>
      </c>
      <c r="B356" s="126"/>
      <c r="C356" s="126"/>
      <c r="D356" s="126"/>
      <c r="E356" s="124">
        <v>852</v>
      </c>
      <c r="F356" s="3" t="s">
        <v>127</v>
      </c>
      <c r="G356" s="3" t="s">
        <v>142</v>
      </c>
      <c r="H356" s="3" t="s">
        <v>365</v>
      </c>
      <c r="I356" s="3"/>
      <c r="J356" s="29">
        <f t="shared" ref="J356:M356" si="657">J357+J359</f>
        <v>652116</v>
      </c>
      <c r="K356" s="29">
        <f t="shared" si="657"/>
        <v>652116</v>
      </c>
      <c r="L356" s="29">
        <f t="shared" si="657"/>
        <v>0</v>
      </c>
      <c r="M356" s="29">
        <f t="shared" si="657"/>
        <v>0</v>
      </c>
      <c r="N356" s="29">
        <f t="shared" ref="N356:U356" si="658">N357+N359</f>
        <v>0</v>
      </c>
      <c r="O356" s="29">
        <f t="shared" si="658"/>
        <v>0</v>
      </c>
      <c r="P356" s="29">
        <f t="shared" si="658"/>
        <v>0</v>
      </c>
      <c r="Q356" s="29">
        <f t="shared" si="658"/>
        <v>0</v>
      </c>
      <c r="R356" s="29">
        <f t="shared" si="658"/>
        <v>652116</v>
      </c>
      <c r="S356" s="29">
        <f t="shared" si="658"/>
        <v>652116</v>
      </c>
      <c r="T356" s="29">
        <f t="shared" si="658"/>
        <v>0</v>
      </c>
      <c r="U356" s="29">
        <f t="shared" si="658"/>
        <v>0</v>
      </c>
      <c r="V356" s="29">
        <f t="shared" ref="V356:AC356" si="659">V357+V359</f>
        <v>0</v>
      </c>
      <c r="W356" s="29">
        <f t="shared" si="659"/>
        <v>0</v>
      </c>
      <c r="X356" s="29">
        <f t="shared" si="659"/>
        <v>0</v>
      </c>
      <c r="Y356" s="29">
        <f t="shared" si="659"/>
        <v>0</v>
      </c>
      <c r="Z356" s="29">
        <f t="shared" si="659"/>
        <v>652116</v>
      </c>
      <c r="AA356" s="29">
        <f t="shared" si="659"/>
        <v>652116</v>
      </c>
      <c r="AB356" s="29">
        <f t="shared" si="659"/>
        <v>0</v>
      </c>
      <c r="AC356" s="29">
        <f t="shared" si="659"/>
        <v>0</v>
      </c>
      <c r="AD356" s="29">
        <f t="shared" ref="AD356:AK356" si="660">AD357+AD359</f>
        <v>0</v>
      </c>
      <c r="AE356" s="29">
        <f t="shared" si="660"/>
        <v>0</v>
      </c>
      <c r="AF356" s="29">
        <f t="shared" si="660"/>
        <v>0</v>
      </c>
      <c r="AG356" s="29">
        <f t="shared" si="660"/>
        <v>0</v>
      </c>
      <c r="AH356" s="29">
        <f t="shared" si="660"/>
        <v>652116</v>
      </c>
      <c r="AI356" s="29">
        <f t="shared" si="660"/>
        <v>652116</v>
      </c>
      <c r="AJ356" s="29">
        <f t="shared" si="660"/>
        <v>0</v>
      </c>
      <c r="AK356" s="29">
        <f t="shared" si="660"/>
        <v>0</v>
      </c>
      <c r="AL356" s="9">
        <f t="shared" si="599"/>
        <v>0</v>
      </c>
      <c r="AM356" s="9">
        <f t="shared" si="600"/>
        <v>0</v>
      </c>
      <c r="AN356" s="29"/>
      <c r="AO356" s="29"/>
      <c r="AP356" s="29"/>
      <c r="AQ356" s="29">
        <f t="shared" ref="AQ356:BE356" si="661">AQ357+AQ359</f>
        <v>652116</v>
      </c>
      <c r="AR356" s="29"/>
      <c r="AS356" s="29">
        <f t="shared" si="646"/>
        <v>652116</v>
      </c>
      <c r="AT356" s="29"/>
      <c r="AU356" s="29">
        <f t="shared" si="603"/>
        <v>652116</v>
      </c>
      <c r="AV356" s="29">
        <f t="shared" si="661"/>
        <v>652116</v>
      </c>
      <c r="AW356" s="29"/>
      <c r="AX356" s="29">
        <f t="shared" si="647"/>
        <v>652116</v>
      </c>
      <c r="AY356" s="29"/>
      <c r="AZ356" s="29">
        <f t="shared" si="604"/>
        <v>652116</v>
      </c>
      <c r="BA356" s="29">
        <f t="shared" ref="BA356" si="662">BA357+BA359</f>
        <v>625232</v>
      </c>
      <c r="BB356" s="29">
        <f t="shared" si="661"/>
        <v>625232</v>
      </c>
      <c r="BC356" s="29">
        <f t="shared" si="661"/>
        <v>625232</v>
      </c>
      <c r="BD356" s="29">
        <f t="shared" si="661"/>
        <v>966676</v>
      </c>
      <c r="BE356" s="29">
        <f t="shared" si="661"/>
        <v>966676</v>
      </c>
      <c r="BF356" s="29">
        <f t="shared" si="605"/>
        <v>26884</v>
      </c>
      <c r="BG356" s="80">
        <f t="shared" si="606"/>
        <v>104.2998438979451</v>
      </c>
      <c r="BH356" s="29">
        <f t="shared" si="607"/>
        <v>26884</v>
      </c>
      <c r="BI356" s="81">
        <f t="shared" si="608"/>
        <v>104.2998438979451</v>
      </c>
    </row>
    <row r="357" spans="1:61" ht="135" hidden="1" x14ac:dyDescent="0.25">
      <c r="A357" s="126" t="s">
        <v>19</v>
      </c>
      <c r="B357" s="106"/>
      <c r="C357" s="106"/>
      <c r="D357" s="106"/>
      <c r="E357" s="124">
        <v>852</v>
      </c>
      <c r="F357" s="4" t="s">
        <v>127</v>
      </c>
      <c r="G357" s="4" t="s">
        <v>142</v>
      </c>
      <c r="H357" s="3" t="s">
        <v>365</v>
      </c>
      <c r="I357" s="3" t="s">
        <v>21</v>
      </c>
      <c r="J357" s="29">
        <f t="shared" ref="J357:BE357" si="663">J358</f>
        <v>483338</v>
      </c>
      <c r="K357" s="29">
        <f t="shared" si="663"/>
        <v>483338</v>
      </c>
      <c r="L357" s="29">
        <f t="shared" si="663"/>
        <v>0</v>
      </c>
      <c r="M357" s="29">
        <f t="shared" si="663"/>
        <v>0</v>
      </c>
      <c r="N357" s="29">
        <f t="shared" si="663"/>
        <v>0</v>
      </c>
      <c r="O357" s="29">
        <f t="shared" si="663"/>
        <v>0</v>
      </c>
      <c r="P357" s="29">
        <f t="shared" si="663"/>
        <v>0</v>
      </c>
      <c r="Q357" s="29">
        <f t="shared" si="663"/>
        <v>0</v>
      </c>
      <c r="R357" s="29">
        <f t="shared" si="663"/>
        <v>483338</v>
      </c>
      <c r="S357" s="29">
        <f t="shared" si="663"/>
        <v>483338</v>
      </c>
      <c r="T357" s="29">
        <f t="shared" si="663"/>
        <v>0</v>
      </c>
      <c r="U357" s="29">
        <f t="shared" si="663"/>
        <v>0</v>
      </c>
      <c r="V357" s="29">
        <f t="shared" si="663"/>
        <v>20500</v>
      </c>
      <c r="W357" s="29">
        <f t="shared" si="663"/>
        <v>20500</v>
      </c>
      <c r="X357" s="29">
        <f t="shared" si="663"/>
        <v>0</v>
      </c>
      <c r="Y357" s="29">
        <f t="shared" si="663"/>
        <v>0</v>
      </c>
      <c r="Z357" s="29">
        <f t="shared" si="663"/>
        <v>503838</v>
      </c>
      <c r="AA357" s="29">
        <f t="shared" si="663"/>
        <v>503838</v>
      </c>
      <c r="AB357" s="29">
        <f t="shared" si="663"/>
        <v>0</v>
      </c>
      <c r="AC357" s="29">
        <f t="shared" si="663"/>
        <v>0</v>
      </c>
      <c r="AD357" s="29">
        <f t="shared" si="663"/>
        <v>0</v>
      </c>
      <c r="AE357" s="29">
        <f t="shared" si="663"/>
        <v>0</v>
      </c>
      <c r="AF357" s="29">
        <f t="shared" si="663"/>
        <v>0</v>
      </c>
      <c r="AG357" s="29">
        <f t="shared" si="663"/>
        <v>0</v>
      </c>
      <c r="AH357" s="29">
        <f t="shared" si="663"/>
        <v>503838</v>
      </c>
      <c r="AI357" s="29">
        <f t="shared" si="663"/>
        <v>503838</v>
      </c>
      <c r="AJ357" s="29">
        <f t="shared" si="663"/>
        <v>0</v>
      </c>
      <c r="AK357" s="29">
        <f t="shared" si="663"/>
        <v>0</v>
      </c>
      <c r="AL357" s="9">
        <f t="shared" si="599"/>
        <v>0</v>
      </c>
      <c r="AM357" s="9">
        <f t="shared" si="600"/>
        <v>0</v>
      </c>
      <c r="AN357" s="29"/>
      <c r="AO357" s="29"/>
      <c r="AP357" s="29"/>
      <c r="AQ357" s="29">
        <f t="shared" si="663"/>
        <v>483338</v>
      </c>
      <c r="AR357" s="29"/>
      <c r="AS357" s="29">
        <f t="shared" si="646"/>
        <v>483338</v>
      </c>
      <c r="AT357" s="29"/>
      <c r="AU357" s="29">
        <f t="shared" si="603"/>
        <v>483338</v>
      </c>
      <c r="AV357" s="29">
        <f t="shared" si="663"/>
        <v>483338</v>
      </c>
      <c r="AW357" s="29"/>
      <c r="AX357" s="29">
        <f t="shared" si="647"/>
        <v>483338</v>
      </c>
      <c r="AY357" s="29"/>
      <c r="AZ357" s="29">
        <f t="shared" si="604"/>
        <v>483338</v>
      </c>
      <c r="BA357" s="29">
        <f t="shared" si="663"/>
        <v>437700</v>
      </c>
      <c r="BB357" s="29">
        <f t="shared" si="663"/>
        <v>478400</v>
      </c>
      <c r="BC357" s="29">
        <f t="shared" si="663"/>
        <v>478400</v>
      </c>
      <c r="BD357" s="29">
        <f t="shared" si="663"/>
        <v>966676</v>
      </c>
      <c r="BE357" s="29">
        <f t="shared" si="663"/>
        <v>966676</v>
      </c>
      <c r="BF357" s="29">
        <f t="shared" si="605"/>
        <v>45638</v>
      </c>
      <c r="BG357" s="80">
        <f t="shared" si="606"/>
        <v>110.42677633082019</v>
      </c>
      <c r="BH357" s="29">
        <f t="shared" si="607"/>
        <v>4938</v>
      </c>
      <c r="BI357" s="81">
        <f t="shared" si="608"/>
        <v>101.0321906354515</v>
      </c>
    </row>
    <row r="358" spans="1:61" ht="45" hidden="1" x14ac:dyDescent="0.25">
      <c r="A358" s="126" t="s">
        <v>11</v>
      </c>
      <c r="B358" s="126"/>
      <c r="C358" s="126"/>
      <c r="D358" s="126"/>
      <c r="E358" s="124">
        <v>852</v>
      </c>
      <c r="F358" s="4" t="s">
        <v>127</v>
      </c>
      <c r="G358" s="4" t="s">
        <v>142</v>
      </c>
      <c r="H358" s="3" t="s">
        <v>365</v>
      </c>
      <c r="I358" s="3" t="s">
        <v>22</v>
      </c>
      <c r="J358" s="29">
        <v>483338</v>
      </c>
      <c r="K358" s="29">
        <f>J358</f>
        <v>483338</v>
      </c>
      <c r="L358" s="29"/>
      <c r="M358" s="29"/>
      <c r="N358" s="29"/>
      <c r="O358" s="29">
        <f>N358</f>
        <v>0</v>
      </c>
      <c r="P358" s="29"/>
      <c r="Q358" s="29"/>
      <c r="R358" s="29">
        <f>J358+N358</f>
        <v>483338</v>
      </c>
      <c r="S358" s="29">
        <f>K358+O358</f>
        <v>483338</v>
      </c>
      <c r="T358" s="29">
        <f>L358+P358</f>
        <v>0</v>
      </c>
      <c r="U358" s="29">
        <f>M358+Q358</f>
        <v>0</v>
      </c>
      <c r="V358" s="29">
        <v>20500</v>
      </c>
      <c r="W358" s="29">
        <f>V358</f>
        <v>20500</v>
      </c>
      <c r="X358" s="29"/>
      <c r="Y358" s="29"/>
      <c r="Z358" s="29">
        <f>R358+V358</f>
        <v>503838</v>
      </c>
      <c r="AA358" s="29">
        <f>S358+W358</f>
        <v>503838</v>
      </c>
      <c r="AB358" s="29">
        <f>T358+X358</f>
        <v>0</v>
      </c>
      <c r="AC358" s="29">
        <f>U358+Y358</f>
        <v>0</v>
      </c>
      <c r="AD358" s="29"/>
      <c r="AE358" s="29">
        <f>AD358</f>
        <v>0</v>
      </c>
      <c r="AF358" s="29"/>
      <c r="AG358" s="29"/>
      <c r="AH358" s="29">
        <f>Z358+AD358</f>
        <v>503838</v>
      </c>
      <c r="AI358" s="29">
        <f>AA358+AE358</f>
        <v>503838</v>
      </c>
      <c r="AJ358" s="29">
        <f>AB358+AF358</f>
        <v>0</v>
      </c>
      <c r="AK358" s="29">
        <f>AC358+AG358</f>
        <v>0</v>
      </c>
      <c r="AL358" s="9">
        <f t="shared" si="599"/>
        <v>0</v>
      </c>
      <c r="AM358" s="9">
        <f t="shared" si="600"/>
        <v>0</v>
      </c>
      <c r="AN358" s="29"/>
      <c r="AO358" s="29"/>
      <c r="AP358" s="29"/>
      <c r="AQ358" s="29">
        <v>483338</v>
      </c>
      <c r="AR358" s="29"/>
      <c r="AS358" s="29">
        <f t="shared" si="646"/>
        <v>483338</v>
      </c>
      <c r="AT358" s="29"/>
      <c r="AU358" s="29">
        <f t="shared" si="603"/>
        <v>483338</v>
      </c>
      <c r="AV358" s="29">
        <v>483338</v>
      </c>
      <c r="AW358" s="29"/>
      <c r="AX358" s="29">
        <f t="shared" si="647"/>
        <v>483338</v>
      </c>
      <c r="AY358" s="29"/>
      <c r="AZ358" s="29">
        <f t="shared" si="604"/>
        <v>483338</v>
      </c>
      <c r="BA358" s="29">
        <v>437700</v>
      </c>
      <c r="BB358" s="29">
        <v>478400</v>
      </c>
      <c r="BC358" s="29">
        <f>BB358</f>
        <v>478400</v>
      </c>
      <c r="BD358" s="29">
        <f>J358+AQ358</f>
        <v>966676</v>
      </c>
      <c r="BE358" s="29">
        <f>K358+AV358</f>
        <v>966676</v>
      </c>
      <c r="BF358" s="29">
        <f t="shared" si="605"/>
        <v>45638</v>
      </c>
      <c r="BG358" s="80">
        <f t="shared" si="606"/>
        <v>110.42677633082019</v>
      </c>
      <c r="BH358" s="29">
        <f t="shared" si="607"/>
        <v>4938</v>
      </c>
      <c r="BI358" s="81">
        <f t="shared" si="608"/>
        <v>101.0321906354515</v>
      </c>
    </row>
    <row r="359" spans="1:61" ht="60" hidden="1" x14ac:dyDescent="0.25">
      <c r="A359" s="106" t="s">
        <v>25</v>
      </c>
      <c r="B359" s="126"/>
      <c r="C359" s="126"/>
      <c r="D359" s="126"/>
      <c r="E359" s="124">
        <v>852</v>
      </c>
      <c r="F359" s="4" t="s">
        <v>127</v>
      </c>
      <c r="G359" s="4" t="s">
        <v>142</v>
      </c>
      <c r="H359" s="3" t="s">
        <v>365</v>
      </c>
      <c r="I359" s="3" t="s">
        <v>26</v>
      </c>
      <c r="J359" s="29">
        <f t="shared" ref="J359:BE359" si="664">J360</f>
        <v>168778</v>
      </c>
      <c r="K359" s="29">
        <f t="shared" si="664"/>
        <v>168778</v>
      </c>
      <c r="L359" s="29">
        <f t="shared" si="664"/>
        <v>0</v>
      </c>
      <c r="M359" s="29">
        <f t="shared" si="664"/>
        <v>0</v>
      </c>
      <c r="N359" s="29">
        <f t="shared" si="664"/>
        <v>0</v>
      </c>
      <c r="O359" s="29">
        <f t="shared" si="664"/>
        <v>0</v>
      </c>
      <c r="P359" s="29">
        <f t="shared" si="664"/>
        <v>0</v>
      </c>
      <c r="Q359" s="29">
        <f t="shared" si="664"/>
        <v>0</v>
      </c>
      <c r="R359" s="29">
        <f t="shared" si="664"/>
        <v>168778</v>
      </c>
      <c r="S359" s="29">
        <f t="shared" si="664"/>
        <v>168778</v>
      </c>
      <c r="T359" s="29">
        <f t="shared" si="664"/>
        <v>0</v>
      </c>
      <c r="U359" s="29">
        <f t="shared" si="664"/>
        <v>0</v>
      </c>
      <c r="V359" s="29">
        <f t="shared" si="664"/>
        <v>-20500</v>
      </c>
      <c r="W359" s="29">
        <f t="shared" si="664"/>
        <v>-20500</v>
      </c>
      <c r="X359" s="29">
        <f t="shared" si="664"/>
        <v>0</v>
      </c>
      <c r="Y359" s="29">
        <f t="shared" si="664"/>
        <v>0</v>
      </c>
      <c r="Z359" s="29">
        <f t="shared" si="664"/>
        <v>148278</v>
      </c>
      <c r="AA359" s="29">
        <f t="shared" si="664"/>
        <v>148278</v>
      </c>
      <c r="AB359" s="29">
        <f t="shared" si="664"/>
        <v>0</v>
      </c>
      <c r="AC359" s="29">
        <f t="shared" si="664"/>
        <v>0</v>
      </c>
      <c r="AD359" s="29">
        <f t="shared" si="664"/>
        <v>0</v>
      </c>
      <c r="AE359" s="29">
        <f t="shared" si="664"/>
        <v>0</v>
      </c>
      <c r="AF359" s="29">
        <f t="shared" si="664"/>
        <v>0</v>
      </c>
      <c r="AG359" s="29">
        <f t="shared" si="664"/>
        <v>0</v>
      </c>
      <c r="AH359" s="29">
        <f t="shared" si="664"/>
        <v>148278</v>
      </c>
      <c r="AI359" s="29">
        <f t="shared" si="664"/>
        <v>148278</v>
      </c>
      <c r="AJ359" s="29">
        <f t="shared" si="664"/>
        <v>0</v>
      </c>
      <c r="AK359" s="29">
        <f t="shared" si="664"/>
        <v>0</v>
      </c>
      <c r="AL359" s="9">
        <f t="shared" si="599"/>
        <v>0</v>
      </c>
      <c r="AM359" s="9">
        <f t="shared" si="600"/>
        <v>0</v>
      </c>
      <c r="AN359" s="29"/>
      <c r="AO359" s="29"/>
      <c r="AP359" s="29"/>
      <c r="AQ359" s="29">
        <f t="shared" si="664"/>
        <v>168778</v>
      </c>
      <c r="AR359" s="29"/>
      <c r="AS359" s="29">
        <f t="shared" si="646"/>
        <v>168778</v>
      </c>
      <c r="AT359" s="29"/>
      <c r="AU359" s="29">
        <f t="shared" si="603"/>
        <v>168778</v>
      </c>
      <c r="AV359" s="29">
        <f t="shared" si="664"/>
        <v>168778</v>
      </c>
      <c r="AW359" s="29"/>
      <c r="AX359" s="29">
        <f t="shared" si="647"/>
        <v>168778</v>
      </c>
      <c r="AY359" s="29"/>
      <c r="AZ359" s="29">
        <f t="shared" si="604"/>
        <v>168778</v>
      </c>
      <c r="BA359" s="29">
        <f t="shared" si="664"/>
        <v>187532</v>
      </c>
      <c r="BB359" s="29">
        <f t="shared" si="664"/>
        <v>146832</v>
      </c>
      <c r="BC359" s="29">
        <f t="shared" si="664"/>
        <v>146832</v>
      </c>
      <c r="BD359" s="29">
        <f t="shared" si="664"/>
        <v>0</v>
      </c>
      <c r="BE359" s="29">
        <f t="shared" si="664"/>
        <v>0</v>
      </c>
      <c r="BF359" s="29">
        <f t="shared" si="605"/>
        <v>-18754</v>
      </c>
      <c r="BG359" s="80">
        <f t="shared" si="606"/>
        <v>89.999573406138694</v>
      </c>
      <c r="BH359" s="29">
        <f t="shared" si="607"/>
        <v>21946</v>
      </c>
      <c r="BI359" s="81">
        <f t="shared" si="608"/>
        <v>114.94633322436528</v>
      </c>
    </row>
    <row r="360" spans="1:61" ht="60" hidden="1" x14ac:dyDescent="0.25">
      <c r="A360" s="106" t="s">
        <v>12</v>
      </c>
      <c r="B360" s="106"/>
      <c r="C360" s="106"/>
      <c r="D360" s="106"/>
      <c r="E360" s="124">
        <v>852</v>
      </c>
      <c r="F360" s="4" t="s">
        <v>127</v>
      </c>
      <c r="G360" s="4" t="s">
        <v>142</v>
      </c>
      <c r="H360" s="3" t="s">
        <v>365</v>
      </c>
      <c r="I360" s="3" t="s">
        <v>27</v>
      </c>
      <c r="J360" s="29">
        <v>168778</v>
      </c>
      <c r="K360" s="29">
        <f>J360</f>
        <v>168778</v>
      </c>
      <c r="L360" s="29"/>
      <c r="M360" s="29"/>
      <c r="N360" s="29"/>
      <c r="O360" s="29">
        <f>N360</f>
        <v>0</v>
      </c>
      <c r="P360" s="29"/>
      <c r="Q360" s="29"/>
      <c r="R360" s="29">
        <f>J360+N360</f>
        <v>168778</v>
      </c>
      <c r="S360" s="29">
        <f>K360+O360</f>
        <v>168778</v>
      </c>
      <c r="T360" s="29">
        <f>L360+P360</f>
        <v>0</v>
      </c>
      <c r="U360" s="29">
        <f>M360+Q360</f>
        <v>0</v>
      </c>
      <c r="V360" s="29">
        <v>-20500</v>
      </c>
      <c r="W360" s="29">
        <f>V360</f>
        <v>-20500</v>
      </c>
      <c r="X360" s="29"/>
      <c r="Y360" s="29"/>
      <c r="Z360" s="29">
        <f>R360+V360</f>
        <v>148278</v>
      </c>
      <c r="AA360" s="29">
        <f>S360+W360</f>
        <v>148278</v>
      </c>
      <c r="AB360" s="29">
        <f>T360+X360</f>
        <v>0</v>
      </c>
      <c r="AC360" s="29">
        <f>U360+Y360</f>
        <v>0</v>
      </c>
      <c r="AD360" s="29"/>
      <c r="AE360" s="29">
        <f>AD360</f>
        <v>0</v>
      </c>
      <c r="AF360" s="29"/>
      <c r="AG360" s="29"/>
      <c r="AH360" s="29">
        <f>Z360+AD360</f>
        <v>148278</v>
      </c>
      <c r="AI360" s="29">
        <f>AA360+AE360</f>
        <v>148278</v>
      </c>
      <c r="AJ360" s="29">
        <f>AB360+AF360</f>
        <v>0</v>
      </c>
      <c r="AK360" s="29">
        <f>AC360+AG360</f>
        <v>0</v>
      </c>
      <c r="AL360" s="9">
        <f t="shared" si="599"/>
        <v>0</v>
      </c>
      <c r="AM360" s="9">
        <f t="shared" si="600"/>
        <v>0</v>
      </c>
      <c r="AN360" s="29"/>
      <c r="AO360" s="29"/>
      <c r="AP360" s="29"/>
      <c r="AQ360" s="29">
        <v>168778</v>
      </c>
      <c r="AR360" s="29"/>
      <c r="AS360" s="29">
        <f t="shared" si="646"/>
        <v>168778</v>
      </c>
      <c r="AT360" s="29"/>
      <c r="AU360" s="29">
        <f t="shared" si="603"/>
        <v>168778</v>
      </c>
      <c r="AV360" s="29">
        <v>168778</v>
      </c>
      <c r="AW360" s="29"/>
      <c r="AX360" s="29">
        <f t="shared" si="647"/>
        <v>168778</v>
      </c>
      <c r="AY360" s="29"/>
      <c r="AZ360" s="29">
        <f t="shared" si="604"/>
        <v>168778</v>
      </c>
      <c r="BA360" s="29">
        <v>187532</v>
      </c>
      <c r="BB360" s="29">
        <v>146832</v>
      </c>
      <c r="BC360" s="29">
        <f>BB360</f>
        <v>146832</v>
      </c>
      <c r="BD360" s="29"/>
      <c r="BE360" s="29"/>
      <c r="BF360" s="29">
        <f t="shared" si="605"/>
        <v>-18754</v>
      </c>
      <c r="BG360" s="80">
        <f t="shared" si="606"/>
        <v>89.999573406138694</v>
      </c>
      <c r="BH360" s="29">
        <f t="shared" si="607"/>
        <v>21946</v>
      </c>
      <c r="BI360" s="81">
        <f t="shared" si="608"/>
        <v>114.94633322436528</v>
      </c>
    </row>
    <row r="361" spans="1:61" ht="270" hidden="1" x14ac:dyDescent="0.25">
      <c r="A361" s="126" t="s">
        <v>373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366</v>
      </c>
      <c r="I361" s="3"/>
      <c r="J361" s="29">
        <f t="shared" ref="J361:BB362" si="665">J362</f>
        <v>14000</v>
      </c>
      <c r="K361" s="29">
        <f t="shared" si="665"/>
        <v>14000</v>
      </c>
      <c r="L361" s="29">
        <f t="shared" si="665"/>
        <v>0</v>
      </c>
      <c r="M361" s="29">
        <f t="shared" si="665"/>
        <v>0</v>
      </c>
      <c r="N361" s="29">
        <f t="shared" si="665"/>
        <v>0</v>
      </c>
      <c r="O361" s="29">
        <f t="shared" si="665"/>
        <v>0</v>
      </c>
      <c r="P361" s="29">
        <f t="shared" si="665"/>
        <v>0</v>
      </c>
      <c r="Q361" s="29">
        <f t="shared" si="665"/>
        <v>0</v>
      </c>
      <c r="R361" s="29">
        <f t="shared" si="665"/>
        <v>14000</v>
      </c>
      <c r="S361" s="29">
        <f t="shared" si="665"/>
        <v>14000</v>
      </c>
      <c r="T361" s="29">
        <f t="shared" si="665"/>
        <v>0</v>
      </c>
      <c r="U361" s="29">
        <f t="shared" si="665"/>
        <v>0</v>
      </c>
      <c r="V361" s="29">
        <f t="shared" si="665"/>
        <v>0</v>
      </c>
      <c r="W361" s="29">
        <f t="shared" si="665"/>
        <v>0</v>
      </c>
      <c r="X361" s="29">
        <f t="shared" si="665"/>
        <v>0</v>
      </c>
      <c r="Y361" s="29">
        <f t="shared" si="665"/>
        <v>0</v>
      </c>
      <c r="Z361" s="29">
        <f t="shared" si="665"/>
        <v>14000</v>
      </c>
      <c r="AA361" s="29">
        <f t="shared" si="665"/>
        <v>14000</v>
      </c>
      <c r="AB361" s="29">
        <f t="shared" si="665"/>
        <v>0</v>
      </c>
      <c r="AC361" s="29">
        <f t="shared" si="665"/>
        <v>0</v>
      </c>
      <c r="AD361" s="29">
        <f t="shared" si="665"/>
        <v>0</v>
      </c>
      <c r="AE361" s="29">
        <f t="shared" si="665"/>
        <v>0</v>
      </c>
      <c r="AF361" s="29">
        <f t="shared" si="665"/>
        <v>0</v>
      </c>
      <c r="AG361" s="29">
        <f t="shared" si="665"/>
        <v>0</v>
      </c>
      <c r="AH361" s="29">
        <f t="shared" si="665"/>
        <v>14000</v>
      </c>
      <c r="AI361" s="29">
        <f t="shared" si="665"/>
        <v>14000</v>
      </c>
      <c r="AJ361" s="29">
        <f t="shared" si="665"/>
        <v>0</v>
      </c>
      <c r="AK361" s="29">
        <f t="shared" si="665"/>
        <v>0</v>
      </c>
      <c r="AL361" s="9">
        <f t="shared" si="599"/>
        <v>0</v>
      </c>
      <c r="AM361" s="9">
        <f t="shared" si="600"/>
        <v>0</v>
      </c>
      <c r="AN361" s="29"/>
      <c r="AO361" s="29"/>
      <c r="AP361" s="29"/>
      <c r="AQ361" s="29">
        <f t="shared" si="665"/>
        <v>21000</v>
      </c>
      <c r="AR361" s="29"/>
      <c r="AS361" s="29">
        <f t="shared" si="646"/>
        <v>21000</v>
      </c>
      <c r="AT361" s="29"/>
      <c r="AU361" s="29">
        <f t="shared" si="603"/>
        <v>21000</v>
      </c>
      <c r="AV361" s="29">
        <f t="shared" si="665"/>
        <v>21000</v>
      </c>
      <c r="AW361" s="29"/>
      <c r="AX361" s="29">
        <f t="shared" si="647"/>
        <v>21000</v>
      </c>
      <c r="AY361" s="29"/>
      <c r="AZ361" s="29">
        <f t="shared" si="604"/>
        <v>21000</v>
      </c>
      <c r="BA361" s="29">
        <f t="shared" si="665"/>
        <v>14000</v>
      </c>
      <c r="BB361" s="29">
        <f t="shared" si="665"/>
        <v>14000</v>
      </c>
      <c r="BC361" s="29">
        <f t="shared" ref="BA361:BE362" si="666">BC362</f>
        <v>14000</v>
      </c>
      <c r="BD361" s="29">
        <f t="shared" si="666"/>
        <v>0</v>
      </c>
      <c r="BE361" s="29">
        <f t="shared" si="666"/>
        <v>0</v>
      </c>
      <c r="BF361" s="29">
        <f t="shared" si="605"/>
        <v>0</v>
      </c>
      <c r="BG361" s="80">
        <f t="shared" si="606"/>
        <v>100</v>
      </c>
      <c r="BH361" s="29">
        <f t="shared" si="607"/>
        <v>0</v>
      </c>
      <c r="BI361" s="81">
        <f t="shared" si="608"/>
        <v>100</v>
      </c>
    </row>
    <row r="362" spans="1:61" ht="60" hidden="1" x14ac:dyDescent="0.25">
      <c r="A362" s="106" t="s">
        <v>25</v>
      </c>
      <c r="B362" s="106"/>
      <c r="C362" s="106"/>
      <c r="D362" s="106"/>
      <c r="E362" s="124">
        <v>852</v>
      </c>
      <c r="F362" s="4" t="s">
        <v>127</v>
      </c>
      <c r="G362" s="4" t="s">
        <v>142</v>
      </c>
      <c r="H362" s="3" t="s">
        <v>366</v>
      </c>
      <c r="I362" s="3" t="s">
        <v>26</v>
      </c>
      <c r="J362" s="29">
        <f t="shared" si="665"/>
        <v>14000</v>
      </c>
      <c r="K362" s="29">
        <f t="shared" si="665"/>
        <v>14000</v>
      </c>
      <c r="L362" s="29">
        <f t="shared" si="665"/>
        <v>0</v>
      </c>
      <c r="M362" s="29">
        <f t="shared" si="665"/>
        <v>0</v>
      </c>
      <c r="N362" s="29">
        <f t="shared" si="665"/>
        <v>0</v>
      </c>
      <c r="O362" s="29">
        <f t="shared" si="665"/>
        <v>0</v>
      </c>
      <c r="P362" s="29">
        <f t="shared" si="665"/>
        <v>0</v>
      </c>
      <c r="Q362" s="29">
        <f t="shared" si="665"/>
        <v>0</v>
      </c>
      <c r="R362" s="29">
        <f t="shared" si="665"/>
        <v>14000</v>
      </c>
      <c r="S362" s="29">
        <f t="shared" si="665"/>
        <v>14000</v>
      </c>
      <c r="T362" s="29">
        <f t="shared" si="665"/>
        <v>0</v>
      </c>
      <c r="U362" s="29">
        <f t="shared" si="665"/>
        <v>0</v>
      </c>
      <c r="V362" s="29">
        <f t="shared" si="665"/>
        <v>0</v>
      </c>
      <c r="W362" s="29">
        <f t="shared" si="665"/>
        <v>0</v>
      </c>
      <c r="X362" s="29">
        <f t="shared" si="665"/>
        <v>0</v>
      </c>
      <c r="Y362" s="29">
        <f t="shared" si="665"/>
        <v>0</v>
      </c>
      <c r="Z362" s="29">
        <f t="shared" si="665"/>
        <v>14000</v>
      </c>
      <c r="AA362" s="29">
        <f t="shared" si="665"/>
        <v>14000</v>
      </c>
      <c r="AB362" s="29">
        <f t="shared" si="665"/>
        <v>0</v>
      </c>
      <c r="AC362" s="29">
        <f t="shared" si="665"/>
        <v>0</v>
      </c>
      <c r="AD362" s="29">
        <f t="shared" si="665"/>
        <v>0</v>
      </c>
      <c r="AE362" s="29">
        <f t="shared" si="665"/>
        <v>0</v>
      </c>
      <c r="AF362" s="29">
        <f t="shared" si="665"/>
        <v>0</v>
      </c>
      <c r="AG362" s="29">
        <f t="shared" si="665"/>
        <v>0</v>
      </c>
      <c r="AH362" s="29">
        <f t="shared" si="665"/>
        <v>14000</v>
      </c>
      <c r="AI362" s="29">
        <f t="shared" si="665"/>
        <v>14000</v>
      </c>
      <c r="AJ362" s="29">
        <f t="shared" si="665"/>
        <v>0</v>
      </c>
      <c r="AK362" s="29">
        <f t="shared" si="665"/>
        <v>0</v>
      </c>
      <c r="AL362" s="9">
        <f t="shared" si="599"/>
        <v>0</v>
      </c>
      <c r="AM362" s="9">
        <f t="shared" si="600"/>
        <v>0</v>
      </c>
      <c r="AN362" s="29"/>
      <c r="AO362" s="29"/>
      <c r="AP362" s="29"/>
      <c r="AQ362" s="29">
        <f t="shared" si="665"/>
        <v>21000</v>
      </c>
      <c r="AR362" s="29"/>
      <c r="AS362" s="29">
        <f t="shared" si="646"/>
        <v>21000</v>
      </c>
      <c r="AT362" s="29"/>
      <c r="AU362" s="29">
        <f t="shared" si="603"/>
        <v>21000</v>
      </c>
      <c r="AV362" s="29">
        <f t="shared" si="665"/>
        <v>21000</v>
      </c>
      <c r="AW362" s="29"/>
      <c r="AX362" s="29">
        <f t="shared" si="647"/>
        <v>21000</v>
      </c>
      <c r="AY362" s="29"/>
      <c r="AZ362" s="29">
        <f t="shared" si="604"/>
        <v>21000</v>
      </c>
      <c r="BA362" s="29">
        <f t="shared" si="666"/>
        <v>14000</v>
      </c>
      <c r="BB362" s="29">
        <f t="shared" si="666"/>
        <v>14000</v>
      </c>
      <c r="BC362" s="29">
        <f t="shared" si="666"/>
        <v>14000</v>
      </c>
      <c r="BD362" s="29">
        <f t="shared" si="666"/>
        <v>0</v>
      </c>
      <c r="BE362" s="29">
        <f t="shared" si="666"/>
        <v>0</v>
      </c>
      <c r="BF362" s="29">
        <f t="shared" si="605"/>
        <v>0</v>
      </c>
      <c r="BG362" s="80">
        <f t="shared" si="606"/>
        <v>100</v>
      </c>
      <c r="BH362" s="29">
        <f t="shared" si="607"/>
        <v>0</v>
      </c>
      <c r="BI362" s="81">
        <f t="shared" si="608"/>
        <v>100</v>
      </c>
    </row>
    <row r="363" spans="1:61" ht="60" hidden="1" x14ac:dyDescent="0.25">
      <c r="A363" s="106" t="s">
        <v>12</v>
      </c>
      <c r="B363" s="106"/>
      <c r="C363" s="106"/>
      <c r="D363" s="106"/>
      <c r="E363" s="124">
        <v>852</v>
      </c>
      <c r="F363" s="4" t="s">
        <v>127</v>
      </c>
      <c r="G363" s="4" t="s">
        <v>142</v>
      </c>
      <c r="H363" s="3" t="s">
        <v>366</v>
      </c>
      <c r="I363" s="3" t="s">
        <v>27</v>
      </c>
      <c r="J363" s="29">
        <v>14000</v>
      </c>
      <c r="K363" s="29">
        <f>J363</f>
        <v>14000</v>
      </c>
      <c r="L363" s="29"/>
      <c r="M363" s="29"/>
      <c r="N363" s="29"/>
      <c r="O363" s="29">
        <f>N363</f>
        <v>0</v>
      </c>
      <c r="P363" s="29"/>
      <c r="Q363" s="29"/>
      <c r="R363" s="29">
        <f>J363+N363</f>
        <v>14000</v>
      </c>
      <c r="S363" s="29">
        <f>K363+O363</f>
        <v>14000</v>
      </c>
      <c r="T363" s="29">
        <f>L363+P363</f>
        <v>0</v>
      </c>
      <c r="U363" s="29">
        <f>M363+Q363</f>
        <v>0</v>
      </c>
      <c r="V363" s="29"/>
      <c r="W363" s="29">
        <f>V363</f>
        <v>0</v>
      </c>
      <c r="X363" s="29"/>
      <c r="Y363" s="29"/>
      <c r="Z363" s="29">
        <f>R363+V363</f>
        <v>14000</v>
      </c>
      <c r="AA363" s="29">
        <f>S363+W363</f>
        <v>14000</v>
      </c>
      <c r="AB363" s="29">
        <f>T363+X363</f>
        <v>0</v>
      </c>
      <c r="AC363" s="29">
        <f>U363+Y363</f>
        <v>0</v>
      </c>
      <c r="AD363" s="29"/>
      <c r="AE363" s="29">
        <f>AD363</f>
        <v>0</v>
      </c>
      <c r="AF363" s="29"/>
      <c r="AG363" s="29"/>
      <c r="AH363" s="29">
        <f>Z363+AD363</f>
        <v>14000</v>
      </c>
      <c r="AI363" s="29">
        <f>AA363+AE363</f>
        <v>14000</v>
      </c>
      <c r="AJ363" s="29">
        <f>AB363+AF363</f>
        <v>0</v>
      </c>
      <c r="AK363" s="29">
        <f>AC363+AG363</f>
        <v>0</v>
      </c>
      <c r="AL363" s="9">
        <f t="shared" si="599"/>
        <v>0</v>
      </c>
      <c r="AM363" s="9">
        <f t="shared" si="600"/>
        <v>0</v>
      </c>
      <c r="AN363" s="29"/>
      <c r="AO363" s="29"/>
      <c r="AP363" s="29"/>
      <c r="AQ363" s="29">
        <v>21000</v>
      </c>
      <c r="AR363" s="29"/>
      <c r="AS363" s="29">
        <f t="shared" si="646"/>
        <v>21000</v>
      </c>
      <c r="AT363" s="29"/>
      <c r="AU363" s="29">
        <f t="shared" si="603"/>
        <v>21000</v>
      </c>
      <c r="AV363" s="29">
        <v>21000</v>
      </c>
      <c r="AW363" s="29"/>
      <c r="AX363" s="29">
        <f t="shared" si="647"/>
        <v>21000</v>
      </c>
      <c r="AY363" s="29"/>
      <c r="AZ363" s="29">
        <f t="shared" si="604"/>
        <v>21000</v>
      </c>
      <c r="BA363" s="29">
        <v>14000</v>
      </c>
      <c r="BB363" s="29">
        <v>14000</v>
      </c>
      <c r="BC363" s="29">
        <f>BB363</f>
        <v>14000</v>
      </c>
      <c r="BD363" s="29"/>
      <c r="BE363" s="29"/>
      <c r="BF363" s="29">
        <f t="shared" si="605"/>
        <v>0</v>
      </c>
      <c r="BG363" s="80">
        <f t="shared" si="606"/>
        <v>100</v>
      </c>
      <c r="BH363" s="29">
        <f t="shared" si="607"/>
        <v>0</v>
      </c>
      <c r="BI363" s="81">
        <f t="shared" si="608"/>
        <v>100</v>
      </c>
    </row>
    <row r="364" spans="1:61" ht="42.75" x14ac:dyDescent="0.25">
      <c r="A364" s="76" t="s">
        <v>193</v>
      </c>
      <c r="B364" s="11"/>
      <c r="C364" s="11"/>
      <c r="D364" s="11"/>
      <c r="E364" s="11">
        <v>853</v>
      </c>
      <c r="F364" s="3"/>
      <c r="G364" s="3"/>
      <c r="H364" s="3"/>
      <c r="I364" s="3"/>
      <c r="J364" s="38">
        <f t="shared" ref="J364:AU364" si="667">J365+J381+J390</f>
        <v>7839200</v>
      </c>
      <c r="K364" s="38">
        <f t="shared" ref="K364" si="668">K365+K381+K390</f>
        <v>728000</v>
      </c>
      <c r="L364" s="38">
        <f t="shared" ref="L364" si="669">L365+L381+L390</f>
        <v>7108800</v>
      </c>
      <c r="M364" s="38">
        <f t="shared" ref="M364:U364" si="670">M365+M381+M390</f>
        <v>2400</v>
      </c>
      <c r="N364" s="38">
        <f t="shared" si="670"/>
        <v>108432</v>
      </c>
      <c r="O364" s="38">
        <f t="shared" si="670"/>
        <v>0</v>
      </c>
      <c r="P364" s="38">
        <f t="shared" si="670"/>
        <v>108432</v>
      </c>
      <c r="Q364" s="38">
        <f t="shared" si="670"/>
        <v>0</v>
      </c>
      <c r="R364" s="38">
        <f t="shared" si="670"/>
        <v>7947632</v>
      </c>
      <c r="S364" s="38">
        <f t="shared" si="670"/>
        <v>728000</v>
      </c>
      <c r="T364" s="38">
        <f t="shared" si="670"/>
        <v>7217232</v>
      </c>
      <c r="U364" s="38">
        <f t="shared" si="670"/>
        <v>2400</v>
      </c>
      <c r="V364" s="38">
        <f t="shared" ref="V364:AC364" si="671">V365+V381+V390</f>
        <v>729500</v>
      </c>
      <c r="W364" s="38">
        <f t="shared" si="671"/>
        <v>0</v>
      </c>
      <c r="X364" s="38">
        <f t="shared" si="671"/>
        <v>729500</v>
      </c>
      <c r="Y364" s="38">
        <f t="shared" si="671"/>
        <v>0</v>
      </c>
      <c r="Z364" s="38">
        <f t="shared" si="671"/>
        <v>8677132</v>
      </c>
      <c r="AA364" s="38">
        <f t="shared" si="671"/>
        <v>728000</v>
      </c>
      <c r="AB364" s="38">
        <f t="shared" si="671"/>
        <v>7946732</v>
      </c>
      <c r="AC364" s="38">
        <f t="shared" si="671"/>
        <v>2400</v>
      </c>
      <c r="AD364" s="38">
        <f t="shared" ref="AD364:AK364" si="672">AD365+AD381+AD390</f>
        <v>-40000</v>
      </c>
      <c r="AE364" s="38">
        <f t="shared" si="672"/>
        <v>0</v>
      </c>
      <c r="AF364" s="38">
        <f t="shared" si="672"/>
        <v>-40000</v>
      </c>
      <c r="AG364" s="38">
        <f t="shared" si="672"/>
        <v>0</v>
      </c>
      <c r="AH364" s="38">
        <f t="shared" si="672"/>
        <v>8637132</v>
      </c>
      <c r="AI364" s="38">
        <f t="shared" si="672"/>
        <v>728000</v>
      </c>
      <c r="AJ364" s="38">
        <f t="shared" si="672"/>
        <v>7906732</v>
      </c>
      <c r="AK364" s="38">
        <f t="shared" si="672"/>
        <v>2400</v>
      </c>
      <c r="AL364" s="9">
        <f t="shared" si="599"/>
        <v>0</v>
      </c>
      <c r="AM364" s="9">
        <f t="shared" si="600"/>
        <v>0</v>
      </c>
      <c r="AN364" s="38"/>
      <c r="AO364" s="38"/>
      <c r="AP364" s="38"/>
      <c r="AQ364" s="38">
        <f t="shared" si="667"/>
        <v>10989300</v>
      </c>
      <c r="AR364" s="38">
        <f t="shared" si="667"/>
        <v>0</v>
      </c>
      <c r="AS364" s="38">
        <f t="shared" si="667"/>
        <v>10989300</v>
      </c>
      <c r="AT364" s="38">
        <f t="shared" si="667"/>
        <v>-50505</v>
      </c>
      <c r="AU364" s="38">
        <f t="shared" si="667"/>
        <v>10938795</v>
      </c>
      <c r="AV364" s="38">
        <f>AV365+AV381+AV390</f>
        <v>14006800</v>
      </c>
      <c r="AW364" s="38">
        <f t="shared" ref="AW364:AZ364" si="673">AW365+AW381+AW390</f>
        <v>0</v>
      </c>
      <c r="AX364" s="38">
        <f t="shared" si="673"/>
        <v>14006800</v>
      </c>
      <c r="AY364" s="115">
        <f t="shared" si="673"/>
        <v>-371920</v>
      </c>
      <c r="AZ364" s="38">
        <f t="shared" si="673"/>
        <v>13634880</v>
      </c>
      <c r="BA364" s="38">
        <f t="shared" ref="BA364:BB364" si="674">BA365+BA381+BA390</f>
        <v>7870100</v>
      </c>
      <c r="BB364" s="38">
        <f t="shared" si="674"/>
        <v>8248100</v>
      </c>
      <c r="BC364" s="38">
        <f t="shared" ref="BC364" si="675">BC365+BC381+BC390</f>
        <v>732000</v>
      </c>
      <c r="BD364" s="38">
        <f t="shared" ref="BD364" si="676">BD365+BD381+BD390</f>
        <v>7516100</v>
      </c>
      <c r="BE364" s="38">
        <f t="shared" ref="BE364" si="677">BE365+BE381+BE390</f>
        <v>0</v>
      </c>
      <c r="BF364" s="29">
        <f t="shared" si="605"/>
        <v>-30900</v>
      </c>
      <c r="BG364" s="80">
        <f t="shared" si="606"/>
        <v>99.607374747461904</v>
      </c>
      <c r="BH364" s="29">
        <f t="shared" si="607"/>
        <v>-408900</v>
      </c>
      <c r="BI364" s="81">
        <f t="shared" si="608"/>
        <v>95.042494635128094</v>
      </c>
    </row>
    <row r="365" spans="1:61" s="51" customFormat="1" ht="20.25" customHeight="1" x14ac:dyDescent="0.25">
      <c r="A365" s="76" t="s">
        <v>13</v>
      </c>
      <c r="B365" s="52"/>
      <c r="C365" s="52"/>
      <c r="D365" s="52"/>
      <c r="E365" s="5">
        <v>853</v>
      </c>
      <c r="F365" s="23" t="s">
        <v>14</v>
      </c>
      <c r="G365" s="23"/>
      <c r="H365" s="23"/>
      <c r="I365" s="23"/>
      <c r="J365" s="38">
        <f>J366+J377</f>
        <v>4611200</v>
      </c>
      <c r="K365" s="38">
        <f t="shared" ref="K365:M365" si="678">K366+K377</f>
        <v>0</v>
      </c>
      <c r="L365" s="38">
        <f t="shared" si="678"/>
        <v>4608800</v>
      </c>
      <c r="M365" s="38">
        <f t="shared" si="678"/>
        <v>2400</v>
      </c>
      <c r="N365" s="38">
        <f t="shared" ref="N365:U365" si="679">N366+N377</f>
        <v>108432</v>
      </c>
      <c r="O365" s="38">
        <f t="shared" si="679"/>
        <v>0</v>
      </c>
      <c r="P365" s="38">
        <f t="shared" si="679"/>
        <v>108432</v>
      </c>
      <c r="Q365" s="38">
        <f t="shared" si="679"/>
        <v>0</v>
      </c>
      <c r="R365" s="38">
        <f t="shared" si="679"/>
        <v>4719632</v>
      </c>
      <c r="S365" s="38">
        <f t="shared" si="679"/>
        <v>0</v>
      </c>
      <c r="T365" s="38">
        <f t="shared" si="679"/>
        <v>4717232</v>
      </c>
      <c r="U365" s="38">
        <f t="shared" si="679"/>
        <v>2400</v>
      </c>
      <c r="V365" s="38">
        <f t="shared" ref="V365:AC365" si="680">V366+V377</f>
        <v>729500</v>
      </c>
      <c r="W365" s="38">
        <f t="shared" si="680"/>
        <v>0</v>
      </c>
      <c r="X365" s="38">
        <f t="shared" si="680"/>
        <v>729500</v>
      </c>
      <c r="Y365" s="38">
        <f t="shared" si="680"/>
        <v>0</v>
      </c>
      <c r="Z365" s="38">
        <f t="shared" si="680"/>
        <v>5449132</v>
      </c>
      <c r="AA365" s="38">
        <f t="shared" si="680"/>
        <v>0</v>
      </c>
      <c r="AB365" s="38">
        <f t="shared" si="680"/>
        <v>5446732</v>
      </c>
      <c r="AC365" s="38">
        <f t="shared" si="680"/>
        <v>2400</v>
      </c>
      <c r="AD365" s="38">
        <f t="shared" ref="AD365:AK365" si="681">AD366+AD377</f>
        <v>-40000</v>
      </c>
      <c r="AE365" s="38">
        <f t="shared" si="681"/>
        <v>0</v>
      </c>
      <c r="AF365" s="38">
        <f t="shared" si="681"/>
        <v>-40000</v>
      </c>
      <c r="AG365" s="38">
        <f t="shared" si="681"/>
        <v>0</v>
      </c>
      <c r="AH365" s="38">
        <f t="shared" si="681"/>
        <v>5409132</v>
      </c>
      <c r="AI365" s="38">
        <f t="shared" si="681"/>
        <v>0</v>
      </c>
      <c r="AJ365" s="38">
        <f t="shared" si="681"/>
        <v>5406732</v>
      </c>
      <c r="AK365" s="38">
        <f t="shared" si="681"/>
        <v>2400</v>
      </c>
      <c r="AL365" s="9">
        <f t="shared" si="599"/>
        <v>0</v>
      </c>
      <c r="AM365" s="9">
        <f t="shared" si="600"/>
        <v>0</v>
      </c>
      <c r="AN365" s="38"/>
      <c r="AO365" s="38"/>
      <c r="AP365" s="38"/>
      <c r="AQ365" s="38">
        <f>AQ366+AQ377</f>
        <v>4585300</v>
      </c>
      <c r="AR365" s="38"/>
      <c r="AS365" s="29">
        <f t="shared" si="646"/>
        <v>4585300</v>
      </c>
      <c r="AT365" s="38"/>
      <c r="AU365" s="29">
        <f t="shared" si="603"/>
        <v>4585300</v>
      </c>
      <c r="AV365" s="38">
        <f>AV366+AV377</f>
        <v>4582500</v>
      </c>
      <c r="AW365" s="38">
        <f t="shared" ref="AW365:AZ365" si="682">AW366+AW377</f>
        <v>0</v>
      </c>
      <c r="AX365" s="38">
        <f t="shared" si="682"/>
        <v>4582500</v>
      </c>
      <c r="AY365" s="115">
        <f t="shared" si="682"/>
        <v>-131920</v>
      </c>
      <c r="AZ365" s="38">
        <f t="shared" si="682"/>
        <v>4450580</v>
      </c>
      <c r="BA365" s="38">
        <f>BA366+BA377</f>
        <v>4038100</v>
      </c>
      <c r="BB365" s="38">
        <f>BB366+BB377</f>
        <v>4416100</v>
      </c>
      <c r="BC365" s="38">
        <f t="shared" ref="BC365" si="683">BC366+BC377</f>
        <v>0</v>
      </c>
      <c r="BD365" s="38">
        <f t="shared" ref="BD365" si="684">BD366+BD377</f>
        <v>4416100</v>
      </c>
      <c r="BE365" s="38">
        <f t="shared" ref="BE365" si="685">BE366+BE377</f>
        <v>0</v>
      </c>
      <c r="BF365" s="29">
        <f t="shared" si="605"/>
        <v>573100</v>
      </c>
      <c r="BG365" s="80">
        <f t="shared" si="606"/>
        <v>114.19231816943611</v>
      </c>
      <c r="BH365" s="29">
        <f t="shared" si="607"/>
        <v>195100</v>
      </c>
      <c r="BI365" s="81">
        <f t="shared" si="608"/>
        <v>104.41792531872014</v>
      </c>
    </row>
    <row r="366" spans="1:61" s="31" customFormat="1" ht="85.5" hidden="1" x14ac:dyDescent="0.25">
      <c r="A366" s="6" t="s">
        <v>194</v>
      </c>
      <c r="B366" s="104"/>
      <c r="C366" s="104"/>
      <c r="D366" s="104"/>
      <c r="E366" s="5">
        <v>853</v>
      </c>
      <c r="F366" s="27" t="s">
        <v>14</v>
      </c>
      <c r="G366" s="27" t="s">
        <v>142</v>
      </c>
      <c r="H366" s="27"/>
      <c r="I366" s="27"/>
      <c r="J366" s="30">
        <f>J367+J374</f>
        <v>4411200</v>
      </c>
      <c r="K366" s="30">
        <f t="shared" ref="K366:M366" si="686">K367+K374</f>
        <v>0</v>
      </c>
      <c r="L366" s="30">
        <f t="shared" si="686"/>
        <v>4408800</v>
      </c>
      <c r="M366" s="30">
        <f t="shared" si="686"/>
        <v>2400</v>
      </c>
      <c r="N366" s="30">
        <f t="shared" ref="N366:U366" si="687">N367+N374</f>
        <v>0</v>
      </c>
      <c r="O366" s="30">
        <f t="shared" si="687"/>
        <v>0</v>
      </c>
      <c r="P366" s="30">
        <f t="shared" si="687"/>
        <v>0</v>
      </c>
      <c r="Q366" s="30">
        <f t="shared" si="687"/>
        <v>0</v>
      </c>
      <c r="R366" s="30">
        <f t="shared" si="687"/>
        <v>4411200</v>
      </c>
      <c r="S366" s="30">
        <f t="shared" si="687"/>
        <v>0</v>
      </c>
      <c r="T366" s="30">
        <f t="shared" si="687"/>
        <v>4408800</v>
      </c>
      <c r="U366" s="30">
        <f t="shared" si="687"/>
        <v>2400</v>
      </c>
      <c r="V366" s="30">
        <f t="shared" ref="V366:AC366" si="688">V367+V374</f>
        <v>729500</v>
      </c>
      <c r="W366" s="30">
        <f t="shared" si="688"/>
        <v>0</v>
      </c>
      <c r="X366" s="30">
        <f t="shared" si="688"/>
        <v>729500</v>
      </c>
      <c r="Y366" s="30">
        <f t="shared" si="688"/>
        <v>0</v>
      </c>
      <c r="Z366" s="30">
        <f t="shared" si="688"/>
        <v>5140700</v>
      </c>
      <c r="AA366" s="30">
        <f t="shared" si="688"/>
        <v>0</v>
      </c>
      <c r="AB366" s="30">
        <f t="shared" si="688"/>
        <v>5138300</v>
      </c>
      <c r="AC366" s="30">
        <f t="shared" si="688"/>
        <v>2400</v>
      </c>
      <c r="AD366" s="30">
        <f t="shared" ref="AD366:AK366" si="689">AD367+AD374</f>
        <v>0</v>
      </c>
      <c r="AE366" s="30">
        <f t="shared" si="689"/>
        <v>0</v>
      </c>
      <c r="AF366" s="30">
        <f t="shared" si="689"/>
        <v>0</v>
      </c>
      <c r="AG366" s="30">
        <f t="shared" si="689"/>
        <v>0</v>
      </c>
      <c r="AH366" s="30">
        <f t="shared" si="689"/>
        <v>5140700</v>
      </c>
      <c r="AI366" s="30">
        <f t="shared" si="689"/>
        <v>0</v>
      </c>
      <c r="AJ366" s="30">
        <f t="shared" si="689"/>
        <v>5138300</v>
      </c>
      <c r="AK366" s="30">
        <f t="shared" si="689"/>
        <v>2400</v>
      </c>
      <c r="AL366" s="9">
        <f t="shared" si="599"/>
        <v>0</v>
      </c>
      <c r="AM366" s="9">
        <f t="shared" si="600"/>
        <v>0</v>
      </c>
      <c r="AN366" s="30"/>
      <c r="AO366" s="30"/>
      <c r="AP366" s="30"/>
      <c r="AQ366" s="30">
        <f>AQ367+AQ374</f>
        <v>4385300</v>
      </c>
      <c r="AR366" s="30"/>
      <c r="AS366" s="29">
        <f t="shared" si="646"/>
        <v>4385300</v>
      </c>
      <c r="AT366" s="30"/>
      <c r="AU366" s="29">
        <f t="shared" si="603"/>
        <v>4385300</v>
      </c>
      <c r="AV366" s="30">
        <f>AV367+AV374</f>
        <v>4382500</v>
      </c>
      <c r="AW366" s="30"/>
      <c r="AX366" s="29">
        <f t="shared" si="647"/>
        <v>4382500</v>
      </c>
      <c r="AY366" s="30"/>
      <c r="AZ366" s="29">
        <f t="shared" si="604"/>
        <v>4382500</v>
      </c>
      <c r="BA366" s="30">
        <f>BA367+BA374</f>
        <v>3838100</v>
      </c>
      <c r="BB366" s="30">
        <f>BB367+BB374</f>
        <v>4306100</v>
      </c>
      <c r="BC366" s="30">
        <f t="shared" ref="BC366" si="690">BC367+BC374</f>
        <v>0</v>
      </c>
      <c r="BD366" s="30">
        <f t="shared" ref="BD366" si="691">BD367+BD374</f>
        <v>4306100</v>
      </c>
      <c r="BE366" s="30">
        <f t="shared" ref="BE366" si="692">BE367+BE374</f>
        <v>0</v>
      </c>
      <c r="BF366" s="29">
        <f t="shared" ref="BF366:BF397" si="693">J366-BA366</f>
        <v>573100</v>
      </c>
      <c r="BG366" s="80">
        <f t="shared" ref="BG366:BG397" si="694">J366/BA366*100</f>
        <v>114.93186733018941</v>
      </c>
      <c r="BH366" s="29">
        <f t="shared" ref="BH366:BH397" si="695">J366-BB366</f>
        <v>105100</v>
      </c>
      <c r="BI366" s="81">
        <f t="shared" ref="BI366:BI397" si="696">J366/BB366*100</f>
        <v>102.44072362462553</v>
      </c>
    </row>
    <row r="367" spans="1:61" ht="60" hidden="1" x14ac:dyDescent="0.25">
      <c r="A367" s="126" t="s">
        <v>23</v>
      </c>
      <c r="B367" s="124"/>
      <c r="C367" s="124"/>
      <c r="D367" s="124"/>
      <c r="E367" s="5">
        <v>853</v>
      </c>
      <c r="F367" s="3" t="s">
        <v>20</v>
      </c>
      <c r="G367" s="3" t="s">
        <v>142</v>
      </c>
      <c r="H367" s="3" t="s">
        <v>195</v>
      </c>
      <c r="I367" s="3"/>
      <c r="J367" s="29">
        <f t="shared" ref="J367:M367" si="697">J368+J370+J372</f>
        <v>4408800</v>
      </c>
      <c r="K367" s="29">
        <f t="shared" si="697"/>
        <v>0</v>
      </c>
      <c r="L367" s="29">
        <f t="shared" si="697"/>
        <v>4408800</v>
      </c>
      <c r="M367" s="29">
        <f t="shared" si="697"/>
        <v>0</v>
      </c>
      <c r="N367" s="29">
        <f t="shared" ref="N367:U367" si="698">N368+N370+N372</f>
        <v>0</v>
      </c>
      <c r="O367" s="29">
        <f t="shared" si="698"/>
        <v>0</v>
      </c>
      <c r="P367" s="29">
        <f t="shared" si="698"/>
        <v>0</v>
      </c>
      <c r="Q367" s="29">
        <f t="shared" si="698"/>
        <v>0</v>
      </c>
      <c r="R367" s="29">
        <f t="shared" si="698"/>
        <v>4408800</v>
      </c>
      <c r="S367" s="29">
        <f t="shared" si="698"/>
        <v>0</v>
      </c>
      <c r="T367" s="29">
        <f t="shared" si="698"/>
        <v>4408800</v>
      </c>
      <c r="U367" s="29">
        <f t="shared" si="698"/>
        <v>0</v>
      </c>
      <c r="V367" s="29">
        <f t="shared" ref="V367:AC367" si="699">V368+V370+V372</f>
        <v>729500</v>
      </c>
      <c r="W367" s="29">
        <f t="shared" si="699"/>
        <v>0</v>
      </c>
      <c r="X367" s="29">
        <f t="shared" si="699"/>
        <v>729500</v>
      </c>
      <c r="Y367" s="29">
        <f t="shared" si="699"/>
        <v>0</v>
      </c>
      <c r="Z367" s="29">
        <f t="shared" si="699"/>
        <v>5138300</v>
      </c>
      <c r="AA367" s="29">
        <f t="shared" si="699"/>
        <v>0</v>
      </c>
      <c r="AB367" s="29">
        <f t="shared" si="699"/>
        <v>5138300</v>
      </c>
      <c r="AC367" s="29">
        <f t="shared" si="699"/>
        <v>0</v>
      </c>
      <c r="AD367" s="29">
        <f t="shared" ref="AD367:AK367" si="700">AD368+AD370+AD372</f>
        <v>0</v>
      </c>
      <c r="AE367" s="29">
        <f t="shared" si="700"/>
        <v>0</v>
      </c>
      <c r="AF367" s="29">
        <f t="shared" si="700"/>
        <v>0</v>
      </c>
      <c r="AG367" s="29">
        <f t="shared" si="700"/>
        <v>0</v>
      </c>
      <c r="AH367" s="29">
        <f t="shared" si="700"/>
        <v>5138300</v>
      </c>
      <c r="AI367" s="29">
        <f t="shared" si="700"/>
        <v>0</v>
      </c>
      <c r="AJ367" s="29">
        <f t="shared" si="700"/>
        <v>5138300</v>
      </c>
      <c r="AK367" s="29">
        <f t="shared" si="700"/>
        <v>0</v>
      </c>
      <c r="AL367" s="9">
        <f t="shared" si="599"/>
        <v>0</v>
      </c>
      <c r="AM367" s="9">
        <f t="shared" si="600"/>
        <v>0</v>
      </c>
      <c r="AN367" s="29"/>
      <c r="AO367" s="29"/>
      <c r="AP367" s="29"/>
      <c r="AQ367" s="29">
        <f t="shared" ref="AQ367:BE367" si="701">AQ368+AQ370+AQ372</f>
        <v>4382900</v>
      </c>
      <c r="AR367" s="29"/>
      <c r="AS367" s="29">
        <f t="shared" si="646"/>
        <v>4382900</v>
      </c>
      <c r="AT367" s="29"/>
      <c r="AU367" s="29">
        <f t="shared" si="603"/>
        <v>4382900</v>
      </c>
      <c r="AV367" s="29">
        <f t="shared" si="701"/>
        <v>4380100</v>
      </c>
      <c r="AW367" s="29"/>
      <c r="AX367" s="29">
        <f t="shared" si="647"/>
        <v>4380100</v>
      </c>
      <c r="AY367" s="29"/>
      <c r="AZ367" s="29">
        <f t="shared" si="604"/>
        <v>4380100</v>
      </c>
      <c r="BA367" s="29">
        <f t="shared" ref="BA367" si="702">BA368+BA370+BA372</f>
        <v>3838100</v>
      </c>
      <c r="BB367" s="29">
        <f t="shared" si="701"/>
        <v>4306100</v>
      </c>
      <c r="BC367" s="29">
        <f t="shared" si="701"/>
        <v>0</v>
      </c>
      <c r="BD367" s="29">
        <f t="shared" si="701"/>
        <v>4306100</v>
      </c>
      <c r="BE367" s="29">
        <f t="shared" si="701"/>
        <v>0</v>
      </c>
      <c r="BF367" s="29">
        <f t="shared" si="693"/>
        <v>570700</v>
      </c>
      <c r="BG367" s="80">
        <f t="shared" si="694"/>
        <v>114.86933639040151</v>
      </c>
      <c r="BH367" s="29">
        <f t="shared" si="695"/>
        <v>102700</v>
      </c>
      <c r="BI367" s="81">
        <f t="shared" si="696"/>
        <v>102.38498873690811</v>
      </c>
    </row>
    <row r="368" spans="1:61" ht="135" hidden="1" x14ac:dyDescent="0.25">
      <c r="A368" s="126" t="s">
        <v>19</v>
      </c>
      <c r="B368" s="124"/>
      <c r="C368" s="124"/>
      <c r="D368" s="124"/>
      <c r="E368" s="5">
        <v>853</v>
      </c>
      <c r="F368" s="3" t="s">
        <v>14</v>
      </c>
      <c r="G368" s="3" t="s">
        <v>142</v>
      </c>
      <c r="H368" s="3" t="s">
        <v>195</v>
      </c>
      <c r="I368" s="3" t="s">
        <v>21</v>
      </c>
      <c r="J368" s="29">
        <f t="shared" ref="J368:BE368" si="703">J369</f>
        <v>4130300</v>
      </c>
      <c r="K368" s="29">
        <f t="shared" si="703"/>
        <v>0</v>
      </c>
      <c r="L368" s="29">
        <f t="shared" si="703"/>
        <v>4130300</v>
      </c>
      <c r="M368" s="29">
        <f t="shared" si="703"/>
        <v>0</v>
      </c>
      <c r="N368" s="29">
        <f t="shared" si="703"/>
        <v>-111848</v>
      </c>
      <c r="O368" s="29">
        <f t="shared" si="703"/>
        <v>0</v>
      </c>
      <c r="P368" s="29">
        <f t="shared" si="703"/>
        <v>-111848</v>
      </c>
      <c r="Q368" s="29">
        <f t="shared" si="703"/>
        <v>0</v>
      </c>
      <c r="R368" s="29">
        <f t="shared" si="703"/>
        <v>4018452</v>
      </c>
      <c r="S368" s="29">
        <f t="shared" si="703"/>
        <v>0</v>
      </c>
      <c r="T368" s="29">
        <f t="shared" si="703"/>
        <v>4018452</v>
      </c>
      <c r="U368" s="29">
        <f t="shared" si="703"/>
        <v>0</v>
      </c>
      <c r="V368" s="29">
        <f t="shared" si="703"/>
        <v>729500</v>
      </c>
      <c r="W368" s="29">
        <f t="shared" si="703"/>
        <v>0</v>
      </c>
      <c r="X368" s="29">
        <f t="shared" si="703"/>
        <v>729500</v>
      </c>
      <c r="Y368" s="29">
        <f t="shared" si="703"/>
        <v>0</v>
      </c>
      <c r="Z368" s="29">
        <f t="shared" si="703"/>
        <v>4747952</v>
      </c>
      <c r="AA368" s="29">
        <f t="shared" si="703"/>
        <v>0</v>
      </c>
      <c r="AB368" s="29">
        <f t="shared" si="703"/>
        <v>4747952</v>
      </c>
      <c r="AC368" s="29">
        <f t="shared" si="703"/>
        <v>0</v>
      </c>
      <c r="AD368" s="29">
        <f t="shared" si="703"/>
        <v>0</v>
      </c>
      <c r="AE368" s="29">
        <f t="shared" si="703"/>
        <v>0</v>
      </c>
      <c r="AF368" s="29">
        <f t="shared" si="703"/>
        <v>0</v>
      </c>
      <c r="AG368" s="29">
        <f t="shared" si="703"/>
        <v>0</v>
      </c>
      <c r="AH368" s="29">
        <f t="shared" si="703"/>
        <v>4747952</v>
      </c>
      <c r="AI368" s="29">
        <f t="shared" si="703"/>
        <v>0</v>
      </c>
      <c r="AJ368" s="29">
        <f t="shared" si="703"/>
        <v>4747952</v>
      </c>
      <c r="AK368" s="29">
        <f t="shared" si="703"/>
        <v>0</v>
      </c>
      <c r="AL368" s="9">
        <f t="shared" si="599"/>
        <v>0</v>
      </c>
      <c r="AM368" s="9">
        <f t="shared" si="600"/>
        <v>0</v>
      </c>
      <c r="AN368" s="29"/>
      <c r="AO368" s="29"/>
      <c r="AP368" s="29"/>
      <c r="AQ368" s="29">
        <f t="shared" si="703"/>
        <v>4130300</v>
      </c>
      <c r="AR368" s="29"/>
      <c r="AS368" s="29">
        <f t="shared" si="646"/>
        <v>4130300</v>
      </c>
      <c r="AT368" s="29"/>
      <c r="AU368" s="29">
        <f t="shared" si="603"/>
        <v>4130300</v>
      </c>
      <c r="AV368" s="29">
        <f t="shared" si="703"/>
        <v>4130300</v>
      </c>
      <c r="AW368" s="29"/>
      <c r="AX368" s="29">
        <f t="shared" si="647"/>
        <v>4130300</v>
      </c>
      <c r="AY368" s="29"/>
      <c r="AZ368" s="29">
        <f t="shared" si="604"/>
        <v>4130300</v>
      </c>
      <c r="BA368" s="29">
        <f t="shared" si="703"/>
        <v>3588600</v>
      </c>
      <c r="BB368" s="29">
        <f t="shared" si="703"/>
        <v>3924600</v>
      </c>
      <c r="BC368" s="29">
        <f t="shared" si="703"/>
        <v>0</v>
      </c>
      <c r="BD368" s="29">
        <f t="shared" si="703"/>
        <v>3924600</v>
      </c>
      <c r="BE368" s="29">
        <f t="shared" si="703"/>
        <v>0</v>
      </c>
      <c r="BF368" s="29">
        <f t="shared" si="693"/>
        <v>541700</v>
      </c>
      <c r="BG368" s="80">
        <f t="shared" si="694"/>
        <v>115.09502312879674</v>
      </c>
      <c r="BH368" s="29">
        <f t="shared" si="695"/>
        <v>205700</v>
      </c>
      <c r="BI368" s="81">
        <f t="shared" si="696"/>
        <v>105.24129847627783</v>
      </c>
    </row>
    <row r="369" spans="1:61" ht="45" hidden="1" x14ac:dyDescent="0.25">
      <c r="A369" s="126" t="s">
        <v>11</v>
      </c>
      <c r="B369" s="124"/>
      <c r="C369" s="124"/>
      <c r="D369" s="124"/>
      <c r="E369" s="5">
        <v>853</v>
      </c>
      <c r="F369" s="3" t="s">
        <v>14</v>
      </c>
      <c r="G369" s="3" t="s">
        <v>142</v>
      </c>
      <c r="H369" s="3" t="s">
        <v>195</v>
      </c>
      <c r="I369" s="3" t="s">
        <v>22</v>
      </c>
      <c r="J369" s="29">
        <v>4130300</v>
      </c>
      <c r="K369" s="29"/>
      <c r="L369" s="29">
        <f>J369</f>
        <v>4130300</v>
      </c>
      <c r="M369" s="29"/>
      <c r="N369" s="29">
        <v>-111848</v>
      </c>
      <c r="O369" s="29"/>
      <c r="P369" s="29">
        <f>N369</f>
        <v>-111848</v>
      </c>
      <c r="Q369" s="29"/>
      <c r="R369" s="29">
        <f>J369+N369</f>
        <v>4018452</v>
      </c>
      <c r="S369" s="29">
        <f>K369+O369</f>
        <v>0</v>
      </c>
      <c r="T369" s="29">
        <f>L369+P369</f>
        <v>4018452</v>
      </c>
      <c r="U369" s="29">
        <f>M369+Q369</f>
        <v>0</v>
      </c>
      <c r="V369" s="29">
        <v>729500</v>
      </c>
      <c r="W369" s="29"/>
      <c r="X369" s="29">
        <f>V369</f>
        <v>729500</v>
      </c>
      <c r="Y369" s="29"/>
      <c r="Z369" s="29">
        <f>R369+V369</f>
        <v>4747952</v>
      </c>
      <c r="AA369" s="29">
        <f>S369+W369</f>
        <v>0</v>
      </c>
      <c r="AB369" s="29">
        <f>T369+X369</f>
        <v>4747952</v>
      </c>
      <c r="AC369" s="29">
        <f>U369+Y369</f>
        <v>0</v>
      </c>
      <c r="AD369" s="29"/>
      <c r="AE369" s="29"/>
      <c r="AF369" s="29">
        <f>AD369</f>
        <v>0</v>
      </c>
      <c r="AG369" s="29"/>
      <c r="AH369" s="29">
        <f>Z369+AD369</f>
        <v>4747952</v>
      </c>
      <c r="AI369" s="29">
        <f>AA369+AE369</f>
        <v>0</v>
      </c>
      <c r="AJ369" s="29">
        <f>AB369+AF369</f>
        <v>4747952</v>
      </c>
      <c r="AK369" s="29">
        <f>AC369+AG369</f>
        <v>0</v>
      </c>
      <c r="AL369" s="9">
        <f t="shared" si="599"/>
        <v>0</v>
      </c>
      <c r="AM369" s="9">
        <f t="shared" si="600"/>
        <v>0</v>
      </c>
      <c r="AN369" s="29"/>
      <c r="AO369" s="29"/>
      <c r="AP369" s="29"/>
      <c r="AQ369" s="29">
        <v>4130300</v>
      </c>
      <c r="AR369" s="29"/>
      <c r="AS369" s="29">
        <f t="shared" si="646"/>
        <v>4130300</v>
      </c>
      <c r="AT369" s="29"/>
      <c r="AU369" s="29">
        <f t="shared" si="603"/>
        <v>4130300</v>
      </c>
      <c r="AV369" s="29">
        <v>4130300</v>
      </c>
      <c r="AW369" s="29"/>
      <c r="AX369" s="29">
        <f t="shared" si="647"/>
        <v>4130300</v>
      </c>
      <c r="AY369" s="29"/>
      <c r="AZ369" s="29">
        <f t="shared" si="604"/>
        <v>4130300</v>
      </c>
      <c r="BA369" s="29">
        <v>3588600</v>
      </c>
      <c r="BB369" s="29">
        <v>3924600</v>
      </c>
      <c r="BC369" s="29"/>
      <c r="BD369" s="29">
        <f>BB369</f>
        <v>3924600</v>
      </c>
      <c r="BE369" s="29"/>
      <c r="BF369" s="29">
        <f t="shared" si="693"/>
        <v>541700</v>
      </c>
      <c r="BG369" s="80">
        <f t="shared" si="694"/>
        <v>115.09502312879674</v>
      </c>
      <c r="BH369" s="29">
        <f t="shared" si="695"/>
        <v>205700</v>
      </c>
      <c r="BI369" s="81">
        <f t="shared" si="696"/>
        <v>105.24129847627783</v>
      </c>
    </row>
    <row r="370" spans="1:61" ht="60" hidden="1" x14ac:dyDescent="0.25">
      <c r="A370" s="106" t="s">
        <v>25</v>
      </c>
      <c r="B370" s="124"/>
      <c r="C370" s="124"/>
      <c r="D370" s="124"/>
      <c r="E370" s="5">
        <v>853</v>
      </c>
      <c r="F370" s="3" t="s">
        <v>14</v>
      </c>
      <c r="G370" s="3" t="s">
        <v>142</v>
      </c>
      <c r="H370" s="3" t="s">
        <v>195</v>
      </c>
      <c r="I370" s="3" t="s">
        <v>26</v>
      </c>
      <c r="J370" s="29">
        <f t="shared" ref="J370:BE370" si="704">J371</f>
        <v>275500</v>
      </c>
      <c r="K370" s="29">
        <f t="shared" si="704"/>
        <v>0</v>
      </c>
      <c r="L370" s="29">
        <f t="shared" si="704"/>
        <v>275500</v>
      </c>
      <c r="M370" s="29">
        <f t="shared" si="704"/>
        <v>0</v>
      </c>
      <c r="N370" s="29">
        <f t="shared" si="704"/>
        <v>111848</v>
      </c>
      <c r="O370" s="29">
        <f t="shared" si="704"/>
        <v>0</v>
      </c>
      <c r="P370" s="29">
        <f t="shared" si="704"/>
        <v>111848</v>
      </c>
      <c r="Q370" s="29">
        <f t="shared" si="704"/>
        <v>0</v>
      </c>
      <c r="R370" s="29">
        <f t="shared" si="704"/>
        <v>387348</v>
      </c>
      <c r="S370" s="29">
        <f t="shared" si="704"/>
        <v>0</v>
      </c>
      <c r="T370" s="29">
        <f t="shared" si="704"/>
        <v>387348</v>
      </c>
      <c r="U370" s="29">
        <f t="shared" si="704"/>
        <v>0</v>
      </c>
      <c r="V370" s="29">
        <f t="shared" si="704"/>
        <v>0</v>
      </c>
      <c r="W370" s="29">
        <f t="shared" si="704"/>
        <v>0</v>
      </c>
      <c r="X370" s="29">
        <f t="shared" si="704"/>
        <v>0</v>
      </c>
      <c r="Y370" s="29">
        <f t="shared" si="704"/>
        <v>0</v>
      </c>
      <c r="Z370" s="29">
        <f t="shared" si="704"/>
        <v>387348</v>
      </c>
      <c r="AA370" s="29">
        <f t="shared" si="704"/>
        <v>0</v>
      </c>
      <c r="AB370" s="29">
        <f t="shared" si="704"/>
        <v>387348</v>
      </c>
      <c r="AC370" s="29">
        <f t="shared" si="704"/>
        <v>0</v>
      </c>
      <c r="AD370" s="29">
        <f t="shared" si="704"/>
        <v>0</v>
      </c>
      <c r="AE370" s="29">
        <f t="shared" si="704"/>
        <v>0</v>
      </c>
      <c r="AF370" s="29">
        <f t="shared" si="704"/>
        <v>0</v>
      </c>
      <c r="AG370" s="29">
        <f t="shared" si="704"/>
        <v>0</v>
      </c>
      <c r="AH370" s="29">
        <f t="shared" si="704"/>
        <v>387348</v>
      </c>
      <c r="AI370" s="29">
        <f t="shared" si="704"/>
        <v>0</v>
      </c>
      <c r="AJ370" s="29">
        <f t="shared" si="704"/>
        <v>387348</v>
      </c>
      <c r="AK370" s="29">
        <f t="shared" si="704"/>
        <v>0</v>
      </c>
      <c r="AL370" s="9">
        <f t="shared" si="599"/>
        <v>0</v>
      </c>
      <c r="AM370" s="9">
        <f t="shared" si="600"/>
        <v>0</v>
      </c>
      <c r="AN370" s="29"/>
      <c r="AO370" s="29"/>
      <c r="AP370" s="29"/>
      <c r="AQ370" s="29">
        <f t="shared" si="704"/>
        <v>249600</v>
      </c>
      <c r="AR370" s="29"/>
      <c r="AS370" s="29">
        <f t="shared" si="646"/>
        <v>249600</v>
      </c>
      <c r="AT370" s="29"/>
      <c r="AU370" s="29">
        <f t="shared" si="603"/>
        <v>249600</v>
      </c>
      <c r="AV370" s="29">
        <f t="shared" si="704"/>
        <v>246800</v>
      </c>
      <c r="AW370" s="29"/>
      <c r="AX370" s="29">
        <f t="shared" si="647"/>
        <v>246800</v>
      </c>
      <c r="AY370" s="29"/>
      <c r="AZ370" s="29">
        <f t="shared" si="604"/>
        <v>246800</v>
      </c>
      <c r="BA370" s="29">
        <f t="shared" si="704"/>
        <v>246500</v>
      </c>
      <c r="BB370" s="29">
        <f t="shared" si="704"/>
        <v>378500</v>
      </c>
      <c r="BC370" s="29">
        <f t="shared" si="704"/>
        <v>0</v>
      </c>
      <c r="BD370" s="29">
        <f t="shared" si="704"/>
        <v>378500</v>
      </c>
      <c r="BE370" s="29">
        <f t="shared" si="704"/>
        <v>0</v>
      </c>
      <c r="BF370" s="29">
        <f t="shared" si="693"/>
        <v>29000</v>
      </c>
      <c r="BG370" s="80">
        <f t="shared" si="694"/>
        <v>111.76470588235294</v>
      </c>
      <c r="BH370" s="29">
        <f t="shared" si="695"/>
        <v>-103000</v>
      </c>
      <c r="BI370" s="81">
        <f t="shared" si="696"/>
        <v>72.787318361955087</v>
      </c>
    </row>
    <row r="371" spans="1:61" ht="60" hidden="1" x14ac:dyDescent="0.25">
      <c r="A371" s="106" t="s">
        <v>12</v>
      </c>
      <c r="B371" s="124"/>
      <c r="C371" s="124"/>
      <c r="D371" s="124"/>
      <c r="E371" s="5">
        <v>853</v>
      </c>
      <c r="F371" s="3" t="s">
        <v>14</v>
      </c>
      <c r="G371" s="3" t="s">
        <v>142</v>
      </c>
      <c r="H371" s="3" t="s">
        <v>195</v>
      </c>
      <c r="I371" s="3" t="s">
        <v>27</v>
      </c>
      <c r="J371" s="29">
        <v>275500</v>
      </c>
      <c r="K371" s="29"/>
      <c r="L371" s="29">
        <f>J371</f>
        <v>275500</v>
      </c>
      <c r="M371" s="29"/>
      <c r="N371" s="29">
        <v>111848</v>
      </c>
      <c r="O371" s="29"/>
      <c r="P371" s="29">
        <f>N371</f>
        <v>111848</v>
      </c>
      <c r="Q371" s="29"/>
      <c r="R371" s="29">
        <f>J371+N371</f>
        <v>387348</v>
      </c>
      <c r="S371" s="29">
        <f>K371+O371</f>
        <v>0</v>
      </c>
      <c r="T371" s="29">
        <f>L371+P371</f>
        <v>387348</v>
      </c>
      <c r="U371" s="29">
        <f>M371+Q371</f>
        <v>0</v>
      </c>
      <c r="V371" s="29"/>
      <c r="W371" s="29"/>
      <c r="X371" s="29">
        <f>V371</f>
        <v>0</v>
      </c>
      <c r="Y371" s="29"/>
      <c r="Z371" s="29">
        <f>R371+V371</f>
        <v>387348</v>
      </c>
      <c r="AA371" s="29">
        <f>S371+W371</f>
        <v>0</v>
      </c>
      <c r="AB371" s="29">
        <f>T371+X371</f>
        <v>387348</v>
      </c>
      <c r="AC371" s="29">
        <f>U371+Y371</f>
        <v>0</v>
      </c>
      <c r="AD371" s="29"/>
      <c r="AE371" s="29"/>
      <c r="AF371" s="29">
        <f>AD371</f>
        <v>0</v>
      </c>
      <c r="AG371" s="29"/>
      <c r="AH371" s="29">
        <f>Z371+AD371</f>
        <v>387348</v>
      </c>
      <c r="AI371" s="29">
        <f>AA371+AE371</f>
        <v>0</v>
      </c>
      <c r="AJ371" s="29">
        <f>AB371+AF371</f>
        <v>387348</v>
      </c>
      <c r="AK371" s="29">
        <f>AC371+AG371</f>
        <v>0</v>
      </c>
      <c r="AL371" s="9">
        <f t="shared" si="599"/>
        <v>0</v>
      </c>
      <c r="AM371" s="9">
        <f t="shared" si="600"/>
        <v>0</v>
      </c>
      <c r="AN371" s="29"/>
      <c r="AO371" s="29"/>
      <c r="AP371" s="29"/>
      <c r="AQ371" s="29">
        <v>249600</v>
      </c>
      <c r="AR371" s="29"/>
      <c r="AS371" s="29">
        <f t="shared" si="646"/>
        <v>249600</v>
      </c>
      <c r="AT371" s="29"/>
      <c r="AU371" s="29">
        <f t="shared" si="603"/>
        <v>249600</v>
      </c>
      <c r="AV371" s="29">
        <v>246800</v>
      </c>
      <c r="AW371" s="29"/>
      <c r="AX371" s="29">
        <f t="shared" si="647"/>
        <v>246800</v>
      </c>
      <c r="AY371" s="29"/>
      <c r="AZ371" s="29">
        <f t="shared" si="604"/>
        <v>246800</v>
      </c>
      <c r="BA371" s="29">
        <v>246500</v>
      </c>
      <c r="BB371" s="29">
        <v>378500</v>
      </c>
      <c r="BC371" s="29"/>
      <c r="BD371" s="29">
        <f>BB371</f>
        <v>378500</v>
      </c>
      <c r="BE371" s="29"/>
      <c r="BF371" s="29">
        <f t="shared" si="693"/>
        <v>29000</v>
      </c>
      <c r="BG371" s="80">
        <f t="shared" si="694"/>
        <v>111.76470588235294</v>
      </c>
      <c r="BH371" s="29">
        <f t="shared" si="695"/>
        <v>-103000</v>
      </c>
      <c r="BI371" s="81">
        <f t="shared" si="696"/>
        <v>72.787318361955087</v>
      </c>
    </row>
    <row r="372" spans="1:61" hidden="1" x14ac:dyDescent="0.25">
      <c r="A372" s="106" t="s">
        <v>28</v>
      </c>
      <c r="B372" s="124"/>
      <c r="C372" s="124"/>
      <c r="D372" s="124"/>
      <c r="E372" s="5">
        <v>853</v>
      </c>
      <c r="F372" s="3" t="s">
        <v>14</v>
      </c>
      <c r="G372" s="3" t="s">
        <v>142</v>
      </c>
      <c r="H372" s="3" t="s">
        <v>195</v>
      </c>
      <c r="I372" s="3" t="s">
        <v>29</v>
      </c>
      <c r="J372" s="29">
        <f t="shared" ref="J372:BE372" si="705">J373</f>
        <v>3000</v>
      </c>
      <c r="K372" s="29">
        <f t="shared" si="705"/>
        <v>0</v>
      </c>
      <c r="L372" s="29">
        <f t="shared" si="705"/>
        <v>3000</v>
      </c>
      <c r="M372" s="29">
        <f t="shared" si="705"/>
        <v>0</v>
      </c>
      <c r="N372" s="29">
        <f t="shared" si="705"/>
        <v>0</v>
      </c>
      <c r="O372" s="29">
        <f t="shared" si="705"/>
        <v>0</v>
      </c>
      <c r="P372" s="29">
        <f t="shared" si="705"/>
        <v>0</v>
      </c>
      <c r="Q372" s="29">
        <f t="shared" si="705"/>
        <v>0</v>
      </c>
      <c r="R372" s="29">
        <f t="shared" si="705"/>
        <v>3000</v>
      </c>
      <c r="S372" s="29">
        <f t="shared" si="705"/>
        <v>0</v>
      </c>
      <c r="T372" s="29">
        <f t="shared" si="705"/>
        <v>3000</v>
      </c>
      <c r="U372" s="29">
        <f t="shared" si="705"/>
        <v>0</v>
      </c>
      <c r="V372" s="29">
        <f t="shared" si="705"/>
        <v>0</v>
      </c>
      <c r="W372" s="29">
        <f t="shared" si="705"/>
        <v>0</v>
      </c>
      <c r="X372" s="29">
        <f t="shared" si="705"/>
        <v>0</v>
      </c>
      <c r="Y372" s="29">
        <f t="shared" si="705"/>
        <v>0</v>
      </c>
      <c r="Z372" s="29">
        <f t="shared" si="705"/>
        <v>3000</v>
      </c>
      <c r="AA372" s="29">
        <f t="shared" si="705"/>
        <v>0</v>
      </c>
      <c r="AB372" s="29">
        <f t="shared" si="705"/>
        <v>3000</v>
      </c>
      <c r="AC372" s="29">
        <f t="shared" si="705"/>
        <v>0</v>
      </c>
      <c r="AD372" s="29">
        <f t="shared" si="705"/>
        <v>0</v>
      </c>
      <c r="AE372" s="29">
        <f t="shared" si="705"/>
        <v>0</v>
      </c>
      <c r="AF372" s="29">
        <f t="shared" si="705"/>
        <v>0</v>
      </c>
      <c r="AG372" s="29">
        <f t="shared" si="705"/>
        <v>0</v>
      </c>
      <c r="AH372" s="29">
        <f t="shared" si="705"/>
        <v>3000</v>
      </c>
      <c r="AI372" s="29">
        <f t="shared" si="705"/>
        <v>0</v>
      </c>
      <c r="AJ372" s="29">
        <f t="shared" si="705"/>
        <v>3000</v>
      </c>
      <c r="AK372" s="29">
        <f t="shared" si="705"/>
        <v>0</v>
      </c>
      <c r="AL372" s="9">
        <f t="shared" si="599"/>
        <v>0</v>
      </c>
      <c r="AM372" s="9">
        <f t="shared" si="600"/>
        <v>0</v>
      </c>
      <c r="AN372" s="29"/>
      <c r="AO372" s="29"/>
      <c r="AP372" s="29"/>
      <c r="AQ372" s="29">
        <f t="shared" si="705"/>
        <v>3000</v>
      </c>
      <c r="AR372" s="29"/>
      <c r="AS372" s="29">
        <f t="shared" si="646"/>
        <v>3000</v>
      </c>
      <c r="AT372" s="29"/>
      <c r="AU372" s="29">
        <f t="shared" si="603"/>
        <v>3000</v>
      </c>
      <c r="AV372" s="29">
        <f t="shared" si="705"/>
        <v>3000</v>
      </c>
      <c r="AW372" s="29"/>
      <c r="AX372" s="29">
        <f t="shared" si="647"/>
        <v>3000</v>
      </c>
      <c r="AY372" s="29"/>
      <c r="AZ372" s="29">
        <f t="shared" si="604"/>
        <v>3000</v>
      </c>
      <c r="BA372" s="29">
        <f t="shared" si="705"/>
        <v>3000</v>
      </c>
      <c r="BB372" s="29">
        <f t="shared" si="705"/>
        <v>3000</v>
      </c>
      <c r="BC372" s="29">
        <f t="shared" si="705"/>
        <v>0</v>
      </c>
      <c r="BD372" s="29">
        <f t="shared" si="705"/>
        <v>3000</v>
      </c>
      <c r="BE372" s="29">
        <f t="shared" si="705"/>
        <v>0</v>
      </c>
      <c r="BF372" s="29">
        <f t="shared" si="693"/>
        <v>0</v>
      </c>
      <c r="BG372" s="80">
        <f t="shared" si="694"/>
        <v>100</v>
      </c>
      <c r="BH372" s="29">
        <f t="shared" si="695"/>
        <v>0</v>
      </c>
      <c r="BI372" s="81">
        <f t="shared" si="696"/>
        <v>100</v>
      </c>
    </row>
    <row r="373" spans="1:61" ht="30" hidden="1" x14ac:dyDescent="0.25">
      <c r="A373" s="106" t="s">
        <v>30</v>
      </c>
      <c r="B373" s="124"/>
      <c r="C373" s="124"/>
      <c r="D373" s="124"/>
      <c r="E373" s="5">
        <v>853</v>
      </c>
      <c r="F373" s="3" t="s">
        <v>14</v>
      </c>
      <c r="G373" s="3" t="s">
        <v>142</v>
      </c>
      <c r="H373" s="3" t="s">
        <v>195</v>
      </c>
      <c r="I373" s="3" t="s">
        <v>31</v>
      </c>
      <c r="J373" s="29">
        <v>3000</v>
      </c>
      <c r="K373" s="29"/>
      <c r="L373" s="29">
        <f>J373</f>
        <v>3000</v>
      </c>
      <c r="M373" s="29"/>
      <c r="N373" s="29"/>
      <c r="O373" s="29"/>
      <c r="P373" s="29">
        <f>N373</f>
        <v>0</v>
      </c>
      <c r="Q373" s="29"/>
      <c r="R373" s="29">
        <f>J373+N373</f>
        <v>3000</v>
      </c>
      <c r="S373" s="29">
        <f>K373+O373</f>
        <v>0</v>
      </c>
      <c r="T373" s="29">
        <f>L373+P373</f>
        <v>3000</v>
      </c>
      <c r="U373" s="29">
        <f>M373+Q373</f>
        <v>0</v>
      </c>
      <c r="V373" s="29"/>
      <c r="W373" s="29"/>
      <c r="X373" s="29">
        <f>V373</f>
        <v>0</v>
      </c>
      <c r="Y373" s="29"/>
      <c r="Z373" s="29">
        <f>R373+V373</f>
        <v>3000</v>
      </c>
      <c r="AA373" s="29">
        <f>S373+W373</f>
        <v>0</v>
      </c>
      <c r="AB373" s="29">
        <f>T373+X373</f>
        <v>3000</v>
      </c>
      <c r="AC373" s="29">
        <f>U373+Y373</f>
        <v>0</v>
      </c>
      <c r="AD373" s="29"/>
      <c r="AE373" s="29"/>
      <c r="AF373" s="29">
        <f>AD373</f>
        <v>0</v>
      </c>
      <c r="AG373" s="29"/>
      <c r="AH373" s="29">
        <f>Z373+AD373</f>
        <v>3000</v>
      </c>
      <c r="AI373" s="29">
        <f>AA373+AE373</f>
        <v>0</v>
      </c>
      <c r="AJ373" s="29">
        <f>AB373+AF373</f>
        <v>3000</v>
      </c>
      <c r="AK373" s="29">
        <f>AC373+AG373</f>
        <v>0</v>
      </c>
      <c r="AL373" s="9">
        <f t="shared" si="599"/>
        <v>0</v>
      </c>
      <c r="AM373" s="9">
        <f t="shared" si="600"/>
        <v>0</v>
      </c>
      <c r="AN373" s="29"/>
      <c r="AO373" s="29"/>
      <c r="AP373" s="29"/>
      <c r="AQ373" s="29">
        <v>3000</v>
      </c>
      <c r="AR373" s="29"/>
      <c r="AS373" s="29">
        <f t="shared" si="646"/>
        <v>3000</v>
      </c>
      <c r="AT373" s="29"/>
      <c r="AU373" s="29">
        <f t="shared" si="603"/>
        <v>3000</v>
      </c>
      <c r="AV373" s="29">
        <v>3000</v>
      </c>
      <c r="AW373" s="29"/>
      <c r="AX373" s="29">
        <f t="shared" si="647"/>
        <v>3000</v>
      </c>
      <c r="AY373" s="29"/>
      <c r="AZ373" s="29">
        <f t="shared" si="604"/>
        <v>3000</v>
      </c>
      <c r="BA373" s="29">
        <v>3000</v>
      </c>
      <c r="BB373" s="29">
        <v>3000</v>
      </c>
      <c r="BC373" s="29"/>
      <c r="BD373" s="29">
        <f>BB373</f>
        <v>3000</v>
      </c>
      <c r="BE373" s="29"/>
      <c r="BF373" s="29">
        <f t="shared" si="693"/>
        <v>0</v>
      </c>
      <c r="BG373" s="80">
        <f t="shared" si="694"/>
        <v>100</v>
      </c>
      <c r="BH373" s="29">
        <f t="shared" si="695"/>
        <v>0</v>
      </c>
      <c r="BI373" s="81">
        <f t="shared" si="696"/>
        <v>100</v>
      </c>
    </row>
    <row r="374" spans="1:61" ht="135" hidden="1" x14ac:dyDescent="0.25">
      <c r="A374" s="106" t="s">
        <v>424</v>
      </c>
      <c r="B374" s="124"/>
      <c r="C374" s="124"/>
      <c r="D374" s="124"/>
      <c r="E374" s="5">
        <v>853</v>
      </c>
      <c r="F374" s="3" t="s">
        <v>14</v>
      </c>
      <c r="G374" s="3" t="s">
        <v>142</v>
      </c>
      <c r="H374" s="3" t="s">
        <v>423</v>
      </c>
      <c r="I374" s="3"/>
      <c r="J374" s="29">
        <f>J375</f>
        <v>2400</v>
      </c>
      <c r="K374" s="29">
        <f t="shared" ref="K374:Z375" si="706">K375</f>
        <v>0</v>
      </c>
      <c r="L374" s="29">
        <f t="shared" si="706"/>
        <v>0</v>
      </c>
      <c r="M374" s="29">
        <f t="shared" si="706"/>
        <v>2400</v>
      </c>
      <c r="N374" s="29">
        <f t="shared" si="706"/>
        <v>0</v>
      </c>
      <c r="O374" s="29">
        <f t="shared" si="706"/>
        <v>0</v>
      </c>
      <c r="P374" s="29">
        <f t="shared" si="706"/>
        <v>0</v>
      </c>
      <c r="Q374" s="29">
        <f t="shared" si="706"/>
        <v>0</v>
      </c>
      <c r="R374" s="29">
        <f t="shared" si="706"/>
        <v>2400</v>
      </c>
      <c r="S374" s="29">
        <f t="shared" si="706"/>
        <v>0</v>
      </c>
      <c r="T374" s="29">
        <f t="shared" si="706"/>
        <v>0</v>
      </c>
      <c r="U374" s="29">
        <f t="shared" si="706"/>
        <v>2400</v>
      </c>
      <c r="V374" s="29">
        <f t="shared" si="706"/>
        <v>0</v>
      </c>
      <c r="W374" s="29">
        <f t="shared" si="706"/>
        <v>0</v>
      </c>
      <c r="X374" s="29">
        <f t="shared" si="706"/>
        <v>0</v>
      </c>
      <c r="Y374" s="29">
        <f t="shared" si="706"/>
        <v>0</v>
      </c>
      <c r="Z374" s="29">
        <f t="shared" si="706"/>
        <v>2400</v>
      </c>
      <c r="AA374" s="29">
        <f t="shared" ref="V374:AK375" si="707">AA375</f>
        <v>0</v>
      </c>
      <c r="AB374" s="29">
        <f t="shared" si="707"/>
        <v>0</v>
      </c>
      <c r="AC374" s="29">
        <f t="shared" si="707"/>
        <v>2400</v>
      </c>
      <c r="AD374" s="29">
        <f t="shared" si="707"/>
        <v>0</v>
      </c>
      <c r="AE374" s="29">
        <f t="shared" si="707"/>
        <v>0</v>
      </c>
      <c r="AF374" s="29">
        <f t="shared" si="707"/>
        <v>0</v>
      </c>
      <c r="AG374" s="29">
        <f t="shared" si="707"/>
        <v>0</v>
      </c>
      <c r="AH374" s="29">
        <f t="shared" si="707"/>
        <v>2400</v>
      </c>
      <c r="AI374" s="29">
        <f t="shared" si="707"/>
        <v>0</v>
      </c>
      <c r="AJ374" s="29">
        <f t="shared" si="707"/>
        <v>0</v>
      </c>
      <c r="AK374" s="29">
        <f t="shared" si="707"/>
        <v>2400</v>
      </c>
      <c r="AL374" s="9">
        <f t="shared" si="599"/>
        <v>0</v>
      </c>
      <c r="AM374" s="9">
        <f t="shared" si="600"/>
        <v>0</v>
      </c>
      <c r="AN374" s="29"/>
      <c r="AO374" s="29"/>
      <c r="AP374" s="29"/>
      <c r="AQ374" s="29">
        <f t="shared" ref="AQ374:BB375" si="708">AQ375</f>
        <v>2400</v>
      </c>
      <c r="AR374" s="29"/>
      <c r="AS374" s="29">
        <f t="shared" si="646"/>
        <v>2400</v>
      </c>
      <c r="AT374" s="29"/>
      <c r="AU374" s="29">
        <f t="shared" si="603"/>
        <v>2400</v>
      </c>
      <c r="AV374" s="29">
        <f t="shared" si="708"/>
        <v>2400</v>
      </c>
      <c r="AW374" s="29"/>
      <c r="AX374" s="29">
        <f t="shared" si="647"/>
        <v>2400</v>
      </c>
      <c r="AY374" s="29"/>
      <c r="AZ374" s="29">
        <f t="shared" si="604"/>
        <v>2400</v>
      </c>
      <c r="BA374" s="29">
        <f t="shared" si="708"/>
        <v>0</v>
      </c>
      <c r="BB374" s="29">
        <f t="shared" si="708"/>
        <v>0</v>
      </c>
      <c r="BC374" s="29">
        <f t="shared" ref="BC374:BC375" si="709">BC375</f>
        <v>0</v>
      </c>
      <c r="BD374" s="29">
        <f t="shared" ref="BD374:BD375" si="710">BD375</f>
        <v>0</v>
      </c>
      <c r="BE374" s="29">
        <f t="shared" ref="BE374:BE375" si="711">BE375</f>
        <v>0</v>
      </c>
      <c r="BF374" s="29">
        <f t="shared" si="693"/>
        <v>2400</v>
      </c>
      <c r="BG374" s="80" t="e">
        <f t="shared" si="694"/>
        <v>#DIV/0!</v>
      </c>
      <c r="BH374" s="29">
        <f t="shared" si="695"/>
        <v>2400</v>
      </c>
      <c r="BI374" s="81" t="e">
        <f t="shared" si="696"/>
        <v>#DIV/0!</v>
      </c>
    </row>
    <row r="375" spans="1:61" ht="60" hidden="1" x14ac:dyDescent="0.25">
      <c r="A375" s="106" t="s">
        <v>25</v>
      </c>
      <c r="B375" s="124"/>
      <c r="C375" s="124"/>
      <c r="D375" s="124"/>
      <c r="E375" s="5">
        <v>853</v>
      </c>
      <c r="F375" s="3" t="s">
        <v>14</v>
      </c>
      <c r="G375" s="3" t="s">
        <v>142</v>
      </c>
      <c r="H375" s="3" t="s">
        <v>423</v>
      </c>
      <c r="I375" s="3" t="s">
        <v>26</v>
      </c>
      <c r="J375" s="29">
        <f>J376</f>
        <v>2400</v>
      </c>
      <c r="K375" s="29">
        <f t="shared" si="706"/>
        <v>0</v>
      </c>
      <c r="L375" s="29">
        <f t="shared" si="706"/>
        <v>0</v>
      </c>
      <c r="M375" s="29">
        <f t="shared" si="706"/>
        <v>2400</v>
      </c>
      <c r="N375" s="29">
        <f t="shared" si="706"/>
        <v>0</v>
      </c>
      <c r="O375" s="29">
        <f t="shared" si="706"/>
        <v>0</v>
      </c>
      <c r="P375" s="29">
        <f t="shared" si="706"/>
        <v>0</v>
      </c>
      <c r="Q375" s="29">
        <f t="shared" si="706"/>
        <v>0</v>
      </c>
      <c r="R375" s="29">
        <f t="shared" si="706"/>
        <v>2400</v>
      </c>
      <c r="S375" s="29">
        <f t="shared" si="706"/>
        <v>0</v>
      </c>
      <c r="T375" s="29">
        <f t="shared" si="706"/>
        <v>0</v>
      </c>
      <c r="U375" s="29">
        <f t="shared" si="706"/>
        <v>2400</v>
      </c>
      <c r="V375" s="29">
        <f t="shared" si="707"/>
        <v>0</v>
      </c>
      <c r="W375" s="29">
        <f t="shared" si="707"/>
        <v>0</v>
      </c>
      <c r="X375" s="29">
        <f t="shared" si="707"/>
        <v>0</v>
      </c>
      <c r="Y375" s="29">
        <f t="shared" si="707"/>
        <v>0</v>
      </c>
      <c r="Z375" s="29">
        <f t="shared" si="707"/>
        <v>2400</v>
      </c>
      <c r="AA375" s="29">
        <f t="shared" si="707"/>
        <v>0</v>
      </c>
      <c r="AB375" s="29">
        <f t="shared" si="707"/>
        <v>0</v>
      </c>
      <c r="AC375" s="29">
        <f t="shared" si="707"/>
        <v>2400</v>
      </c>
      <c r="AD375" s="29">
        <f t="shared" si="707"/>
        <v>0</v>
      </c>
      <c r="AE375" s="29">
        <f t="shared" si="707"/>
        <v>0</v>
      </c>
      <c r="AF375" s="29">
        <f t="shared" si="707"/>
        <v>0</v>
      </c>
      <c r="AG375" s="29">
        <f t="shared" si="707"/>
        <v>0</v>
      </c>
      <c r="AH375" s="29">
        <f t="shared" si="707"/>
        <v>2400</v>
      </c>
      <c r="AI375" s="29">
        <f t="shared" si="707"/>
        <v>0</v>
      </c>
      <c r="AJ375" s="29">
        <f t="shared" si="707"/>
        <v>0</v>
      </c>
      <c r="AK375" s="29">
        <f t="shared" si="707"/>
        <v>2400</v>
      </c>
      <c r="AL375" s="9">
        <f t="shared" si="599"/>
        <v>0</v>
      </c>
      <c r="AM375" s="9">
        <f t="shared" si="600"/>
        <v>0</v>
      </c>
      <c r="AN375" s="29"/>
      <c r="AO375" s="29"/>
      <c r="AP375" s="29"/>
      <c r="AQ375" s="29">
        <f t="shared" si="708"/>
        <v>2400</v>
      </c>
      <c r="AR375" s="29"/>
      <c r="AS375" s="29">
        <f t="shared" si="646"/>
        <v>2400</v>
      </c>
      <c r="AT375" s="29"/>
      <c r="AU375" s="29">
        <f t="shared" si="603"/>
        <v>2400</v>
      </c>
      <c r="AV375" s="29">
        <f t="shared" si="708"/>
        <v>2400</v>
      </c>
      <c r="AW375" s="29"/>
      <c r="AX375" s="29">
        <f t="shared" si="647"/>
        <v>2400</v>
      </c>
      <c r="AY375" s="29"/>
      <c r="AZ375" s="29">
        <f t="shared" si="604"/>
        <v>2400</v>
      </c>
      <c r="BA375" s="29">
        <f t="shared" si="708"/>
        <v>0</v>
      </c>
      <c r="BB375" s="29">
        <f t="shared" si="708"/>
        <v>0</v>
      </c>
      <c r="BC375" s="29">
        <f t="shared" si="709"/>
        <v>0</v>
      </c>
      <c r="BD375" s="29">
        <f t="shared" si="710"/>
        <v>0</v>
      </c>
      <c r="BE375" s="29">
        <f t="shared" si="711"/>
        <v>0</v>
      </c>
      <c r="BF375" s="29">
        <f t="shared" si="693"/>
        <v>2400</v>
      </c>
      <c r="BG375" s="80" t="e">
        <f t="shared" si="694"/>
        <v>#DIV/0!</v>
      </c>
      <c r="BH375" s="29">
        <f t="shared" si="695"/>
        <v>2400</v>
      </c>
      <c r="BI375" s="81" t="e">
        <f t="shared" si="696"/>
        <v>#DIV/0!</v>
      </c>
    </row>
    <row r="376" spans="1:61" ht="60" hidden="1" x14ac:dyDescent="0.25">
      <c r="A376" s="106" t="s">
        <v>12</v>
      </c>
      <c r="B376" s="124"/>
      <c r="C376" s="124"/>
      <c r="D376" s="124"/>
      <c r="E376" s="5">
        <v>853</v>
      </c>
      <c r="F376" s="3" t="s">
        <v>14</v>
      </c>
      <c r="G376" s="3" t="s">
        <v>142</v>
      </c>
      <c r="H376" s="3" t="s">
        <v>423</v>
      </c>
      <c r="I376" s="3" t="s">
        <v>27</v>
      </c>
      <c r="J376" s="29">
        <v>2400</v>
      </c>
      <c r="K376" s="29"/>
      <c r="L376" s="29"/>
      <c r="M376" s="29">
        <f>J376</f>
        <v>2400</v>
      </c>
      <c r="N376" s="29"/>
      <c r="O376" s="29"/>
      <c r="P376" s="29"/>
      <c r="Q376" s="29">
        <f>N376</f>
        <v>0</v>
      </c>
      <c r="R376" s="29">
        <f>J376+N376</f>
        <v>2400</v>
      </c>
      <c r="S376" s="29">
        <f>K376+O376</f>
        <v>0</v>
      </c>
      <c r="T376" s="29">
        <f>L376+P376</f>
        <v>0</v>
      </c>
      <c r="U376" s="29">
        <f>M376+Q376</f>
        <v>2400</v>
      </c>
      <c r="V376" s="29"/>
      <c r="W376" s="29"/>
      <c r="X376" s="29"/>
      <c r="Y376" s="29">
        <f>V376</f>
        <v>0</v>
      </c>
      <c r="Z376" s="29">
        <f>R376+V376</f>
        <v>2400</v>
      </c>
      <c r="AA376" s="29">
        <f>S376+W376</f>
        <v>0</v>
      </c>
      <c r="AB376" s="29">
        <f>T376+X376</f>
        <v>0</v>
      </c>
      <c r="AC376" s="29">
        <f>U376+Y376</f>
        <v>2400</v>
      </c>
      <c r="AD376" s="29"/>
      <c r="AE376" s="29"/>
      <c r="AF376" s="29"/>
      <c r="AG376" s="29">
        <f>AD376</f>
        <v>0</v>
      </c>
      <c r="AH376" s="29">
        <f>Z376+AD376</f>
        <v>2400</v>
      </c>
      <c r="AI376" s="29">
        <f>AA376+AE376</f>
        <v>0</v>
      </c>
      <c r="AJ376" s="29">
        <f>AB376+AF376</f>
        <v>0</v>
      </c>
      <c r="AK376" s="29">
        <f>AC376+AG376</f>
        <v>2400</v>
      </c>
      <c r="AL376" s="9">
        <f t="shared" si="599"/>
        <v>0</v>
      </c>
      <c r="AM376" s="9">
        <f t="shared" si="600"/>
        <v>0</v>
      </c>
      <c r="AN376" s="29"/>
      <c r="AO376" s="29"/>
      <c r="AP376" s="29"/>
      <c r="AQ376" s="29">
        <v>2400</v>
      </c>
      <c r="AR376" s="29"/>
      <c r="AS376" s="29">
        <f t="shared" si="646"/>
        <v>2400</v>
      </c>
      <c r="AT376" s="29"/>
      <c r="AU376" s="29">
        <f t="shared" si="603"/>
        <v>2400</v>
      </c>
      <c r="AV376" s="29">
        <v>2400</v>
      </c>
      <c r="AW376" s="29"/>
      <c r="AX376" s="29">
        <f t="shared" si="647"/>
        <v>2400</v>
      </c>
      <c r="AY376" s="29"/>
      <c r="AZ376" s="29">
        <f t="shared" si="604"/>
        <v>2400</v>
      </c>
      <c r="BA376" s="29">
        <v>0</v>
      </c>
      <c r="BB376" s="29">
        <v>0</v>
      </c>
      <c r="BC376" s="29"/>
      <c r="BD376" s="29"/>
      <c r="BE376" s="29">
        <f>BB376</f>
        <v>0</v>
      </c>
      <c r="BF376" s="29">
        <f t="shared" si="693"/>
        <v>2400</v>
      </c>
      <c r="BG376" s="80" t="e">
        <f t="shared" si="694"/>
        <v>#DIV/0!</v>
      </c>
      <c r="BH376" s="29">
        <f t="shared" si="695"/>
        <v>2400</v>
      </c>
      <c r="BI376" s="81" t="e">
        <f t="shared" si="696"/>
        <v>#DIV/0!</v>
      </c>
    </row>
    <row r="377" spans="1:61" x14ac:dyDescent="0.25">
      <c r="A377" s="6" t="s">
        <v>196</v>
      </c>
      <c r="B377" s="104"/>
      <c r="C377" s="104"/>
      <c r="D377" s="104"/>
      <c r="E377" s="5">
        <v>853</v>
      </c>
      <c r="F377" s="27" t="s">
        <v>14</v>
      </c>
      <c r="G377" s="27" t="s">
        <v>146</v>
      </c>
      <c r="H377" s="3"/>
      <c r="I377" s="27"/>
      <c r="J377" s="30">
        <f t="shared" ref="J377:BB379" si="712">J378</f>
        <v>200000</v>
      </c>
      <c r="K377" s="30">
        <f t="shared" si="712"/>
        <v>0</v>
      </c>
      <c r="L377" s="30">
        <f t="shared" si="712"/>
        <v>200000</v>
      </c>
      <c r="M377" s="30">
        <f t="shared" si="712"/>
        <v>0</v>
      </c>
      <c r="N377" s="30">
        <f t="shared" si="712"/>
        <v>108432</v>
      </c>
      <c r="O377" s="30">
        <f t="shared" si="712"/>
        <v>0</v>
      </c>
      <c r="P377" s="30">
        <f t="shared" si="712"/>
        <v>108432</v>
      </c>
      <c r="Q377" s="30">
        <f t="shared" si="712"/>
        <v>0</v>
      </c>
      <c r="R377" s="30">
        <f t="shared" si="712"/>
        <v>308432</v>
      </c>
      <c r="S377" s="30">
        <f t="shared" si="712"/>
        <v>0</v>
      </c>
      <c r="T377" s="30">
        <f t="shared" si="712"/>
        <v>308432</v>
      </c>
      <c r="U377" s="30">
        <f t="shared" si="712"/>
        <v>0</v>
      </c>
      <c r="V377" s="30">
        <f t="shared" si="712"/>
        <v>0</v>
      </c>
      <c r="W377" s="30">
        <f t="shared" si="712"/>
        <v>0</v>
      </c>
      <c r="X377" s="30">
        <f t="shared" si="712"/>
        <v>0</v>
      </c>
      <c r="Y377" s="30">
        <f t="shared" si="712"/>
        <v>0</v>
      </c>
      <c r="Z377" s="30">
        <f t="shared" si="712"/>
        <v>308432</v>
      </c>
      <c r="AA377" s="30">
        <f t="shared" si="712"/>
        <v>0</v>
      </c>
      <c r="AB377" s="30">
        <f t="shared" si="712"/>
        <v>308432</v>
      </c>
      <c r="AC377" s="30">
        <f t="shared" si="712"/>
        <v>0</v>
      </c>
      <c r="AD377" s="30">
        <f t="shared" si="712"/>
        <v>-40000</v>
      </c>
      <c r="AE377" s="30">
        <f t="shared" si="712"/>
        <v>0</v>
      </c>
      <c r="AF377" s="30">
        <f t="shared" si="712"/>
        <v>-40000</v>
      </c>
      <c r="AG377" s="30">
        <f t="shared" si="712"/>
        <v>0</v>
      </c>
      <c r="AH377" s="30">
        <f t="shared" si="712"/>
        <v>268432</v>
      </c>
      <c r="AI377" s="30">
        <f t="shared" si="712"/>
        <v>0</v>
      </c>
      <c r="AJ377" s="30">
        <f t="shared" si="712"/>
        <v>268432</v>
      </c>
      <c r="AK377" s="30">
        <f t="shared" si="712"/>
        <v>0</v>
      </c>
      <c r="AL377" s="9">
        <f t="shared" si="599"/>
        <v>0</v>
      </c>
      <c r="AM377" s="9">
        <f t="shared" si="600"/>
        <v>0</v>
      </c>
      <c r="AN377" s="30"/>
      <c r="AO377" s="30"/>
      <c r="AP377" s="30"/>
      <c r="AQ377" s="30">
        <f t="shared" si="712"/>
        <v>200000</v>
      </c>
      <c r="AR377" s="30"/>
      <c r="AS377" s="29">
        <f t="shared" si="646"/>
        <v>200000</v>
      </c>
      <c r="AT377" s="30"/>
      <c r="AU377" s="29">
        <f t="shared" si="603"/>
        <v>200000</v>
      </c>
      <c r="AV377" s="30">
        <f t="shared" si="712"/>
        <v>200000</v>
      </c>
      <c r="AW377" s="30"/>
      <c r="AX377" s="29">
        <f>AX378</f>
        <v>200000</v>
      </c>
      <c r="AY377" s="29">
        <f t="shared" ref="AY377:AZ379" si="713">AY378</f>
        <v>-131920</v>
      </c>
      <c r="AZ377" s="29">
        <f t="shared" si="713"/>
        <v>68080</v>
      </c>
      <c r="BA377" s="30">
        <f t="shared" si="712"/>
        <v>200000</v>
      </c>
      <c r="BB377" s="30">
        <f t="shared" si="712"/>
        <v>110000</v>
      </c>
      <c r="BC377" s="30">
        <f t="shared" ref="BA377:BE379" si="714">BC378</f>
        <v>0</v>
      </c>
      <c r="BD377" s="30">
        <f t="shared" si="714"/>
        <v>110000</v>
      </c>
      <c r="BE377" s="30">
        <f t="shared" si="714"/>
        <v>0</v>
      </c>
      <c r="BF377" s="29">
        <f t="shared" si="693"/>
        <v>0</v>
      </c>
      <c r="BG377" s="80">
        <f t="shared" si="694"/>
        <v>100</v>
      </c>
      <c r="BH377" s="29">
        <f t="shared" si="695"/>
        <v>90000</v>
      </c>
      <c r="BI377" s="81">
        <f t="shared" si="696"/>
        <v>181.81818181818181</v>
      </c>
    </row>
    <row r="378" spans="1:61" ht="30" x14ac:dyDescent="0.25">
      <c r="A378" s="126" t="s">
        <v>136</v>
      </c>
      <c r="B378" s="106"/>
      <c r="C378" s="106"/>
      <c r="D378" s="106"/>
      <c r="E378" s="5">
        <v>853</v>
      </c>
      <c r="F378" s="3" t="s">
        <v>14</v>
      </c>
      <c r="G378" s="3" t="s">
        <v>146</v>
      </c>
      <c r="H378" s="3" t="s">
        <v>325</v>
      </c>
      <c r="I378" s="3"/>
      <c r="J378" s="29">
        <f t="shared" si="712"/>
        <v>200000</v>
      </c>
      <c r="K378" s="29">
        <f t="shared" si="712"/>
        <v>0</v>
      </c>
      <c r="L378" s="29">
        <f t="shared" si="712"/>
        <v>200000</v>
      </c>
      <c r="M378" s="29">
        <f t="shared" si="712"/>
        <v>0</v>
      </c>
      <c r="N378" s="29">
        <f t="shared" si="712"/>
        <v>108432</v>
      </c>
      <c r="O378" s="29">
        <f t="shared" si="712"/>
        <v>0</v>
      </c>
      <c r="P378" s="29">
        <f t="shared" si="712"/>
        <v>108432</v>
      </c>
      <c r="Q378" s="29">
        <f t="shared" si="712"/>
        <v>0</v>
      </c>
      <c r="R378" s="29">
        <f t="shared" si="712"/>
        <v>308432</v>
      </c>
      <c r="S378" s="29">
        <f t="shared" si="712"/>
        <v>0</v>
      </c>
      <c r="T378" s="29">
        <f t="shared" si="712"/>
        <v>308432</v>
      </c>
      <c r="U378" s="29">
        <f t="shared" si="712"/>
        <v>0</v>
      </c>
      <c r="V378" s="29">
        <f t="shared" si="712"/>
        <v>0</v>
      </c>
      <c r="W378" s="29">
        <f t="shared" si="712"/>
        <v>0</v>
      </c>
      <c r="X378" s="29">
        <f t="shared" si="712"/>
        <v>0</v>
      </c>
      <c r="Y378" s="29">
        <f t="shared" si="712"/>
        <v>0</v>
      </c>
      <c r="Z378" s="29">
        <f t="shared" si="712"/>
        <v>308432</v>
      </c>
      <c r="AA378" s="29">
        <f t="shared" si="712"/>
        <v>0</v>
      </c>
      <c r="AB378" s="29">
        <f t="shared" si="712"/>
        <v>308432</v>
      </c>
      <c r="AC378" s="29">
        <f t="shared" si="712"/>
        <v>0</v>
      </c>
      <c r="AD378" s="29">
        <f t="shared" si="712"/>
        <v>-40000</v>
      </c>
      <c r="AE378" s="29">
        <f t="shared" si="712"/>
        <v>0</v>
      </c>
      <c r="AF378" s="29">
        <f t="shared" si="712"/>
        <v>-40000</v>
      </c>
      <c r="AG378" s="29">
        <f t="shared" si="712"/>
        <v>0</v>
      </c>
      <c r="AH378" s="29">
        <f t="shared" si="712"/>
        <v>268432</v>
      </c>
      <c r="AI378" s="29">
        <f t="shared" si="712"/>
        <v>0</v>
      </c>
      <c r="AJ378" s="29">
        <f t="shared" si="712"/>
        <v>268432</v>
      </c>
      <c r="AK378" s="29">
        <f t="shared" si="712"/>
        <v>0</v>
      </c>
      <c r="AL378" s="9">
        <f t="shared" si="599"/>
        <v>0</v>
      </c>
      <c r="AM378" s="9">
        <f t="shared" si="600"/>
        <v>0</v>
      </c>
      <c r="AN378" s="29"/>
      <c r="AO378" s="29"/>
      <c r="AP378" s="29"/>
      <c r="AQ378" s="29">
        <f t="shared" si="712"/>
        <v>200000</v>
      </c>
      <c r="AR378" s="29"/>
      <c r="AS378" s="29">
        <f t="shared" si="646"/>
        <v>200000</v>
      </c>
      <c r="AT378" s="29"/>
      <c r="AU378" s="29">
        <f t="shared" si="603"/>
        <v>200000</v>
      </c>
      <c r="AV378" s="29">
        <f t="shared" si="712"/>
        <v>200000</v>
      </c>
      <c r="AW378" s="29"/>
      <c r="AX378" s="29">
        <f>AX379</f>
        <v>200000</v>
      </c>
      <c r="AY378" s="29">
        <f t="shared" si="713"/>
        <v>-131920</v>
      </c>
      <c r="AZ378" s="29">
        <f t="shared" si="713"/>
        <v>68080</v>
      </c>
      <c r="BA378" s="29">
        <f t="shared" si="714"/>
        <v>200000</v>
      </c>
      <c r="BB378" s="29">
        <f t="shared" si="714"/>
        <v>110000</v>
      </c>
      <c r="BC378" s="29">
        <f t="shared" si="714"/>
        <v>0</v>
      </c>
      <c r="BD378" s="29">
        <f t="shared" si="714"/>
        <v>110000</v>
      </c>
      <c r="BE378" s="29">
        <f t="shared" si="714"/>
        <v>0</v>
      </c>
      <c r="BF378" s="29">
        <f t="shared" si="693"/>
        <v>0</v>
      </c>
      <c r="BG378" s="80">
        <f t="shared" si="694"/>
        <v>100</v>
      </c>
      <c r="BH378" s="29">
        <f t="shared" si="695"/>
        <v>90000</v>
      </c>
      <c r="BI378" s="81">
        <f t="shared" si="696"/>
        <v>181.81818181818181</v>
      </c>
    </row>
    <row r="379" spans="1:61" ht="17.25" customHeight="1" x14ac:dyDescent="0.25">
      <c r="A379" s="106" t="s">
        <v>28</v>
      </c>
      <c r="B379" s="106"/>
      <c r="C379" s="106"/>
      <c r="D379" s="106"/>
      <c r="E379" s="5">
        <v>853</v>
      </c>
      <c r="F379" s="3" t="s">
        <v>14</v>
      </c>
      <c r="G379" s="3" t="s">
        <v>146</v>
      </c>
      <c r="H379" s="3" t="s">
        <v>325</v>
      </c>
      <c r="I379" s="3" t="s">
        <v>29</v>
      </c>
      <c r="J379" s="29">
        <f t="shared" si="712"/>
        <v>200000</v>
      </c>
      <c r="K379" s="29">
        <f t="shared" si="712"/>
        <v>0</v>
      </c>
      <c r="L379" s="29">
        <f t="shared" si="712"/>
        <v>200000</v>
      </c>
      <c r="M379" s="29">
        <f t="shared" si="712"/>
        <v>0</v>
      </c>
      <c r="N379" s="29">
        <f t="shared" si="712"/>
        <v>108432</v>
      </c>
      <c r="O379" s="29">
        <f t="shared" si="712"/>
        <v>0</v>
      </c>
      <c r="P379" s="29">
        <f t="shared" si="712"/>
        <v>108432</v>
      </c>
      <c r="Q379" s="29">
        <f t="shared" si="712"/>
        <v>0</v>
      </c>
      <c r="R379" s="29">
        <f t="shared" si="712"/>
        <v>308432</v>
      </c>
      <c r="S379" s="29">
        <f t="shared" si="712"/>
        <v>0</v>
      </c>
      <c r="T379" s="29">
        <f t="shared" si="712"/>
        <v>308432</v>
      </c>
      <c r="U379" s="29">
        <f t="shared" si="712"/>
        <v>0</v>
      </c>
      <c r="V379" s="29">
        <f t="shared" si="712"/>
        <v>0</v>
      </c>
      <c r="W379" s="29">
        <f t="shared" si="712"/>
        <v>0</v>
      </c>
      <c r="X379" s="29">
        <f t="shared" si="712"/>
        <v>0</v>
      </c>
      <c r="Y379" s="29">
        <f t="shared" si="712"/>
        <v>0</v>
      </c>
      <c r="Z379" s="29">
        <f t="shared" si="712"/>
        <v>308432</v>
      </c>
      <c r="AA379" s="29">
        <f t="shared" si="712"/>
        <v>0</v>
      </c>
      <c r="AB379" s="29">
        <f t="shared" si="712"/>
        <v>308432</v>
      </c>
      <c r="AC379" s="29">
        <f t="shared" si="712"/>
        <v>0</v>
      </c>
      <c r="AD379" s="29">
        <f t="shared" si="712"/>
        <v>-40000</v>
      </c>
      <c r="AE379" s="29">
        <f t="shared" si="712"/>
        <v>0</v>
      </c>
      <c r="AF379" s="29">
        <f t="shared" si="712"/>
        <v>-40000</v>
      </c>
      <c r="AG379" s="29">
        <f t="shared" si="712"/>
        <v>0</v>
      </c>
      <c r="AH379" s="29">
        <f t="shared" si="712"/>
        <v>268432</v>
      </c>
      <c r="AI379" s="29">
        <f t="shared" si="712"/>
        <v>0</v>
      </c>
      <c r="AJ379" s="29">
        <f t="shared" si="712"/>
        <v>268432</v>
      </c>
      <c r="AK379" s="29">
        <f t="shared" si="712"/>
        <v>0</v>
      </c>
      <c r="AL379" s="9">
        <f t="shared" si="599"/>
        <v>0</v>
      </c>
      <c r="AM379" s="9">
        <f t="shared" si="600"/>
        <v>0</v>
      </c>
      <c r="AN379" s="29"/>
      <c r="AO379" s="29"/>
      <c r="AP379" s="29"/>
      <c r="AQ379" s="29">
        <f t="shared" si="712"/>
        <v>200000</v>
      </c>
      <c r="AR379" s="29"/>
      <c r="AS379" s="29">
        <f t="shared" si="646"/>
        <v>200000</v>
      </c>
      <c r="AT379" s="29"/>
      <c r="AU379" s="29">
        <f t="shared" si="603"/>
        <v>200000</v>
      </c>
      <c r="AV379" s="29">
        <f t="shared" si="712"/>
        <v>200000</v>
      </c>
      <c r="AW379" s="29"/>
      <c r="AX379" s="29">
        <f>AX380</f>
        <v>200000</v>
      </c>
      <c r="AY379" s="29">
        <f t="shared" si="713"/>
        <v>-131920</v>
      </c>
      <c r="AZ379" s="29">
        <f t="shared" si="713"/>
        <v>68080</v>
      </c>
      <c r="BA379" s="29">
        <f t="shared" si="714"/>
        <v>200000</v>
      </c>
      <c r="BB379" s="29">
        <f t="shared" si="714"/>
        <v>110000</v>
      </c>
      <c r="BC379" s="29">
        <f t="shared" si="714"/>
        <v>0</v>
      </c>
      <c r="BD379" s="29">
        <f t="shared" si="714"/>
        <v>110000</v>
      </c>
      <c r="BE379" s="29">
        <f t="shared" si="714"/>
        <v>0</v>
      </c>
      <c r="BF379" s="29">
        <f t="shared" si="693"/>
        <v>0</v>
      </c>
      <c r="BG379" s="80">
        <f t="shared" si="694"/>
        <v>100</v>
      </c>
      <c r="BH379" s="29">
        <f t="shared" si="695"/>
        <v>90000</v>
      </c>
      <c r="BI379" s="81">
        <f t="shared" si="696"/>
        <v>181.81818181818181</v>
      </c>
    </row>
    <row r="380" spans="1:61" ht="17.25" customHeight="1" x14ac:dyDescent="0.25">
      <c r="A380" s="126" t="s">
        <v>197</v>
      </c>
      <c r="B380" s="126"/>
      <c r="C380" s="126"/>
      <c r="D380" s="126"/>
      <c r="E380" s="5">
        <v>853</v>
      </c>
      <c r="F380" s="3" t="s">
        <v>14</v>
      </c>
      <c r="G380" s="3" t="s">
        <v>146</v>
      </c>
      <c r="H380" s="3" t="s">
        <v>325</v>
      </c>
      <c r="I380" s="3" t="s">
        <v>198</v>
      </c>
      <c r="J380" s="29">
        <v>200000</v>
      </c>
      <c r="K380" s="29"/>
      <c r="L380" s="29">
        <f>J380</f>
        <v>200000</v>
      </c>
      <c r="M380" s="29"/>
      <c r="N380" s="29">
        <f>200000-(58568+33000)</f>
        <v>108432</v>
      </c>
      <c r="O380" s="29"/>
      <c r="P380" s="29">
        <f>N380</f>
        <v>108432</v>
      </c>
      <c r="Q380" s="29"/>
      <c r="R380" s="29">
        <f>J380+N380</f>
        <v>308432</v>
      </c>
      <c r="S380" s="29">
        <f>K380+O380</f>
        <v>0</v>
      </c>
      <c r="T380" s="29">
        <f>L380+P380</f>
        <v>308432</v>
      </c>
      <c r="U380" s="29">
        <f>M380+Q380</f>
        <v>0</v>
      </c>
      <c r="V380" s="29"/>
      <c r="W380" s="29"/>
      <c r="X380" s="29">
        <f>V380</f>
        <v>0</v>
      </c>
      <c r="Y380" s="29"/>
      <c r="Z380" s="29">
        <f>R380+V380</f>
        <v>308432</v>
      </c>
      <c r="AA380" s="29">
        <f>S380+W380</f>
        <v>0</v>
      </c>
      <c r="AB380" s="29">
        <f>T380+X380</f>
        <v>308432</v>
      </c>
      <c r="AC380" s="29">
        <f>U380+Y380</f>
        <v>0</v>
      </c>
      <c r="AD380" s="29">
        <v>-40000</v>
      </c>
      <c r="AE380" s="29"/>
      <c r="AF380" s="29">
        <f>AD380</f>
        <v>-40000</v>
      </c>
      <c r="AG380" s="29"/>
      <c r="AH380" s="29">
        <f>Z380+AD380</f>
        <v>268432</v>
      </c>
      <c r="AI380" s="29">
        <f>AA380+AE380</f>
        <v>0</v>
      </c>
      <c r="AJ380" s="29">
        <f>AB380+AF380</f>
        <v>268432</v>
      </c>
      <c r="AK380" s="29">
        <f>AC380+AG380</f>
        <v>0</v>
      </c>
      <c r="AL380" s="9">
        <f t="shared" si="599"/>
        <v>0</v>
      </c>
      <c r="AM380" s="9">
        <f t="shared" si="600"/>
        <v>0</v>
      </c>
      <c r="AN380" s="29"/>
      <c r="AO380" s="29"/>
      <c r="AP380" s="29"/>
      <c r="AQ380" s="29">
        <v>200000</v>
      </c>
      <c r="AR380" s="29"/>
      <c r="AS380" s="29">
        <f t="shared" si="646"/>
        <v>200000</v>
      </c>
      <c r="AT380" s="29"/>
      <c r="AU380" s="29">
        <f t="shared" si="603"/>
        <v>200000</v>
      </c>
      <c r="AV380" s="29">
        <v>200000</v>
      </c>
      <c r="AW380" s="29"/>
      <c r="AX380" s="29">
        <f t="shared" si="647"/>
        <v>200000</v>
      </c>
      <c r="AY380" s="29">
        <v>-131920</v>
      </c>
      <c r="AZ380" s="29">
        <f t="shared" si="604"/>
        <v>68080</v>
      </c>
      <c r="BA380" s="29">
        <v>200000</v>
      </c>
      <c r="BB380" s="29">
        <v>110000</v>
      </c>
      <c r="BC380" s="29"/>
      <c r="BD380" s="29">
        <f>BB380</f>
        <v>110000</v>
      </c>
      <c r="BE380" s="29"/>
      <c r="BF380" s="29">
        <f t="shared" si="693"/>
        <v>0</v>
      </c>
      <c r="BG380" s="80">
        <f t="shared" si="694"/>
        <v>100</v>
      </c>
      <c r="BH380" s="29">
        <f t="shared" si="695"/>
        <v>90000</v>
      </c>
      <c r="BI380" s="81">
        <f t="shared" si="696"/>
        <v>181.81818181818181</v>
      </c>
    </row>
    <row r="381" spans="1:61" ht="17.25" hidden="1" customHeight="1" x14ac:dyDescent="0.25">
      <c r="A381" s="76" t="s">
        <v>199</v>
      </c>
      <c r="B381" s="52"/>
      <c r="C381" s="52"/>
      <c r="D381" s="52"/>
      <c r="E381" s="5">
        <v>853</v>
      </c>
      <c r="F381" s="40" t="s">
        <v>200</v>
      </c>
      <c r="G381" s="40"/>
      <c r="H381" s="40"/>
      <c r="I381" s="40"/>
      <c r="J381" s="10">
        <f t="shared" ref="J381:M381" si="715">J382+J386</f>
        <v>3228000</v>
      </c>
      <c r="K381" s="10">
        <f t="shared" si="715"/>
        <v>728000</v>
      </c>
      <c r="L381" s="10">
        <f t="shared" si="715"/>
        <v>2500000</v>
      </c>
      <c r="M381" s="10">
        <f t="shared" si="715"/>
        <v>0</v>
      </c>
      <c r="N381" s="10">
        <f t="shared" ref="N381:U381" si="716">N382+N386</f>
        <v>0</v>
      </c>
      <c r="O381" s="10">
        <f t="shared" si="716"/>
        <v>0</v>
      </c>
      <c r="P381" s="10">
        <f t="shared" si="716"/>
        <v>0</v>
      </c>
      <c r="Q381" s="10">
        <f t="shared" si="716"/>
        <v>0</v>
      </c>
      <c r="R381" s="10">
        <f t="shared" si="716"/>
        <v>3228000</v>
      </c>
      <c r="S381" s="10">
        <f t="shared" si="716"/>
        <v>728000</v>
      </c>
      <c r="T381" s="10">
        <f t="shared" si="716"/>
        <v>2500000</v>
      </c>
      <c r="U381" s="10">
        <f t="shared" si="716"/>
        <v>0</v>
      </c>
      <c r="V381" s="10">
        <f t="shared" ref="V381:AC381" si="717">V382+V386</f>
        <v>0</v>
      </c>
      <c r="W381" s="10">
        <f t="shared" si="717"/>
        <v>0</v>
      </c>
      <c r="X381" s="10">
        <f t="shared" si="717"/>
        <v>0</v>
      </c>
      <c r="Y381" s="10">
        <f t="shared" si="717"/>
        <v>0</v>
      </c>
      <c r="Z381" s="10">
        <f t="shared" si="717"/>
        <v>3228000</v>
      </c>
      <c r="AA381" s="10">
        <f t="shared" si="717"/>
        <v>728000</v>
      </c>
      <c r="AB381" s="10">
        <f t="shared" si="717"/>
        <v>2500000</v>
      </c>
      <c r="AC381" s="10">
        <f t="shared" si="717"/>
        <v>0</v>
      </c>
      <c r="AD381" s="10">
        <f t="shared" ref="AD381:AK381" si="718">AD382+AD386</f>
        <v>0</v>
      </c>
      <c r="AE381" s="10">
        <f t="shared" si="718"/>
        <v>0</v>
      </c>
      <c r="AF381" s="10">
        <f t="shared" si="718"/>
        <v>0</v>
      </c>
      <c r="AG381" s="10">
        <f t="shared" si="718"/>
        <v>0</v>
      </c>
      <c r="AH381" s="10">
        <f t="shared" si="718"/>
        <v>3228000</v>
      </c>
      <c r="AI381" s="10">
        <f t="shared" si="718"/>
        <v>728000</v>
      </c>
      <c r="AJ381" s="10">
        <f t="shared" si="718"/>
        <v>2500000</v>
      </c>
      <c r="AK381" s="10">
        <f t="shared" si="718"/>
        <v>0</v>
      </c>
      <c r="AL381" s="9">
        <f t="shared" si="599"/>
        <v>0</v>
      </c>
      <c r="AM381" s="9">
        <f t="shared" si="600"/>
        <v>0</v>
      </c>
      <c r="AN381" s="10"/>
      <c r="AO381" s="10"/>
      <c r="AP381" s="10"/>
      <c r="AQ381" s="10">
        <f t="shared" ref="AQ381:BE381" si="719">AQ382+AQ386</f>
        <v>3228000</v>
      </c>
      <c r="AR381" s="10"/>
      <c r="AS381" s="29">
        <f t="shared" si="646"/>
        <v>3228000</v>
      </c>
      <c r="AT381" s="10"/>
      <c r="AU381" s="29">
        <f t="shared" si="603"/>
        <v>3228000</v>
      </c>
      <c r="AV381" s="10">
        <f t="shared" si="719"/>
        <v>3228000</v>
      </c>
      <c r="AW381" s="10"/>
      <c r="AX381" s="29">
        <f t="shared" si="647"/>
        <v>3228000</v>
      </c>
      <c r="AY381" s="10"/>
      <c r="AZ381" s="29">
        <f t="shared" si="604"/>
        <v>3228000</v>
      </c>
      <c r="BA381" s="10">
        <f t="shared" ref="BA381" si="720">BA382+BA386</f>
        <v>3832000</v>
      </c>
      <c r="BB381" s="10">
        <f t="shared" si="719"/>
        <v>3832000</v>
      </c>
      <c r="BC381" s="10">
        <f t="shared" si="719"/>
        <v>732000</v>
      </c>
      <c r="BD381" s="10">
        <f t="shared" si="719"/>
        <v>3100000</v>
      </c>
      <c r="BE381" s="10">
        <f t="shared" si="719"/>
        <v>0</v>
      </c>
      <c r="BF381" s="29">
        <f t="shared" si="693"/>
        <v>-604000</v>
      </c>
      <c r="BG381" s="80">
        <f t="shared" si="694"/>
        <v>84.237995824634666</v>
      </c>
      <c r="BH381" s="29">
        <f t="shared" si="695"/>
        <v>-604000</v>
      </c>
      <c r="BI381" s="81">
        <f t="shared" si="696"/>
        <v>84.237995824634666</v>
      </c>
    </row>
    <row r="382" spans="1:61" ht="17.25" hidden="1" customHeight="1" x14ac:dyDescent="0.25">
      <c r="A382" s="6" t="s">
        <v>201</v>
      </c>
      <c r="B382" s="104"/>
      <c r="C382" s="104"/>
      <c r="D382" s="104"/>
      <c r="E382" s="5">
        <v>853</v>
      </c>
      <c r="F382" s="33" t="s">
        <v>200</v>
      </c>
      <c r="G382" s="33" t="s">
        <v>14</v>
      </c>
      <c r="H382" s="58"/>
      <c r="I382" s="33"/>
      <c r="J382" s="28">
        <f t="shared" ref="J382:BB384" si="721">J383</f>
        <v>728000</v>
      </c>
      <c r="K382" s="28">
        <f t="shared" si="721"/>
        <v>728000</v>
      </c>
      <c r="L382" s="28">
        <f t="shared" si="721"/>
        <v>0</v>
      </c>
      <c r="M382" s="28">
        <f t="shared" si="721"/>
        <v>0</v>
      </c>
      <c r="N382" s="28">
        <f t="shared" si="721"/>
        <v>0</v>
      </c>
      <c r="O382" s="28">
        <f t="shared" si="721"/>
        <v>0</v>
      </c>
      <c r="P382" s="28">
        <f t="shared" si="721"/>
        <v>0</v>
      </c>
      <c r="Q382" s="28">
        <f t="shared" si="721"/>
        <v>0</v>
      </c>
      <c r="R382" s="28">
        <f t="shared" si="721"/>
        <v>728000</v>
      </c>
      <c r="S382" s="28">
        <f t="shared" si="721"/>
        <v>728000</v>
      </c>
      <c r="T382" s="28">
        <f t="shared" si="721"/>
        <v>0</v>
      </c>
      <c r="U382" s="28">
        <f t="shared" si="721"/>
        <v>0</v>
      </c>
      <c r="V382" s="28">
        <f t="shared" si="721"/>
        <v>0</v>
      </c>
      <c r="W382" s="28">
        <f t="shared" si="721"/>
        <v>0</v>
      </c>
      <c r="X382" s="28">
        <f t="shared" si="721"/>
        <v>0</v>
      </c>
      <c r="Y382" s="28">
        <f t="shared" si="721"/>
        <v>0</v>
      </c>
      <c r="Z382" s="28">
        <f t="shared" si="721"/>
        <v>728000</v>
      </c>
      <c r="AA382" s="28">
        <f t="shared" si="721"/>
        <v>728000</v>
      </c>
      <c r="AB382" s="28">
        <f t="shared" si="721"/>
        <v>0</v>
      </c>
      <c r="AC382" s="28">
        <f t="shared" si="721"/>
        <v>0</v>
      </c>
      <c r="AD382" s="28">
        <f t="shared" si="721"/>
        <v>0</v>
      </c>
      <c r="AE382" s="28">
        <f t="shared" si="721"/>
        <v>0</v>
      </c>
      <c r="AF382" s="28">
        <f t="shared" si="721"/>
        <v>0</v>
      </c>
      <c r="AG382" s="28">
        <f t="shared" si="721"/>
        <v>0</v>
      </c>
      <c r="AH382" s="28">
        <f t="shared" si="721"/>
        <v>728000</v>
      </c>
      <c r="AI382" s="28">
        <f t="shared" si="721"/>
        <v>728000</v>
      </c>
      <c r="AJ382" s="28">
        <f t="shared" si="721"/>
        <v>0</v>
      </c>
      <c r="AK382" s="28">
        <f t="shared" si="721"/>
        <v>0</v>
      </c>
      <c r="AL382" s="9">
        <f t="shared" si="599"/>
        <v>0</v>
      </c>
      <c r="AM382" s="9">
        <f t="shared" si="600"/>
        <v>0</v>
      </c>
      <c r="AN382" s="28"/>
      <c r="AO382" s="28"/>
      <c r="AP382" s="28"/>
      <c r="AQ382" s="28">
        <f t="shared" si="721"/>
        <v>728000</v>
      </c>
      <c r="AR382" s="28"/>
      <c r="AS382" s="29">
        <f t="shared" si="646"/>
        <v>728000</v>
      </c>
      <c r="AT382" s="28"/>
      <c r="AU382" s="29">
        <f t="shared" si="603"/>
        <v>728000</v>
      </c>
      <c r="AV382" s="28">
        <f t="shared" si="721"/>
        <v>728000</v>
      </c>
      <c r="AW382" s="28"/>
      <c r="AX382" s="29">
        <f t="shared" si="647"/>
        <v>728000</v>
      </c>
      <c r="AY382" s="28"/>
      <c r="AZ382" s="29">
        <f t="shared" si="604"/>
        <v>728000</v>
      </c>
      <c r="BA382" s="28">
        <f t="shared" si="721"/>
        <v>732000</v>
      </c>
      <c r="BB382" s="28">
        <f t="shared" si="721"/>
        <v>732000</v>
      </c>
      <c r="BC382" s="28">
        <f t="shared" ref="BA382:BE384" si="722">BC383</f>
        <v>732000</v>
      </c>
      <c r="BD382" s="28">
        <f t="shared" si="722"/>
        <v>0</v>
      </c>
      <c r="BE382" s="28">
        <f t="shared" si="722"/>
        <v>0</v>
      </c>
      <c r="BF382" s="29">
        <f t="shared" si="693"/>
        <v>-4000</v>
      </c>
      <c r="BG382" s="80">
        <f t="shared" si="694"/>
        <v>99.453551912568301</v>
      </c>
      <c r="BH382" s="29">
        <f t="shared" si="695"/>
        <v>-4000</v>
      </c>
      <c r="BI382" s="81">
        <f t="shared" si="696"/>
        <v>99.453551912568301</v>
      </c>
    </row>
    <row r="383" spans="1:61" ht="17.25" hidden="1" customHeight="1" x14ac:dyDescent="0.25">
      <c r="A383" s="126" t="s">
        <v>333</v>
      </c>
      <c r="B383" s="104"/>
      <c r="C383" s="104"/>
      <c r="D383" s="104"/>
      <c r="E383" s="5">
        <v>853</v>
      </c>
      <c r="F383" s="33" t="s">
        <v>200</v>
      </c>
      <c r="G383" s="33" t="s">
        <v>14</v>
      </c>
      <c r="H383" s="4" t="s">
        <v>324</v>
      </c>
      <c r="I383" s="33"/>
      <c r="J383" s="29">
        <f t="shared" si="721"/>
        <v>728000</v>
      </c>
      <c r="K383" s="29">
        <f t="shared" si="721"/>
        <v>728000</v>
      </c>
      <c r="L383" s="29">
        <f t="shared" si="721"/>
        <v>0</v>
      </c>
      <c r="M383" s="29">
        <f t="shared" si="721"/>
        <v>0</v>
      </c>
      <c r="N383" s="29">
        <f t="shared" si="721"/>
        <v>0</v>
      </c>
      <c r="O383" s="29">
        <f t="shared" si="721"/>
        <v>0</v>
      </c>
      <c r="P383" s="29">
        <f t="shared" si="721"/>
        <v>0</v>
      </c>
      <c r="Q383" s="29">
        <f t="shared" si="721"/>
        <v>0</v>
      </c>
      <c r="R383" s="29">
        <f t="shared" si="721"/>
        <v>728000</v>
      </c>
      <c r="S383" s="29">
        <f t="shared" si="721"/>
        <v>728000</v>
      </c>
      <c r="T383" s="29">
        <f t="shared" si="721"/>
        <v>0</v>
      </c>
      <c r="U383" s="29">
        <f t="shared" si="721"/>
        <v>0</v>
      </c>
      <c r="V383" s="29">
        <f t="shared" si="721"/>
        <v>0</v>
      </c>
      <c r="W383" s="29">
        <f t="shared" si="721"/>
        <v>0</v>
      </c>
      <c r="X383" s="29">
        <f t="shared" si="721"/>
        <v>0</v>
      </c>
      <c r="Y383" s="29">
        <f t="shared" si="721"/>
        <v>0</v>
      </c>
      <c r="Z383" s="29">
        <f t="shared" si="721"/>
        <v>728000</v>
      </c>
      <c r="AA383" s="29">
        <f t="shared" si="721"/>
        <v>728000</v>
      </c>
      <c r="AB383" s="29">
        <f t="shared" si="721"/>
        <v>0</v>
      </c>
      <c r="AC383" s="29">
        <f t="shared" si="721"/>
        <v>0</v>
      </c>
      <c r="AD383" s="29">
        <f t="shared" si="721"/>
        <v>0</v>
      </c>
      <c r="AE383" s="29">
        <f t="shared" si="721"/>
        <v>0</v>
      </c>
      <c r="AF383" s="29">
        <f t="shared" si="721"/>
        <v>0</v>
      </c>
      <c r="AG383" s="29">
        <f t="shared" si="721"/>
        <v>0</v>
      </c>
      <c r="AH383" s="29">
        <f t="shared" si="721"/>
        <v>728000</v>
      </c>
      <c r="AI383" s="29">
        <f t="shared" si="721"/>
        <v>728000</v>
      </c>
      <c r="AJ383" s="29">
        <f t="shared" si="721"/>
        <v>0</v>
      </c>
      <c r="AK383" s="29">
        <f t="shared" si="721"/>
        <v>0</v>
      </c>
      <c r="AL383" s="9">
        <f t="shared" si="599"/>
        <v>0</v>
      </c>
      <c r="AM383" s="9">
        <f t="shared" si="600"/>
        <v>0</v>
      </c>
      <c r="AN383" s="29"/>
      <c r="AO383" s="29"/>
      <c r="AP383" s="29"/>
      <c r="AQ383" s="29">
        <f t="shared" si="721"/>
        <v>728000</v>
      </c>
      <c r="AR383" s="29"/>
      <c r="AS383" s="29">
        <f t="shared" si="646"/>
        <v>728000</v>
      </c>
      <c r="AT383" s="29"/>
      <c r="AU383" s="29">
        <f t="shared" si="603"/>
        <v>728000</v>
      </c>
      <c r="AV383" s="29">
        <f t="shared" si="721"/>
        <v>728000</v>
      </c>
      <c r="AW383" s="29"/>
      <c r="AX383" s="29">
        <f t="shared" si="647"/>
        <v>728000</v>
      </c>
      <c r="AY383" s="29"/>
      <c r="AZ383" s="29">
        <f t="shared" si="604"/>
        <v>728000</v>
      </c>
      <c r="BA383" s="29">
        <f t="shared" si="722"/>
        <v>732000</v>
      </c>
      <c r="BB383" s="29">
        <f t="shared" si="722"/>
        <v>732000</v>
      </c>
      <c r="BC383" s="29">
        <f t="shared" si="722"/>
        <v>732000</v>
      </c>
      <c r="BD383" s="29">
        <f t="shared" si="722"/>
        <v>0</v>
      </c>
      <c r="BE383" s="29">
        <f t="shared" si="722"/>
        <v>0</v>
      </c>
      <c r="BF383" s="29">
        <f t="shared" si="693"/>
        <v>-4000</v>
      </c>
      <c r="BG383" s="80">
        <f t="shared" si="694"/>
        <v>99.453551912568301</v>
      </c>
      <c r="BH383" s="29">
        <f t="shared" si="695"/>
        <v>-4000</v>
      </c>
      <c r="BI383" s="81">
        <f t="shared" si="696"/>
        <v>99.453551912568301</v>
      </c>
    </row>
    <row r="384" spans="1:61" ht="17.25" hidden="1" customHeight="1" x14ac:dyDescent="0.25">
      <c r="A384" s="126" t="s">
        <v>45</v>
      </c>
      <c r="B384" s="126"/>
      <c r="C384" s="126"/>
      <c r="D384" s="126"/>
      <c r="E384" s="5">
        <v>853</v>
      </c>
      <c r="F384" s="3" t="s">
        <v>200</v>
      </c>
      <c r="G384" s="3" t="s">
        <v>14</v>
      </c>
      <c r="H384" s="4" t="s">
        <v>324</v>
      </c>
      <c r="I384" s="3" t="s">
        <v>46</v>
      </c>
      <c r="J384" s="29">
        <f t="shared" si="721"/>
        <v>728000</v>
      </c>
      <c r="K384" s="29">
        <f t="shared" si="721"/>
        <v>728000</v>
      </c>
      <c r="L384" s="29">
        <f t="shared" si="721"/>
        <v>0</v>
      </c>
      <c r="M384" s="29">
        <f t="shared" si="721"/>
        <v>0</v>
      </c>
      <c r="N384" s="29">
        <f t="shared" si="721"/>
        <v>0</v>
      </c>
      <c r="O384" s="29">
        <f t="shared" si="721"/>
        <v>0</v>
      </c>
      <c r="P384" s="29">
        <f t="shared" si="721"/>
        <v>0</v>
      </c>
      <c r="Q384" s="29">
        <f t="shared" si="721"/>
        <v>0</v>
      </c>
      <c r="R384" s="29">
        <f t="shared" si="721"/>
        <v>728000</v>
      </c>
      <c r="S384" s="29">
        <f t="shared" si="721"/>
        <v>728000</v>
      </c>
      <c r="T384" s="29">
        <f t="shared" si="721"/>
        <v>0</v>
      </c>
      <c r="U384" s="29">
        <f t="shared" si="721"/>
        <v>0</v>
      </c>
      <c r="V384" s="29">
        <f t="shared" si="721"/>
        <v>0</v>
      </c>
      <c r="W384" s="29">
        <f t="shared" si="721"/>
        <v>0</v>
      </c>
      <c r="X384" s="29">
        <f t="shared" si="721"/>
        <v>0</v>
      </c>
      <c r="Y384" s="29">
        <f t="shared" si="721"/>
        <v>0</v>
      </c>
      <c r="Z384" s="29">
        <f t="shared" si="721"/>
        <v>728000</v>
      </c>
      <c r="AA384" s="29">
        <f t="shared" si="721"/>
        <v>728000</v>
      </c>
      <c r="AB384" s="29">
        <f t="shared" si="721"/>
        <v>0</v>
      </c>
      <c r="AC384" s="29">
        <f t="shared" si="721"/>
        <v>0</v>
      </c>
      <c r="AD384" s="29">
        <f t="shared" si="721"/>
        <v>0</v>
      </c>
      <c r="AE384" s="29">
        <f t="shared" si="721"/>
        <v>0</v>
      </c>
      <c r="AF384" s="29">
        <f t="shared" si="721"/>
        <v>0</v>
      </c>
      <c r="AG384" s="29">
        <f t="shared" si="721"/>
        <v>0</v>
      </c>
      <c r="AH384" s="29">
        <f t="shared" si="721"/>
        <v>728000</v>
      </c>
      <c r="AI384" s="29">
        <f t="shared" si="721"/>
        <v>728000</v>
      </c>
      <c r="AJ384" s="29">
        <f t="shared" si="721"/>
        <v>0</v>
      </c>
      <c r="AK384" s="29">
        <f t="shared" si="721"/>
        <v>0</v>
      </c>
      <c r="AL384" s="9">
        <f t="shared" si="599"/>
        <v>0</v>
      </c>
      <c r="AM384" s="9">
        <f t="shared" si="600"/>
        <v>0</v>
      </c>
      <c r="AN384" s="29"/>
      <c r="AO384" s="29"/>
      <c r="AP384" s="29"/>
      <c r="AQ384" s="29">
        <f t="shared" si="721"/>
        <v>728000</v>
      </c>
      <c r="AR384" s="29"/>
      <c r="AS384" s="29">
        <f t="shared" si="646"/>
        <v>728000</v>
      </c>
      <c r="AT384" s="29"/>
      <c r="AU384" s="29">
        <f t="shared" si="603"/>
        <v>728000</v>
      </c>
      <c r="AV384" s="29">
        <f t="shared" si="721"/>
        <v>728000</v>
      </c>
      <c r="AW384" s="29"/>
      <c r="AX384" s="29">
        <f t="shared" si="647"/>
        <v>728000</v>
      </c>
      <c r="AY384" s="29"/>
      <c r="AZ384" s="29">
        <f t="shared" si="604"/>
        <v>728000</v>
      </c>
      <c r="BA384" s="29">
        <f t="shared" si="722"/>
        <v>732000</v>
      </c>
      <c r="BB384" s="29">
        <f t="shared" si="722"/>
        <v>732000</v>
      </c>
      <c r="BC384" s="29">
        <f t="shared" si="722"/>
        <v>732000</v>
      </c>
      <c r="BD384" s="29">
        <f t="shared" si="722"/>
        <v>0</v>
      </c>
      <c r="BE384" s="29">
        <f t="shared" si="722"/>
        <v>0</v>
      </c>
      <c r="BF384" s="29">
        <f t="shared" si="693"/>
        <v>-4000</v>
      </c>
      <c r="BG384" s="80">
        <f t="shared" si="694"/>
        <v>99.453551912568301</v>
      </c>
      <c r="BH384" s="29">
        <f t="shared" si="695"/>
        <v>-4000</v>
      </c>
      <c r="BI384" s="81">
        <f t="shared" si="696"/>
        <v>99.453551912568301</v>
      </c>
    </row>
    <row r="385" spans="1:61" ht="17.25" hidden="1" customHeight="1" x14ac:dyDescent="0.25">
      <c r="A385" s="126" t="s">
        <v>203</v>
      </c>
      <c r="B385" s="126"/>
      <c r="C385" s="126"/>
      <c r="D385" s="126"/>
      <c r="E385" s="5">
        <v>853</v>
      </c>
      <c r="F385" s="3" t="s">
        <v>200</v>
      </c>
      <c r="G385" s="3" t="s">
        <v>14</v>
      </c>
      <c r="H385" s="4" t="s">
        <v>324</v>
      </c>
      <c r="I385" s="3" t="s">
        <v>204</v>
      </c>
      <c r="J385" s="29">
        <v>728000</v>
      </c>
      <c r="K385" s="29">
        <f>J385</f>
        <v>728000</v>
      </c>
      <c r="L385" s="29"/>
      <c r="M385" s="29"/>
      <c r="N385" s="29"/>
      <c r="O385" s="29">
        <f>N385</f>
        <v>0</v>
      </c>
      <c r="P385" s="29"/>
      <c r="Q385" s="29"/>
      <c r="R385" s="29">
        <f>J385+N385</f>
        <v>728000</v>
      </c>
      <c r="S385" s="29">
        <f>K385+O385</f>
        <v>728000</v>
      </c>
      <c r="T385" s="29">
        <f>L385+P385</f>
        <v>0</v>
      </c>
      <c r="U385" s="29">
        <f>M385+Q385</f>
        <v>0</v>
      </c>
      <c r="V385" s="29"/>
      <c r="W385" s="29">
        <f>V385</f>
        <v>0</v>
      </c>
      <c r="X385" s="29"/>
      <c r="Y385" s="29"/>
      <c r="Z385" s="29">
        <f>R385+V385</f>
        <v>728000</v>
      </c>
      <c r="AA385" s="29">
        <f>S385+W385</f>
        <v>728000</v>
      </c>
      <c r="AB385" s="29">
        <f>T385+X385</f>
        <v>0</v>
      </c>
      <c r="AC385" s="29">
        <f>U385+Y385</f>
        <v>0</v>
      </c>
      <c r="AD385" s="29"/>
      <c r="AE385" s="29">
        <f>AD385</f>
        <v>0</v>
      </c>
      <c r="AF385" s="29"/>
      <c r="AG385" s="29"/>
      <c r="AH385" s="29">
        <f>Z385+AD385</f>
        <v>728000</v>
      </c>
      <c r="AI385" s="29">
        <f>AA385+AE385</f>
        <v>728000</v>
      </c>
      <c r="AJ385" s="29">
        <f>AB385+AF385</f>
        <v>0</v>
      </c>
      <c r="AK385" s="29">
        <f>AC385+AG385</f>
        <v>0</v>
      </c>
      <c r="AL385" s="9">
        <f t="shared" si="599"/>
        <v>0</v>
      </c>
      <c r="AM385" s="9">
        <f t="shared" si="600"/>
        <v>0</v>
      </c>
      <c r="AN385" s="29"/>
      <c r="AO385" s="29"/>
      <c r="AP385" s="29"/>
      <c r="AQ385" s="29">
        <v>728000</v>
      </c>
      <c r="AR385" s="29"/>
      <c r="AS385" s="29">
        <f t="shared" si="646"/>
        <v>728000</v>
      </c>
      <c r="AT385" s="29"/>
      <c r="AU385" s="29">
        <f t="shared" si="603"/>
        <v>728000</v>
      </c>
      <c r="AV385" s="29">
        <v>728000</v>
      </c>
      <c r="AW385" s="29"/>
      <c r="AX385" s="29">
        <f t="shared" si="647"/>
        <v>728000</v>
      </c>
      <c r="AY385" s="29"/>
      <c r="AZ385" s="29">
        <f t="shared" si="604"/>
        <v>728000</v>
      </c>
      <c r="BA385" s="29">
        <v>732000</v>
      </c>
      <c r="BB385" s="29">
        <v>732000</v>
      </c>
      <c r="BC385" s="29">
        <f>BB385</f>
        <v>732000</v>
      </c>
      <c r="BD385" s="29"/>
      <c r="BE385" s="29"/>
      <c r="BF385" s="29">
        <f t="shared" si="693"/>
        <v>-4000</v>
      </c>
      <c r="BG385" s="80">
        <f t="shared" si="694"/>
        <v>99.453551912568301</v>
      </c>
      <c r="BH385" s="29">
        <f t="shared" si="695"/>
        <v>-4000</v>
      </c>
      <c r="BI385" s="81">
        <f t="shared" si="696"/>
        <v>99.453551912568301</v>
      </c>
    </row>
    <row r="386" spans="1:61" ht="17.25" hidden="1" customHeight="1" x14ac:dyDescent="0.25">
      <c r="A386" s="6" t="s">
        <v>205</v>
      </c>
      <c r="B386" s="59"/>
      <c r="C386" s="59"/>
      <c r="D386" s="59"/>
      <c r="E386" s="5">
        <v>853</v>
      </c>
      <c r="F386" s="27" t="s">
        <v>200</v>
      </c>
      <c r="G386" s="27" t="s">
        <v>59</v>
      </c>
      <c r="H386" s="27"/>
      <c r="I386" s="27"/>
      <c r="J386" s="30">
        <f>J387</f>
        <v>2500000</v>
      </c>
      <c r="K386" s="30">
        <f t="shared" ref="K386:AK386" si="723">K387</f>
        <v>0</v>
      </c>
      <c r="L386" s="30">
        <f t="shared" si="723"/>
        <v>2500000</v>
      </c>
      <c r="M386" s="30">
        <f t="shared" si="723"/>
        <v>0</v>
      </c>
      <c r="N386" s="30">
        <f t="shared" si="723"/>
        <v>0</v>
      </c>
      <c r="O386" s="30">
        <f t="shared" si="723"/>
        <v>0</v>
      </c>
      <c r="P386" s="30">
        <f t="shared" si="723"/>
        <v>0</v>
      </c>
      <c r="Q386" s="30">
        <f t="shared" si="723"/>
        <v>0</v>
      </c>
      <c r="R386" s="30">
        <f t="shared" si="723"/>
        <v>2500000</v>
      </c>
      <c r="S386" s="30">
        <f t="shared" si="723"/>
        <v>0</v>
      </c>
      <c r="T386" s="30">
        <f t="shared" si="723"/>
        <v>2500000</v>
      </c>
      <c r="U386" s="30">
        <f t="shared" si="723"/>
        <v>0</v>
      </c>
      <c r="V386" s="30">
        <f t="shared" si="723"/>
        <v>0</v>
      </c>
      <c r="W386" s="30">
        <f t="shared" si="723"/>
        <v>0</v>
      </c>
      <c r="X386" s="30">
        <f t="shared" si="723"/>
        <v>0</v>
      </c>
      <c r="Y386" s="30">
        <f t="shared" si="723"/>
        <v>0</v>
      </c>
      <c r="Z386" s="30">
        <f t="shared" si="723"/>
        <v>2500000</v>
      </c>
      <c r="AA386" s="30">
        <f t="shared" si="723"/>
        <v>0</v>
      </c>
      <c r="AB386" s="30">
        <f t="shared" si="723"/>
        <v>2500000</v>
      </c>
      <c r="AC386" s="30">
        <f t="shared" si="723"/>
        <v>0</v>
      </c>
      <c r="AD386" s="30">
        <f t="shared" si="723"/>
        <v>0</v>
      </c>
      <c r="AE386" s="30">
        <f t="shared" si="723"/>
        <v>0</v>
      </c>
      <c r="AF386" s="30">
        <f t="shared" si="723"/>
        <v>0</v>
      </c>
      <c r="AG386" s="30">
        <f t="shared" si="723"/>
        <v>0</v>
      </c>
      <c r="AH386" s="30">
        <f t="shared" si="723"/>
        <v>2500000</v>
      </c>
      <c r="AI386" s="30">
        <f t="shared" si="723"/>
        <v>0</v>
      </c>
      <c r="AJ386" s="30">
        <f t="shared" si="723"/>
        <v>2500000</v>
      </c>
      <c r="AK386" s="30">
        <f t="shared" si="723"/>
        <v>0</v>
      </c>
      <c r="AL386" s="9">
        <f t="shared" si="599"/>
        <v>0</v>
      </c>
      <c r="AM386" s="9">
        <f t="shared" si="600"/>
        <v>0</v>
      </c>
      <c r="AN386" s="30"/>
      <c r="AO386" s="30"/>
      <c r="AP386" s="30"/>
      <c r="AQ386" s="30">
        <f>AQ387</f>
        <v>2500000</v>
      </c>
      <c r="AR386" s="30"/>
      <c r="AS386" s="29">
        <f t="shared" si="646"/>
        <v>2500000</v>
      </c>
      <c r="AT386" s="30"/>
      <c r="AU386" s="29">
        <f t="shared" si="603"/>
        <v>2500000</v>
      </c>
      <c r="AV386" s="30">
        <f>AV387</f>
        <v>2500000</v>
      </c>
      <c r="AW386" s="30"/>
      <c r="AX386" s="29">
        <f t="shared" si="647"/>
        <v>2500000</v>
      </c>
      <c r="AY386" s="30"/>
      <c r="AZ386" s="29">
        <f t="shared" si="604"/>
        <v>2500000</v>
      </c>
      <c r="BA386" s="30">
        <f>BA387</f>
        <v>3100000</v>
      </c>
      <c r="BB386" s="30">
        <f>BB387</f>
        <v>3100000</v>
      </c>
      <c r="BC386" s="30">
        <f t="shared" ref="BA386:BE388" si="724">BC387</f>
        <v>0</v>
      </c>
      <c r="BD386" s="30">
        <f t="shared" ref="BD386" si="725">BD387</f>
        <v>3100000</v>
      </c>
      <c r="BE386" s="30">
        <f t="shared" ref="BE386" si="726">BE387</f>
        <v>0</v>
      </c>
      <c r="BF386" s="29">
        <f t="shared" si="693"/>
        <v>-600000</v>
      </c>
      <c r="BG386" s="80">
        <f t="shared" si="694"/>
        <v>80.645161290322577</v>
      </c>
      <c r="BH386" s="29">
        <f t="shared" si="695"/>
        <v>-600000</v>
      </c>
      <c r="BI386" s="81">
        <f t="shared" si="696"/>
        <v>80.645161290322577</v>
      </c>
    </row>
    <row r="387" spans="1:61" ht="17.25" hidden="1" customHeight="1" x14ac:dyDescent="0.25">
      <c r="A387" s="126" t="s">
        <v>206</v>
      </c>
      <c r="B387" s="106"/>
      <c r="C387" s="106"/>
      <c r="D387" s="106"/>
      <c r="E387" s="5">
        <v>853</v>
      </c>
      <c r="F387" s="3" t="s">
        <v>200</v>
      </c>
      <c r="G387" s="3" t="s">
        <v>59</v>
      </c>
      <c r="H387" s="3" t="s">
        <v>202</v>
      </c>
      <c r="I387" s="3"/>
      <c r="J387" s="29">
        <f t="shared" ref="J387:BB388" si="727">J388</f>
        <v>2500000</v>
      </c>
      <c r="K387" s="29">
        <f t="shared" si="727"/>
        <v>0</v>
      </c>
      <c r="L387" s="29">
        <f t="shared" si="727"/>
        <v>2500000</v>
      </c>
      <c r="M387" s="29">
        <f t="shared" si="727"/>
        <v>0</v>
      </c>
      <c r="N387" s="29">
        <f t="shared" si="727"/>
        <v>0</v>
      </c>
      <c r="O387" s="29">
        <f t="shared" si="727"/>
        <v>0</v>
      </c>
      <c r="P387" s="29">
        <f t="shared" si="727"/>
        <v>0</v>
      </c>
      <c r="Q387" s="29">
        <f t="shared" si="727"/>
        <v>0</v>
      </c>
      <c r="R387" s="29">
        <f t="shared" si="727"/>
        <v>2500000</v>
      </c>
      <c r="S387" s="29">
        <f t="shared" si="727"/>
        <v>0</v>
      </c>
      <c r="T387" s="29">
        <f t="shared" si="727"/>
        <v>2500000</v>
      </c>
      <c r="U387" s="29">
        <f t="shared" si="727"/>
        <v>0</v>
      </c>
      <c r="V387" s="29">
        <f t="shared" si="727"/>
        <v>0</v>
      </c>
      <c r="W387" s="29">
        <f t="shared" si="727"/>
        <v>0</v>
      </c>
      <c r="X387" s="29">
        <f t="shared" si="727"/>
        <v>0</v>
      </c>
      <c r="Y387" s="29">
        <f t="shared" si="727"/>
        <v>0</v>
      </c>
      <c r="Z387" s="29">
        <f t="shared" si="727"/>
        <v>2500000</v>
      </c>
      <c r="AA387" s="29">
        <f t="shared" si="727"/>
        <v>0</v>
      </c>
      <c r="AB387" s="29">
        <f t="shared" si="727"/>
        <v>2500000</v>
      </c>
      <c r="AC387" s="29">
        <f t="shared" si="727"/>
        <v>0</v>
      </c>
      <c r="AD387" s="29">
        <f t="shared" si="727"/>
        <v>0</v>
      </c>
      <c r="AE387" s="29">
        <f t="shared" si="727"/>
        <v>0</v>
      </c>
      <c r="AF387" s="29">
        <f t="shared" si="727"/>
        <v>0</v>
      </c>
      <c r="AG387" s="29">
        <f t="shared" si="727"/>
        <v>0</v>
      </c>
      <c r="AH387" s="29">
        <f t="shared" si="727"/>
        <v>2500000</v>
      </c>
      <c r="AI387" s="29">
        <f t="shared" si="727"/>
        <v>0</v>
      </c>
      <c r="AJ387" s="29">
        <f t="shared" si="727"/>
        <v>2500000</v>
      </c>
      <c r="AK387" s="29">
        <f t="shared" si="727"/>
        <v>0</v>
      </c>
      <c r="AL387" s="9">
        <f t="shared" si="599"/>
        <v>0</v>
      </c>
      <c r="AM387" s="9">
        <f t="shared" si="600"/>
        <v>0</v>
      </c>
      <c r="AN387" s="29"/>
      <c r="AO387" s="29"/>
      <c r="AP387" s="29"/>
      <c r="AQ387" s="29">
        <f t="shared" si="727"/>
        <v>2500000</v>
      </c>
      <c r="AR387" s="29"/>
      <c r="AS387" s="29">
        <f t="shared" si="646"/>
        <v>2500000</v>
      </c>
      <c r="AT387" s="29"/>
      <c r="AU387" s="29">
        <f t="shared" si="603"/>
        <v>2500000</v>
      </c>
      <c r="AV387" s="29">
        <f t="shared" si="727"/>
        <v>2500000</v>
      </c>
      <c r="AW387" s="29"/>
      <c r="AX387" s="29">
        <f t="shared" si="647"/>
        <v>2500000</v>
      </c>
      <c r="AY387" s="29"/>
      <c r="AZ387" s="29">
        <f t="shared" si="604"/>
        <v>2500000</v>
      </c>
      <c r="BA387" s="29">
        <f t="shared" si="727"/>
        <v>3100000</v>
      </c>
      <c r="BB387" s="29">
        <f t="shared" si="727"/>
        <v>3100000</v>
      </c>
      <c r="BC387" s="29">
        <f t="shared" si="724"/>
        <v>0</v>
      </c>
      <c r="BD387" s="29">
        <f t="shared" si="724"/>
        <v>3100000</v>
      </c>
      <c r="BE387" s="29">
        <f t="shared" si="724"/>
        <v>0</v>
      </c>
      <c r="BF387" s="29">
        <f t="shared" si="693"/>
        <v>-600000</v>
      </c>
      <c r="BG387" s="80">
        <f t="shared" si="694"/>
        <v>80.645161290322577</v>
      </c>
      <c r="BH387" s="29">
        <f t="shared" si="695"/>
        <v>-600000</v>
      </c>
      <c r="BI387" s="81">
        <f t="shared" si="696"/>
        <v>80.645161290322577</v>
      </c>
    </row>
    <row r="388" spans="1:61" ht="17.25" hidden="1" customHeight="1" x14ac:dyDescent="0.25">
      <c r="A388" s="126" t="s">
        <v>45</v>
      </c>
      <c r="B388" s="106"/>
      <c r="C388" s="106"/>
      <c r="D388" s="106"/>
      <c r="E388" s="5">
        <v>853</v>
      </c>
      <c r="F388" s="3" t="s">
        <v>200</v>
      </c>
      <c r="G388" s="3" t="s">
        <v>59</v>
      </c>
      <c r="H388" s="3" t="s">
        <v>202</v>
      </c>
      <c r="I388" s="3" t="s">
        <v>46</v>
      </c>
      <c r="J388" s="29">
        <f t="shared" si="727"/>
        <v>2500000</v>
      </c>
      <c r="K388" s="29">
        <f t="shared" si="727"/>
        <v>0</v>
      </c>
      <c r="L388" s="29">
        <f t="shared" si="727"/>
        <v>2500000</v>
      </c>
      <c r="M388" s="29">
        <f t="shared" si="727"/>
        <v>0</v>
      </c>
      <c r="N388" s="29">
        <f t="shared" si="727"/>
        <v>0</v>
      </c>
      <c r="O388" s="29">
        <f t="shared" si="727"/>
        <v>0</v>
      </c>
      <c r="P388" s="29">
        <f t="shared" si="727"/>
        <v>0</v>
      </c>
      <c r="Q388" s="29">
        <f t="shared" si="727"/>
        <v>0</v>
      </c>
      <c r="R388" s="29">
        <f t="shared" si="727"/>
        <v>2500000</v>
      </c>
      <c r="S388" s="29">
        <f t="shared" si="727"/>
        <v>0</v>
      </c>
      <c r="T388" s="29">
        <f t="shared" si="727"/>
        <v>2500000</v>
      </c>
      <c r="U388" s="29">
        <f t="shared" si="727"/>
        <v>0</v>
      </c>
      <c r="V388" s="29">
        <f t="shared" si="727"/>
        <v>0</v>
      </c>
      <c r="W388" s="29">
        <f t="shared" si="727"/>
        <v>0</v>
      </c>
      <c r="X388" s="29">
        <f t="shared" si="727"/>
        <v>0</v>
      </c>
      <c r="Y388" s="29">
        <f t="shared" si="727"/>
        <v>0</v>
      </c>
      <c r="Z388" s="29">
        <f t="shared" si="727"/>
        <v>2500000</v>
      </c>
      <c r="AA388" s="29">
        <f t="shared" si="727"/>
        <v>0</v>
      </c>
      <c r="AB388" s="29">
        <f t="shared" si="727"/>
        <v>2500000</v>
      </c>
      <c r="AC388" s="29">
        <f t="shared" si="727"/>
        <v>0</v>
      </c>
      <c r="AD388" s="29">
        <f t="shared" si="727"/>
        <v>0</v>
      </c>
      <c r="AE388" s="29">
        <f t="shared" si="727"/>
        <v>0</v>
      </c>
      <c r="AF388" s="29">
        <f t="shared" si="727"/>
        <v>0</v>
      </c>
      <c r="AG388" s="29">
        <f t="shared" si="727"/>
        <v>0</v>
      </c>
      <c r="AH388" s="29">
        <f t="shared" si="727"/>
        <v>2500000</v>
      </c>
      <c r="AI388" s="29">
        <f t="shared" si="727"/>
        <v>0</v>
      </c>
      <c r="AJ388" s="29">
        <f t="shared" si="727"/>
        <v>2500000</v>
      </c>
      <c r="AK388" s="29">
        <f t="shared" si="727"/>
        <v>0</v>
      </c>
      <c r="AL388" s="9">
        <f t="shared" si="599"/>
        <v>0</v>
      </c>
      <c r="AM388" s="9">
        <f t="shared" si="600"/>
        <v>0</v>
      </c>
      <c r="AN388" s="29"/>
      <c r="AO388" s="29"/>
      <c r="AP388" s="29"/>
      <c r="AQ388" s="29">
        <f t="shared" si="727"/>
        <v>2500000</v>
      </c>
      <c r="AR388" s="29"/>
      <c r="AS388" s="29">
        <f t="shared" si="646"/>
        <v>2500000</v>
      </c>
      <c r="AT388" s="29"/>
      <c r="AU388" s="29">
        <f t="shared" si="603"/>
        <v>2500000</v>
      </c>
      <c r="AV388" s="29">
        <f t="shared" si="727"/>
        <v>2500000</v>
      </c>
      <c r="AW388" s="29"/>
      <c r="AX388" s="29">
        <f t="shared" si="647"/>
        <v>2500000</v>
      </c>
      <c r="AY388" s="29"/>
      <c r="AZ388" s="29">
        <f t="shared" si="604"/>
        <v>2500000</v>
      </c>
      <c r="BA388" s="29">
        <f t="shared" si="724"/>
        <v>3100000</v>
      </c>
      <c r="BB388" s="29">
        <f t="shared" si="724"/>
        <v>3100000</v>
      </c>
      <c r="BC388" s="29">
        <f t="shared" si="724"/>
        <v>0</v>
      </c>
      <c r="BD388" s="29">
        <f t="shared" si="724"/>
        <v>3100000</v>
      </c>
      <c r="BE388" s="29">
        <f t="shared" si="724"/>
        <v>0</v>
      </c>
      <c r="BF388" s="29">
        <f t="shared" si="693"/>
        <v>-600000</v>
      </c>
      <c r="BG388" s="80">
        <f t="shared" si="694"/>
        <v>80.645161290322577</v>
      </c>
      <c r="BH388" s="29">
        <f t="shared" si="695"/>
        <v>-600000</v>
      </c>
      <c r="BI388" s="81">
        <f t="shared" si="696"/>
        <v>80.645161290322577</v>
      </c>
    </row>
    <row r="389" spans="1:61" ht="17.25" hidden="1" customHeight="1" x14ac:dyDescent="0.25">
      <c r="A389" s="126" t="s">
        <v>207</v>
      </c>
      <c r="B389" s="106"/>
      <c r="C389" s="106"/>
      <c r="D389" s="106"/>
      <c r="E389" s="5">
        <v>853</v>
      </c>
      <c r="F389" s="3" t="s">
        <v>200</v>
      </c>
      <c r="G389" s="3" t="s">
        <v>59</v>
      </c>
      <c r="H389" s="3" t="s">
        <v>202</v>
      </c>
      <c r="I389" s="3" t="s">
        <v>204</v>
      </c>
      <c r="J389" s="29">
        <v>2500000</v>
      </c>
      <c r="K389" s="29"/>
      <c r="L389" s="29">
        <f>J389</f>
        <v>2500000</v>
      </c>
      <c r="M389" s="29"/>
      <c r="N389" s="29"/>
      <c r="O389" s="29"/>
      <c r="P389" s="29">
        <f>N389</f>
        <v>0</v>
      </c>
      <c r="Q389" s="29"/>
      <c r="R389" s="29">
        <f t="shared" ref="R389:U393" si="728">J389+N389</f>
        <v>2500000</v>
      </c>
      <c r="S389" s="29">
        <f t="shared" si="728"/>
        <v>0</v>
      </c>
      <c r="T389" s="29">
        <f t="shared" si="728"/>
        <v>2500000</v>
      </c>
      <c r="U389" s="29">
        <f t="shared" si="728"/>
        <v>0</v>
      </c>
      <c r="V389" s="29"/>
      <c r="W389" s="29"/>
      <c r="X389" s="29">
        <f>V389</f>
        <v>0</v>
      </c>
      <c r="Y389" s="29"/>
      <c r="Z389" s="29">
        <f t="shared" ref="Z389:Z393" si="729">R389+V389</f>
        <v>2500000</v>
      </c>
      <c r="AA389" s="29">
        <f t="shared" ref="AA389:AA393" si="730">S389+W389</f>
        <v>0</v>
      </c>
      <c r="AB389" s="29">
        <f t="shared" ref="AB389:AB393" si="731">T389+X389</f>
        <v>2500000</v>
      </c>
      <c r="AC389" s="29">
        <f t="shared" ref="AC389:AC393" si="732">U389+Y389</f>
        <v>0</v>
      </c>
      <c r="AD389" s="29"/>
      <c r="AE389" s="29"/>
      <c r="AF389" s="29">
        <f>AD389</f>
        <v>0</v>
      </c>
      <c r="AG389" s="29"/>
      <c r="AH389" s="29">
        <f t="shared" ref="AH389:AH393" si="733">Z389+AD389</f>
        <v>2500000</v>
      </c>
      <c r="AI389" s="29">
        <f t="shared" ref="AI389:AI393" si="734">AA389+AE389</f>
        <v>0</v>
      </c>
      <c r="AJ389" s="29">
        <f t="shared" ref="AJ389:AJ393" si="735">AB389+AF389</f>
        <v>2500000</v>
      </c>
      <c r="AK389" s="29">
        <f t="shared" ref="AK389:AK393" si="736">AC389+AG389</f>
        <v>0</v>
      </c>
      <c r="AL389" s="9">
        <f t="shared" si="599"/>
        <v>0</v>
      </c>
      <c r="AM389" s="9">
        <f t="shared" si="600"/>
        <v>0</v>
      </c>
      <c r="AN389" s="29"/>
      <c r="AO389" s="29"/>
      <c r="AP389" s="29"/>
      <c r="AQ389" s="29">
        <v>2500000</v>
      </c>
      <c r="AR389" s="29"/>
      <c r="AS389" s="29">
        <f t="shared" si="646"/>
        <v>2500000</v>
      </c>
      <c r="AT389" s="29"/>
      <c r="AU389" s="29">
        <f t="shared" si="603"/>
        <v>2500000</v>
      </c>
      <c r="AV389" s="29">
        <v>2500000</v>
      </c>
      <c r="AW389" s="29"/>
      <c r="AX389" s="29">
        <f t="shared" si="647"/>
        <v>2500000</v>
      </c>
      <c r="AY389" s="29"/>
      <c r="AZ389" s="29">
        <f t="shared" si="604"/>
        <v>2500000</v>
      </c>
      <c r="BA389" s="29">
        <v>3100000</v>
      </c>
      <c r="BB389" s="29">
        <v>3100000</v>
      </c>
      <c r="BC389" s="29"/>
      <c r="BD389" s="29">
        <f>BB389</f>
        <v>3100000</v>
      </c>
      <c r="BE389" s="29"/>
      <c r="BF389" s="29">
        <f t="shared" si="693"/>
        <v>-600000</v>
      </c>
      <c r="BG389" s="80">
        <f t="shared" si="694"/>
        <v>80.645161290322577</v>
      </c>
      <c r="BH389" s="29">
        <f t="shared" si="695"/>
        <v>-600000</v>
      </c>
      <c r="BI389" s="81">
        <f t="shared" si="696"/>
        <v>80.645161290322577</v>
      </c>
    </row>
    <row r="390" spans="1:61" ht="17.25" customHeight="1" x14ac:dyDescent="0.25">
      <c r="A390" s="6" t="s">
        <v>438</v>
      </c>
      <c r="B390" s="104"/>
      <c r="C390" s="104"/>
      <c r="D390" s="104"/>
      <c r="E390" s="26">
        <v>853</v>
      </c>
      <c r="F390" s="27" t="s">
        <v>343</v>
      </c>
      <c r="G390" s="27"/>
      <c r="H390" s="27"/>
      <c r="I390" s="27"/>
      <c r="J390" s="29"/>
      <c r="K390" s="29"/>
      <c r="L390" s="29"/>
      <c r="M390" s="29"/>
      <c r="N390" s="29"/>
      <c r="O390" s="29"/>
      <c r="P390" s="29"/>
      <c r="Q390" s="29"/>
      <c r="R390" s="29">
        <f t="shared" si="728"/>
        <v>0</v>
      </c>
      <c r="S390" s="29">
        <f t="shared" si="728"/>
        <v>0</v>
      </c>
      <c r="T390" s="29">
        <f t="shared" si="728"/>
        <v>0</v>
      </c>
      <c r="U390" s="29">
        <f t="shared" si="728"/>
        <v>0</v>
      </c>
      <c r="V390" s="29"/>
      <c r="W390" s="29"/>
      <c r="X390" s="29"/>
      <c r="Y390" s="29"/>
      <c r="Z390" s="29">
        <f t="shared" si="729"/>
        <v>0</v>
      </c>
      <c r="AA390" s="29">
        <f t="shared" si="730"/>
        <v>0</v>
      </c>
      <c r="AB390" s="29">
        <f t="shared" si="731"/>
        <v>0</v>
      </c>
      <c r="AC390" s="29">
        <f t="shared" si="732"/>
        <v>0</v>
      </c>
      <c r="AD390" s="29"/>
      <c r="AE390" s="29"/>
      <c r="AF390" s="29"/>
      <c r="AG390" s="29"/>
      <c r="AH390" s="29">
        <f t="shared" si="733"/>
        <v>0</v>
      </c>
      <c r="AI390" s="29">
        <f t="shared" si="734"/>
        <v>0</v>
      </c>
      <c r="AJ390" s="29">
        <f t="shared" si="735"/>
        <v>0</v>
      </c>
      <c r="AK390" s="29">
        <f t="shared" si="736"/>
        <v>0</v>
      </c>
      <c r="AL390" s="9">
        <f t="shared" si="599"/>
        <v>0</v>
      </c>
      <c r="AM390" s="9">
        <f t="shared" si="600"/>
        <v>0</v>
      </c>
      <c r="AN390" s="29"/>
      <c r="AO390" s="29"/>
      <c r="AP390" s="29"/>
      <c r="AQ390" s="30">
        <f t="shared" ref="AQ390:AV392" si="737">AQ391</f>
        <v>3176000</v>
      </c>
      <c r="AR390" s="30"/>
      <c r="AS390" s="29">
        <f>AS391</f>
        <v>3176000</v>
      </c>
      <c r="AT390" s="29">
        <f t="shared" ref="AT390:AU392" si="738">AT391</f>
        <v>-50505</v>
      </c>
      <c r="AU390" s="29">
        <f t="shared" si="738"/>
        <v>3125495</v>
      </c>
      <c r="AV390" s="30">
        <f t="shared" si="737"/>
        <v>6196300</v>
      </c>
      <c r="AW390" s="30"/>
      <c r="AX390" s="29">
        <f>AX391</f>
        <v>6196300</v>
      </c>
      <c r="AY390" s="29">
        <f t="shared" ref="AY390:AZ392" si="739">AY391</f>
        <v>-240000</v>
      </c>
      <c r="AZ390" s="29">
        <f t="shared" si="739"/>
        <v>5956300</v>
      </c>
      <c r="BA390" s="29"/>
      <c r="BB390" s="29"/>
      <c r="BC390" s="29"/>
      <c r="BD390" s="29"/>
      <c r="BE390" s="29"/>
      <c r="BF390" s="29">
        <f t="shared" si="693"/>
        <v>0</v>
      </c>
      <c r="BG390" s="80" t="e">
        <f t="shared" si="694"/>
        <v>#DIV/0!</v>
      </c>
      <c r="BH390" s="29">
        <f t="shared" si="695"/>
        <v>0</v>
      </c>
      <c r="BI390" s="81" t="e">
        <f t="shared" si="696"/>
        <v>#DIV/0!</v>
      </c>
    </row>
    <row r="391" spans="1:61" ht="17.25" customHeight="1" x14ac:dyDescent="0.25">
      <c r="A391" s="126" t="s">
        <v>438</v>
      </c>
      <c r="B391" s="106"/>
      <c r="C391" s="106"/>
      <c r="D391" s="106"/>
      <c r="E391" s="5">
        <v>853</v>
      </c>
      <c r="F391" s="3" t="s">
        <v>343</v>
      </c>
      <c r="G391" s="3" t="s">
        <v>343</v>
      </c>
      <c r="H391" s="3"/>
      <c r="I391" s="3"/>
      <c r="J391" s="29"/>
      <c r="K391" s="29"/>
      <c r="L391" s="29"/>
      <c r="M391" s="29"/>
      <c r="N391" s="29"/>
      <c r="O391" s="29"/>
      <c r="P391" s="29"/>
      <c r="Q391" s="29"/>
      <c r="R391" s="29">
        <f t="shared" si="728"/>
        <v>0</v>
      </c>
      <c r="S391" s="29">
        <f t="shared" si="728"/>
        <v>0</v>
      </c>
      <c r="T391" s="29">
        <f t="shared" si="728"/>
        <v>0</v>
      </c>
      <c r="U391" s="29">
        <f t="shared" si="728"/>
        <v>0</v>
      </c>
      <c r="V391" s="29"/>
      <c r="W391" s="29"/>
      <c r="X391" s="29"/>
      <c r="Y391" s="29"/>
      <c r="Z391" s="29">
        <f t="shared" si="729"/>
        <v>0</v>
      </c>
      <c r="AA391" s="29">
        <f t="shared" si="730"/>
        <v>0</v>
      </c>
      <c r="AB391" s="29">
        <f t="shared" si="731"/>
        <v>0</v>
      </c>
      <c r="AC391" s="29">
        <f t="shared" si="732"/>
        <v>0</v>
      </c>
      <c r="AD391" s="29"/>
      <c r="AE391" s="29"/>
      <c r="AF391" s="29"/>
      <c r="AG391" s="29"/>
      <c r="AH391" s="29">
        <f t="shared" si="733"/>
        <v>0</v>
      </c>
      <c r="AI391" s="29">
        <f t="shared" si="734"/>
        <v>0</v>
      </c>
      <c r="AJ391" s="29">
        <f t="shared" si="735"/>
        <v>0</v>
      </c>
      <c r="AK391" s="29">
        <f t="shared" si="736"/>
        <v>0</v>
      </c>
      <c r="AL391" s="9">
        <f t="shared" si="599"/>
        <v>0</v>
      </c>
      <c r="AM391" s="9">
        <f t="shared" si="600"/>
        <v>0</v>
      </c>
      <c r="AN391" s="29"/>
      <c r="AO391" s="29"/>
      <c r="AP391" s="29"/>
      <c r="AQ391" s="29">
        <f t="shared" si="737"/>
        <v>3176000</v>
      </c>
      <c r="AR391" s="29"/>
      <c r="AS391" s="29">
        <f>AS392</f>
        <v>3176000</v>
      </c>
      <c r="AT391" s="29">
        <f t="shared" si="738"/>
        <v>-50505</v>
      </c>
      <c r="AU391" s="29">
        <f t="shared" si="738"/>
        <v>3125495</v>
      </c>
      <c r="AV391" s="29">
        <f t="shared" si="737"/>
        <v>6196300</v>
      </c>
      <c r="AW391" s="29"/>
      <c r="AX391" s="29">
        <f>AX392</f>
        <v>6196300</v>
      </c>
      <c r="AY391" s="29">
        <f t="shared" si="739"/>
        <v>-240000</v>
      </c>
      <c r="AZ391" s="29">
        <f t="shared" si="739"/>
        <v>5956300</v>
      </c>
      <c r="BA391" s="29"/>
      <c r="BB391" s="29"/>
      <c r="BC391" s="29"/>
      <c r="BD391" s="29"/>
      <c r="BE391" s="29"/>
      <c r="BF391" s="29">
        <f t="shared" si="693"/>
        <v>0</v>
      </c>
      <c r="BG391" s="80" t="e">
        <f t="shared" si="694"/>
        <v>#DIV/0!</v>
      </c>
      <c r="BH391" s="29">
        <f t="shared" si="695"/>
        <v>0</v>
      </c>
      <c r="BI391" s="81" t="e">
        <f t="shared" si="696"/>
        <v>#DIV/0!</v>
      </c>
    </row>
    <row r="392" spans="1:61" ht="17.25" customHeight="1" x14ac:dyDescent="0.25">
      <c r="A392" s="126" t="s">
        <v>438</v>
      </c>
      <c r="B392" s="106"/>
      <c r="C392" s="106"/>
      <c r="D392" s="106"/>
      <c r="E392" s="5">
        <v>853</v>
      </c>
      <c r="F392" s="3" t="s">
        <v>343</v>
      </c>
      <c r="G392" s="3" t="s">
        <v>343</v>
      </c>
      <c r="H392" s="3" t="s">
        <v>453</v>
      </c>
      <c r="I392" s="3"/>
      <c r="J392" s="29"/>
      <c r="K392" s="29"/>
      <c r="L392" s="29"/>
      <c r="M392" s="29"/>
      <c r="N392" s="29"/>
      <c r="O392" s="29"/>
      <c r="P392" s="29"/>
      <c r="Q392" s="29"/>
      <c r="R392" s="29">
        <f t="shared" si="728"/>
        <v>0</v>
      </c>
      <c r="S392" s="29">
        <f t="shared" si="728"/>
        <v>0</v>
      </c>
      <c r="T392" s="29">
        <f t="shared" si="728"/>
        <v>0</v>
      </c>
      <c r="U392" s="29">
        <f t="shared" si="728"/>
        <v>0</v>
      </c>
      <c r="V392" s="29"/>
      <c r="W392" s="29"/>
      <c r="X392" s="29"/>
      <c r="Y392" s="29"/>
      <c r="Z392" s="29">
        <f t="shared" si="729"/>
        <v>0</v>
      </c>
      <c r="AA392" s="29">
        <f t="shared" si="730"/>
        <v>0</v>
      </c>
      <c r="AB392" s="29">
        <f t="shared" si="731"/>
        <v>0</v>
      </c>
      <c r="AC392" s="29">
        <f t="shared" si="732"/>
        <v>0</v>
      </c>
      <c r="AD392" s="29"/>
      <c r="AE392" s="29"/>
      <c r="AF392" s="29"/>
      <c r="AG392" s="29"/>
      <c r="AH392" s="29">
        <f t="shared" si="733"/>
        <v>0</v>
      </c>
      <c r="AI392" s="29">
        <f t="shared" si="734"/>
        <v>0</v>
      </c>
      <c r="AJ392" s="29">
        <f t="shared" si="735"/>
        <v>0</v>
      </c>
      <c r="AK392" s="29">
        <f t="shared" si="736"/>
        <v>0</v>
      </c>
      <c r="AL392" s="9">
        <f t="shared" si="599"/>
        <v>0</v>
      </c>
      <c r="AM392" s="9">
        <f t="shared" si="600"/>
        <v>0</v>
      </c>
      <c r="AN392" s="29"/>
      <c r="AO392" s="29"/>
      <c r="AP392" s="29"/>
      <c r="AQ392" s="29">
        <f t="shared" si="737"/>
        <v>3176000</v>
      </c>
      <c r="AR392" s="29"/>
      <c r="AS392" s="29">
        <f>AS393</f>
        <v>3176000</v>
      </c>
      <c r="AT392" s="29">
        <f t="shared" si="738"/>
        <v>-50505</v>
      </c>
      <c r="AU392" s="29">
        <f t="shared" si="738"/>
        <v>3125495</v>
      </c>
      <c r="AV392" s="29">
        <f t="shared" si="737"/>
        <v>6196300</v>
      </c>
      <c r="AW392" s="29"/>
      <c r="AX392" s="29">
        <f>AX393</f>
        <v>6196300</v>
      </c>
      <c r="AY392" s="29">
        <f t="shared" si="739"/>
        <v>-240000</v>
      </c>
      <c r="AZ392" s="29">
        <f t="shared" si="739"/>
        <v>5956300</v>
      </c>
      <c r="BA392" s="29"/>
      <c r="BB392" s="29"/>
      <c r="BC392" s="29"/>
      <c r="BD392" s="29"/>
      <c r="BE392" s="29"/>
      <c r="BF392" s="29">
        <f t="shared" si="693"/>
        <v>0</v>
      </c>
      <c r="BG392" s="80" t="e">
        <f t="shared" si="694"/>
        <v>#DIV/0!</v>
      </c>
      <c r="BH392" s="29">
        <f t="shared" si="695"/>
        <v>0</v>
      </c>
      <c r="BI392" s="81" t="e">
        <f t="shared" si="696"/>
        <v>#DIV/0!</v>
      </c>
    </row>
    <row r="393" spans="1:61" ht="17.25" customHeight="1" x14ac:dyDescent="0.25">
      <c r="A393" s="126" t="s">
        <v>438</v>
      </c>
      <c r="B393" s="106"/>
      <c r="C393" s="106"/>
      <c r="D393" s="106"/>
      <c r="E393" s="5">
        <v>853</v>
      </c>
      <c r="F393" s="3" t="s">
        <v>343</v>
      </c>
      <c r="G393" s="3" t="s">
        <v>343</v>
      </c>
      <c r="H393" s="3" t="s">
        <v>453</v>
      </c>
      <c r="I393" s="3" t="s">
        <v>439</v>
      </c>
      <c r="J393" s="29"/>
      <c r="K393" s="29"/>
      <c r="L393" s="29"/>
      <c r="M393" s="29"/>
      <c r="N393" s="29"/>
      <c r="O393" s="29"/>
      <c r="P393" s="29"/>
      <c r="Q393" s="29"/>
      <c r="R393" s="29">
        <f t="shared" si="728"/>
        <v>0</v>
      </c>
      <c r="S393" s="29">
        <f t="shared" si="728"/>
        <v>0</v>
      </c>
      <c r="T393" s="29">
        <f t="shared" si="728"/>
        <v>0</v>
      </c>
      <c r="U393" s="29">
        <f t="shared" si="728"/>
        <v>0</v>
      </c>
      <c r="V393" s="29"/>
      <c r="W393" s="29"/>
      <c r="X393" s="29"/>
      <c r="Y393" s="29"/>
      <c r="Z393" s="29">
        <f t="shared" si="729"/>
        <v>0</v>
      </c>
      <c r="AA393" s="29">
        <f t="shared" si="730"/>
        <v>0</v>
      </c>
      <c r="AB393" s="29">
        <f t="shared" si="731"/>
        <v>0</v>
      </c>
      <c r="AC393" s="29">
        <f t="shared" si="732"/>
        <v>0</v>
      </c>
      <c r="AD393" s="29"/>
      <c r="AE393" s="29"/>
      <c r="AF393" s="29"/>
      <c r="AG393" s="29"/>
      <c r="AH393" s="29">
        <f t="shared" si="733"/>
        <v>0</v>
      </c>
      <c r="AI393" s="29">
        <f t="shared" si="734"/>
        <v>0</v>
      </c>
      <c r="AJ393" s="29">
        <f t="shared" si="735"/>
        <v>0</v>
      </c>
      <c r="AK393" s="29">
        <f t="shared" si="736"/>
        <v>0</v>
      </c>
      <c r="AL393" s="9">
        <f t="shared" si="599"/>
        <v>0</v>
      </c>
      <c r="AM393" s="9">
        <f t="shared" si="600"/>
        <v>0</v>
      </c>
      <c r="AN393" s="29"/>
      <c r="AO393" s="29"/>
      <c r="AP393" s="29"/>
      <c r="AQ393" s="29">
        <v>3176000</v>
      </c>
      <c r="AR393" s="29"/>
      <c r="AS393" s="29">
        <f t="shared" si="646"/>
        <v>3176000</v>
      </c>
      <c r="AT393" s="29">
        <v>-50505</v>
      </c>
      <c r="AU393" s="29">
        <f t="shared" si="603"/>
        <v>3125495</v>
      </c>
      <c r="AV393" s="29">
        <v>6196300</v>
      </c>
      <c r="AW393" s="29"/>
      <c r="AX393" s="29">
        <f t="shared" si="647"/>
        <v>6196300</v>
      </c>
      <c r="AY393" s="29">
        <v>-240000</v>
      </c>
      <c r="AZ393" s="29">
        <f t="shared" si="604"/>
        <v>5956300</v>
      </c>
      <c r="BA393" s="29"/>
      <c r="BB393" s="29"/>
      <c r="BC393" s="29"/>
      <c r="BD393" s="29"/>
      <c r="BE393" s="29"/>
      <c r="BF393" s="29">
        <f t="shared" si="693"/>
        <v>0</v>
      </c>
      <c r="BG393" s="80" t="e">
        <f t="shared" si="694"/>
        <v>#DIV/0!</v>
      </c>
      <c r="BH393" s="29">
        <f t="shared" si="695"/>
        <v>0</v>
      </c>
      <c r="BI393" s="81" t="e">
        <f t="shared" si="696"/>
        <v>#DIV/0!</v>
      </c>
    </row>
    <row r="394" spans="1:61" s="51" customFormat="1" ht="28.5" hidden="1" x14ac:dyDescent="0.25">
      <c r="A394" s="76" t="s">
        <v>208</v>
      </c>
      <c r="B394" s="36"/>
      <c r="C394" s="36"/>
      <c r="D394" s="36"/>
      <c r="E394" s="36">
        <v>854</v>
      </c>
      <c r="F394" s="36"/>
      <c r="G394" s="23"/>
      <c r="H394" s="23"/>
      <c r="I394" s="23"/>
      <c r="J394" s="38">
        <f t="shared" ref="J394:BE396" si="740">J395</f>
        <v>302300</v>
      </c>
      <c r="K394" s="38">
        <f t="shared" si="740"/>
        <v>0</v>
      </c>
      <c r="L394" s="38">
        <f t="shared" si="740"/>
        <v>302300</v>
      </c>
      <c r="M394" s="38">
        <f t="shared" si="740"/>
        <v>0</v>
      </c>
      <c r="N394" s="38">
        <f t="shared" si="740"/>
        <v>0</v>
      </c>
      <c r="O394" s="38">
        <f t="shared" si="740"/>
        <v>0</v>
      </c>
      <c r="P394" s="38">
        <f t="shared" si="740"/>
        <v>0</v>
      </c>
      <c r="Q394" s="38">
        <f t="shared" si="740"/>
        <v>0</v>
      </c>
      <c r="R394" s="38">
        <f t="shared" si="740"/>
        <v>302300</v>
      </c>
      <c r="S394" s="38">
        <f t="shared" si="740"/>
        <v>0</v>
      </c>
      <c r="T394" s="38">
        <f t="shared" si="740"/>
        <v>302300</v>
      </c>
      <c r="U394" s="38">
        <f t="shared" si="740"/>
        <v>0</v>
      </c>
      <c r="V394" s="38">
        <f t="shared" si="740"/>
        <v>23200</v>
      </c>
      <c r="W394" s="38">
        <f t="shared" si="740"/>
        <v>0</v>
      </c>
      <c r="X394" s="38">
        <f t="shared" si="740"/>
        <v>23200</v>
      </c>
      <c r="Y394" s="38">
        <f t="shared" si="740"/>
        <v>0</v>
      </c>
      <c r="Z394" s="38">
        <f t="shared" si="740"/>
        <v>325500</v>
      </c>
      <c r="AA394" s="38">
        <f t="shared" si="740"/>
        <v>0</v>
      </c>
      <c r="AB394" s="38">
        <f t="shared" si="740"/>
        <v>325500</v>
      </c>
      <c r="AC394" s="38">
        <f t="shared" si="740"/>
        <v>0</v>
      </c>
      <c r="AD394" s="38">
        <f t="shared" si="740"/>
        <v>0</v>
      </c>
      <c r="AE394" s="38">
        <f t="shared" si="740"/>
        <v>0</v>
      </c>
      <c r="AF394" s="38">
        <f t="shared" si="740"/>
        <v>0</v>
      </c>
      <c r="AG394" s="38">
        <f t="shared" si="740"/>
        <v>0</v>
      </c>
      <c r="AH394" s="38">
        <f t="shared" si="740"/>
        <v>325500</v>
      </c>
      <c r="AI394" s="38">
        <f t="shared" si="740"/>
        <v>0</v>
      </c>
      <c r="AJ394" s="38">
        <f t="shared" si="740"/>
        <v>325500</v>
      </c>
      <c r="AK394" s="38">
        <f t="shared" si="740"/>
        <v>0</v>
      </c>
      <c r="AL394" s="9">
        <f t="shared" ref="AL394:AL416" si="741">AH394-AI394-AJ394-AK394</f>
        <v>0</v>
      </c>
      <c r="AM394" s="9">
        <f t="shared" ref="AM394:AM416" si="742">AD394-AE394-AF394-AG394</f>
        <v>0</v>
      </c>
      <c r="AN394" s="38"/>
      <c r="AO394" s="38"/>
      <c r="AP394" s="38"/>
      <c r="AQ394" s="38">
        <f t="shared" si="740"/>
        <v>302300</v>
      </c>
      <c r="AR394" s="38"/>
      <c r="AS394" s="29">
        <f t="shared" si="646"/>
        <v>302300</v>
      </c>
      <c r="AT394" s="38"/>
      <c r="AU394" s="29">
        <f t="shared" si="603"/>
        <v>302300</v>
      </c>
      <c r="AV394" s="38">
        <f t="shared" si="740"/>
        <v>302300</v>
      </c>
      <c r="AW394" s="38"/>
      <c r="AX394" s="29">
        <f t="shared" si="647"/>
        <v>302300</v>
      </c>
      <c r="AY394" s="38"/>
      <c r="AZ394" s="29">
        <f t="shared" si="604"/>
        <v>302300</v>
      </c>
      <c r="BA394" s="38">
        <f t="shared" si="740"/>
        <v>300600</v>
      </c>
      <c r="BB394" s="38">
        <f t="shared" si="740"/>
        <v>300600</v>
      </c>
      <c r="BC394" s="38">
        <f t="shared" si="740"/>
        <v>0</v>
      </c>
      <c r="BD394" s="38">
        <f t="shared" si="740"/>
        <v>300500</v>
      </c>
      <c r="BE394" s="38">
        <f t="shared" si="740"/>
        <v>0</v>
      </c>
      <c r="BF394" s="29">
        <f t="shared" si="693"/>
        <v>1700</v>
      </c>
      <c r="BG394" s="80">
        <f t="shared" si="694"/>
        <v>100.56553559547572</v>
      </c>
      <c r="BH394" s="29">
        <f t="shared" si="695"/>
        <v>1700</v>
      </c>
      <c r="BI394" s="81">
        <f t="shared" si="696"/>
        <v>100.56553559547572</v>
      </c>
    </row>
    <row r="395" spans="1:61" s="51" customFormat="1" ht="28.5" hidden="1" x14ac:dyDescent="0.25">
      <c r="A395" s="76" t="s">
        <v>13</v>
      </c>
      <c r="B395" s="52"/>
      <c r="C395" s="52"/>
      <c r="D395" s="52"/>
      <c r="E395" s="55">
        <v>854</v>
      </c>
      <c r="F395" s="23" t="s">
        <v>14</v>
      </c>
      <c r="G395" s="23"/>
      <c r="H395" s="23"/>
      <c r="I395" s="23"/>
      <c r="J395" s="38">
        <f t="shared" ref="J395:BB396" si="743">J396</f>
        <v>302300</v>
      </c>
      <c r="K395" s="38">
        <f t="shared" si="743"/>
        <v>0</v>
      </c>
      <c r="L395" s="38">
        <f t="shared" si="743"/>
        <v>302300</v>
      </c>
      <c r="M395" s="38">
        <f t="shared" si="743"/>
        <v>0</v>
      </c>
      <c r="N395" s="38">
        <f t="shared" si="743"/>
        <v>0</v>
      </c>
      <c r="O395" s="38">
        <f t="shared" si="743"/>
        <v>0</v>
      </c>
      <c r="P395" s="38">
        <f t="shared" si="743"/>
        <v>0</v>
      </c>
      <c r="Q395" s="38">
        <f t="shared" si="743"/>
        <v>0</v>
      </c>
      <c r="R395" s="38">
        <f t="shared" si="743"/>
        <v>302300</v>
      </c>
      <c r="S395" s="38">
        <f t="shared" si="743"/>
        <v>0</v>
      </c>
      <c r="T395" s="38">
        <f t="shared" si="743"/>
        <v>302300</v>
      </c>
      <c r="U395" s="38">
        <f t="shared" si="743"/>
        <v>0</v>
      </c>
      <c r="V395" s="38">
        <f t="shared" si="743"/>
        <v>23200</v>
      </c>
      <c r="W395" s="38">
        <f t="shared" si="743"/>
        <v>0</v>
      </c>
      <c r="X395" s="38">
        <f t="shared" si="743"/>
        <v>23200</v>
      </c>
      <c r="Y395" s="38">
        <f t="shared" si="743"/>
        <v>0</v>
      </c>
      <c r="Z395" s="38">
        <f t="shared" si="743"/>
        <v>325500</v>
      </c>
      <c r="AA395" s="38">
        <f t="shared" si="743"/>
        <v>0</v>
      </c>
      <c r="AB395" s="38">
        <f t="shared" si="743"/>
        <v>325500</v>
      </c>
      <c r="AC395" s="38">
        <f t="shared" si="743"/>
        <v>0</v>
      </c>
      <c r="AD395" s="38">
        <f t="shared" si="743"/>
        <v>0</v>
      </c>
      <c r="AE395" s="38">
        <f t="shared" si="743"/>
        <v>0</v>
      </c>
      <c r="AF395" s="38">
        <f t="shared" si="743"/>
        <v>0</v>
      </c>
      <c r="AG395" s="38">
        <f t="shared" si="743"/>
        <v>0</v>
      </c>
      <c r="AH395" s="38">
        <f t="shared" si="743"/>
        <v>325500</v>
      </c>
      <c r="AI395" s="38">
        <f t="shared" si="743"/>
        <v>0</v>
      </c>
      <c r="AJ395" s="38">
        <f t="shared" si="743"/>
        <v>325500</v>
      </c>
      <c r="AK395" s="38">
        <f t="shared" si="743"/>
        <v>0</v>
      </c>
      <c r="AL395" s="9">
        <f t="shared" si="741"/>
        <v>0</v>
      </c>
      <c r="AM395" s="9">
        <f t="shared" si="742"/>
        <v>0</v>
      </c>
      <c r="AN395" s="38"/>
      <c r="AO395" s="38"/>
      <c r="AP395" s="38"/>
      <c r="AQ395" s="38">
        <f t="shared" si="743"/>
        <v>302300</v>
      </c>
      <c r="AR395" s="38"/>
      <c r="AS395" s="29">
        <f t="shared" si="646"/>
        <v>302300</v>
      </c>
      <c r="AT395" s="38"/>
      <c r="AU395" s="29">
        <f t="shared" si="603"/>
        <v>302300</v>
      </c>
      <c r="AV395" s="38">
        <f t="shared" si="743"/>
        <v>302300</v>
      </c>
      <c r="AW395" s="38"/>
      <c r="AX395" s="29">
        <f t="shared" si="647"/>
        <v>302300</v>
      </c>
      <c r="AY395" s="38"/>
      <c r="AZ395" s="29">
        <f t="shared" si="604"/>
        <v>302300</v>
      </c>
      <c r="BA395" s="38">
        <f t="shared" si="743"/>
        <v>300600</v>
      </c>
      <c r="BB395" s="38">
        <f t="shared" si="743"/>
        <v>300600</v>
      </c>
      <c r="BC395" s="38">
        <f t="shared" si="740"/>
        <v>0</v>
      </c>
      <c r="BD395" s="38">
        <f t="shared" si="740"/>
        <v>300500</v>
      </c>
      <c r="BE395" s="38">
        <f t="shared" si="740"/>
        <v>0</v>
      </c>
      <c r="BF395" s="29">
        <f t="shared" si="693"/>
        <v>1700</v>
      </c>
      <c r="BG395" s="80">
        <f t="shared" si="694"/>
        <v>100.56553559547572</v>
      </c>
      <c r="BH395" s="29">
        <f t="shared" si="695"/>
        <v>1700</v>
      </c>
      <c r="BI395" s="81">
        <f t="shared" si="696"/>
        <v>100.56553559547572</v>
      </c>
    </row>
    <row r="396" spans="1:61" s="31" customFormat="1" ht="85.5" hidden="1" x14ac:dyDescent="0.25">
      <c r="A396" s="6" t="s">
        <v>209</v>
      </c>
      <c r="B396" s="104"/>
      <c r="C396" s="104"/>
      <c r="D396" s="104"/>
      <c r="E396" s="124">
        <v>854</v>
      </c>
      <c r="F396" s="27" t="s">
        <v>14</v>
      </c>
      <c r="G396" s="27" t="s">
        <v>61</v>
      </c>
      <c r="H396" s="27"/>
      <c r="I396" s="27"/>
      <c r="J396" s="30">
        <f t="shared" si="743"/>
        <v>302300</v>
      </c>
      <c r="K396" s="30">
        <f t="shared" si="743"/>
        <v>0</v>
      </c>
      <c r="L396" s="30">
        <f t="shared" si="743"/>
        <v>302300</v>
      </c>
      <c r="M396" s="30">
        <f t="shared" si="743"/>
        <v>0</v>
      </c>
      <c r="N396" s="30">
        <f t="shared" si="743"/>
        <v>0</v>
      </c>
      <c r="O396" s="30">
        <f t="shared" si="743"/>
        <v>0</v>
      </c>
      <c r="P396" s="30">
        <f t="shared" si="743"/>
        <v>0</v>
      </c>
      <c r="Q396" s="30">
        <f t="shared" si="743"/>
        <v>0</v>
      </c>
      <c r="R396" s="30">
        <f t="shared" si="743"/>
        <v>302300</v>
      </c>
      <c r="S396" s="30">
        <f t="shared" si="743"/>
        <v>0</v>
      </c>
      <c r="T396" s="30">
        <f t="shared" si="743"/>
        <v>302300</v>
      </c>
      <c r="U396" s="30">
        <f t="shared" si="743"/>
        <v>0</v>
      </c>
      <c r="V396" s="30">
        <f t="shared" si="743"/>
        <v>23200</v>
      </c>
      <c r="W396" s="30">
        <f t="shared" si="743"/>
        <v>0</v>
      </c>
      <c r="X396" s="30">
        <f t="shared" si="743"/>
        <v>23200</v>
      </c>
      <c r="Y396" s="30">
        <f t="shared" si="743"/>
        <v>0</v>
      </c>
      <c r="Z396" s="30">
        <f t="shared" si="743"/>
        <v>325500</v>
      </c>
      <c r="AA396" s="30">
        <f t="shared" si="743"/>
        <v>0</v>
      </c>
      <c r="AB396" s="30">
        <f t="shared" si="743"/>
        <v>325500</v>
      </c>
      <c r="AC396" s="30">
        <f t="shared" si="743"/>
        <v>0</v>
      </c>
      <c r="AD396" s="30">
        <f t="shared" si="743"/>
        <v>0</v>
      </c>
      <c r="AE396" s="30">
        <f t="shared" si="743"/>
        <v>0</v>
      </c>
      <c r="AF396" s="30">
        <f t="shared" si="743"/>
        <v>0</v>
      </c>
      <c r="AG396" s="30">
        <f t="shared" si="743"/>
        <v>0</v>
      </c>
      <c r="AH396" s="30">
        <f t="shared" si="743"/>
        <v>325500</v>
      </c>
      <c r="AI396" s="30">
        <f t="shared" si="743"/>
        <v>0</v>
      </c>
      <c r="AJ396" s="30">
        <f t="shared" si="743"/>
        <v>325500</v>
      </c>
      <c r="AK396" s="30">
        <f t="shared" si="743"/>
        <v>0</v>
      </c>
      <c r="AL396" s="9">
        <f t="shared" si="741"/>
        <v>0</v>
      </c>
      <c r="AM396" s="9">
        <f t="shared" si="742"/>
        <v>0</v>
      </c>
      <c r="AN396" s="30"/>
      <c r="AO396" s="30"/>
      <c r="AP396" s="30"/>
      <c r="AQ396" s="30">
        <f t="shared" si="743"/>
        <v>302300</v>
      </c>
      <c r="AR396" s="30"/>
      <c r="AS396" s="29">
        <f t="shared" si="646"/>
        <v>302300</v>
      </c>
      <c r="AT396" s="30"/>
      <c r="AU396" s="29">
        <f t="shared" si="603"/>
        <v>302300</v>
      </c>
      <c r="AV396" s="30">
        <f t="shared" si="743"/>
        <v>302300</v>
      </c>
      <c r="AW396" s="30"/>
      <c r="AX396" s="29">
        <f t="shared" si="647"/>
        <v>302300</v>
      </c>
      <c r="AY396" s="30"/>
      <c r="AZ396" s="29">
        <f t="shared" si="604"/>
        <v>302300</v>
      </c>
      <c r="BA396" s="30">
        <f t="shared" si="740"/>
        <v>300600</v>
      </c>
      <c r="BB396" s="30">
        <f t="shared" si="740"/>
        <v>300600</v>
      </c>
      <c r="BC396" s="30">
        <f t="shared" si="740"/>
        <v>0</v>
      </c>
      <c r="BD396" s="30">
        <f t="shared" si="740"/>
        <v>300500</v>
      </c>
      <c r="BE396" s="30">
        <f t="shared" si="740"/>
        <v>0</v>
      </c>
      <c r="BF396" s="29">
        <f t="shared" si="693"/>
        <v>1700</v>
      </c>
      <c r="BG396" s="80">
        <f t="shared" si="694"/>
        <v>100.56553559547572</v>
      </c>
      <c r="BH396" s="29">
        <f t="shared" si="695"/>
        <v>1700</v>
      </c>
      <c r="BI396" s="81">
        <f t="shared" si="696"/>
        <v>100.56553559547572</v>
      </c>
    </row>
    <row r="397" spans="1:61" ht="60" hidden="1" x14ac:dyDescent="0.25">
      <c r="A397" s="126" t="s">
        <v>23</v>
      </c>
      <c r="B397" s="124"/>
      <c r="C397" s="124"/>
      <c r="D397" s="124"/>
      <c r="E397" s="124">
        <v>854</v>
      </c>
      <c r="F397" s="3" t="s">
        <v>20</v>
      </c>
      <c r="G397" s="3" t="s">
        <v>61</v>
      </c>
      <c r="H397" s="3" t="s">
        <v>210</v>
      </c>
      <c r="I397" s="3"/>
      <c r="J397" s="29">
        <f t="shared" ref="J397:M397" si="744">J398+J400+J402</f>
        <v>302300</v>
      </c>
      <c r="K397" s="29">
        <f t="shared" si="744"/>
        <v>0</v>
      </c>
      <c r="L397" s="29">
        <f t="shared" si="744"/>
        <v>302300</v>
      </c>
      <c r="M397" s="29">
        <f t="shared" si="744"/>
        <v>0</v>
      </c>
      <c r="N397" s="29">
        <f t="shared" ref="N397:U397" si="745">N398+N400+N402</f>
        <v>0</v>
      </c>
      <c r="O397" s="29">
        <f t="shared" si="745"/>
        <v>0</v>
      </c>
      <c r="P397" s="29">
        <f t="shared" si="745"/>
        <v>0</v>
      </c>
      <c r="Q397" s="29">
        <f t="shared" si="745"/>
        <v>0</v>
      </c>
      <c r="R397" s="29">
        <f t="shared" si="745"/>
        <v>302300</v>
      </c>
      <c r="S397" s="29">
        <f t="shared" si="745"/>
        <v>0</v>
      </c>
      <c r="T397" s="29">
        <f t="shared" si="745"/>
        <v>302300</v>
      </c>
      <c r="U397" s="29">
        <f t="shared" si="745"/>
        <v>0</v>
      </c>
      <c r="V397" s="29">
        <f t="shared" ref="V397:AC397" si="746">V398+V400+V402</f>
        <v>23200</v>
      </c>
      <c r="W397" s="29">
        <f t="shared" si="746"/>
        <v>0</v>
      </c>
      <c r="X397" s="29">
        <f t="shared" si="746"/>
        <v>23200</v>
      </c>
      <c r="Y397" s="29">
        <f t="shared" si="746"/>
        <v>0</v>
      </c>
      <c r="Z397" s="29">
        <f t="shared" si="746"/>
        <v>325500</v>
      </c>
      <c r="AA397" s="29">
        <f t="shared" si="746"/>
        <v>0</v>
      </c>
      <c r="AB397" s="29">
        <f t="shared" si="746"/>
        <v>325500</v>
      </c>
      <c r="AC397" s="29">
        <f t="shared" si="746"/>
        <v>0</v>
      </c>
      <c r="AD397" s="29">
        <f t="shared" ref="AD397:AK397" si="747">AD398+AD400+AD402</f>
        <v>0</v>
      </c>
      <c r="AE397" s="29">
        <f t="shared" si="747"/>
        <v>0</v>
      </c>
      <c r="AF397" s="29">
        <f t="shared" si="747"/>
        <v>0</v>
      </c>
      <c r="AG397" s="29">
        <f t="shared" si="747"/>
        <v>0</v>
      </c>
      <c r="AH397" s="29">
        <f t="shared" si="747"/>
        <v>325500</v>
      </c>
      <c r="AI397" s="29">
        <f t="shared" si="747"/>
        <v>0</v>
      </c>
      <c r="AJ397" s="29">
        <f t="shared" si="747"/>
        <v>325500</v>
      </c>
      <c r="AK397" s="29">
        <f t="shared" si="747"/>
        <v>0</v>
      </c>
      <c r="AL397" s="9">
        <f t="shared" si="741"/>
        <v>0</v>
      </c>
      <c r="AM397" s="9">
        <f t="shared" si="742"/>
        <v>0</v>
      </c>
      <c r="AN397" s="29"/>
      <c r="AO397" s="29"/>
      <c r="AP397" s="29"/>
      <c r="AQ397" s="29">
        <f t="shared" ref="AQ397:BE397" si="748">AQ398+AQ400+AQ402</f>
        <v>302300</v>
      </c>
      <c r="AR397" s="29"/>
      <c r="AS397" s="29">
        <f t="shared" si="646"/>
        <v>302300</v>
      </c>
      <c r="AT397" s="29"/>
      <c r="AU397" s="29">
        <f t="shared" si="603"/>
        <v>302300</v>
      </c>
      <c r="AV397" s="29">
        <f t="shared" si="748"/>
        <v>302300</v>
      </c>
      <c r="AW397" s="29"/>
      <c r="AX397" s="29">
        <f t="shared" si="647"/>
        <v>302300</v>
      </c>
      <c r="AY397" s="29"/>
      <c r="AZ397" s="29">
        <f t="shared" si="604"/>
        <v>302300</v>
      </c>
      <c r="BA397" s="29">
        <f t="shared" ref="BA397" si="749">BA398+BA400+BA402</f>
        <v>300600</v>
      </c>
      <c r="BB397" s="29">
        <f t="shared" si="748"/>
        <v>300600</v>
      </c>
      <c r="BC397" s="29">
        <f t="shared" si="748"/>
        <v>0</v>
      </c>
      <c r="BD397" s="29">
        <f t="shared" si="748"/>
        <v>300500</v>
      </c>
      <c r="BE397" s="29">
        <f t="shared" si="748"/>
        <v>0</v>
      </c>
      <c r="BF397" s="29">
        <f t="shared" si="693"/>
        <v>1700</v>
      </c>
      <c r="BG397" s="80">
        <f t="shared" si="694"/>
        <v>100.56553559547572</v>
      </c>
      <c r="BH397" s="29">
        <f t="shared" si="695"/>
        <v>1700</v>
      </c>
      <c r="BI397" s="81">
        <f t="shared" si="696"/>
        <v>100.56553559547572</v>
      </c>
    </row>
    <row r="398" spans="1:61" ht="135" hidden="1" x14ac:dyDescent="0.25">
      <c r="A398" s="126" t="s">
        <v>19</v>
      </c>
      <c r="B398" s="124"/>
      <c r="C398" s="124"/>
      <c r="D398" s="124"/>
      <c r="E398" s="124">
        <v>854</v>
      </c>
      <c r="F398" s="3" t="s">
        <v>14</v>
      </c>
      <c r="G398" s="3" t="s">
        <v>61</v>
      </c>
      <c r="H398" s="3" t="s">
        <v>210</v>
      </c>
      <c r="I398" s="3" t="s">
        <v>21</v>
      </c>
      <c r="J398" s="29">
        <f t="shared" ref="J398:BE398" si="750">J399</f>
        <v>245600</v>
      </c>
      <c r="K398" s="29">
        <f t="shared" si="750"/>
        <v>0</v>
      </c>
      <c r="L398" s="29">
        <f t="shared" si="750"/>
        <v>245600</v>
      </c>
      <c r="M398" s="29">
        <f t="shared" si="750"/>
        <v>0</v>
      </c>
      <c r="N398" s="29">
        <f t="shared" si="750"/>
        <v>0</v>
      </c>
      <c r="O398" s="29">
        <f t="shared" si="750"/>
        <v>0</v>
      </c>
      <c r="P398" s="29">
        <f t="shared" si="750"/>
        <v>0</v>
      </c>
      <c r="Q398" s="29">
        <f t="shared" si="750"/>
        <v>0</v>
      </c>
      <c r="R398" s="29">
        <f t="shared" si="750"/>
        <v>245600</v>
      </c>
      <c r="S398" s="29">
        <f t="shared" si="750"/>
        <v>0</v>
      </c>
      <c r="T398" s="29">
        <f t="shared" si="750"/>
        <v>245600</v>
      </c>
      <c r="U398" s="29">
        <f t="shared" si="750"/>
        <v>0</v>
      </c>
      <c r="V398" s="29">
        <f t="shared" si="750"/>
        <v>23200</v>
      </c>
      <c r="W398" s="29">
        <f t="shared" si="750"/>
        <v>0</v>
      </c>
      <c r="X398" s="29">
        <f t="shared" si="750"/>
        <v>23200</v>
      </c>
      <c r="Y398" s="29">
        <f t="shared" si="750"/>
        <v>0</v>
      </c>
      <c r="Z398" s="29">
        <f t="shared" si="750"/>
        <v>268800</v>
      </c>
      <c r="AA398" s="29">
        <f t="shared" si="750"/>
        <v>0</v>
      </c>
      <c r="AB398" s="29">
        <f t="shared" si="750"/>
        <v>268800</v>
      </c>
      <c r="AC398" s="29">
        <f t="shared" si="750"/>
        <v>0</v>
      </c>
      <c r="AD398" s="29">
        <f t="shared" si="750"/>
        <v>0</v>
      </c>
      <c r="AE398" s="29">
        <f t="shared" si="750"/>
        <v>0</v>
      </c>
      <c r="AF398" s="29">
        <f t="shared" si="750"/>
        <v>0</v>
      </c>
      <c r="AG398" s="29">
        <f t="shared" si="750"/>
        <v>0</v>
      </c>
      <c r="AH398" s="29">
        <f t="shared" si="750"/>
        <v>268800</v>
      </c>
      <c r="AI398" s="29">
        <f t="shared" si="750"/>
        <v>0</v>
      </c>
      <c r="AJ398" s="29">
        <f t="shared" si="750"/>
        <v>268800</v>
      </c>
      <c r="AK398" s="29">
        <f t="shared" si="750"/>
        <v>0</v>
      </c>
      <c r="AL398" s="9">
        <f t="shared" si="741"/>
        <v>0</v>
      </c>
      <c r="AM398" s="9">
        <f t="shared" si="742"/>
        <v>0</v>
      </c>
      <c r="AN398" s="29"/>
      <c r="AO398" s="29"/>
      <c r="AP398" s="29"/>
      <c r="AQ398" s="29">
        <f t="shared" si="750"/>
        <v>245600</v>
      </c>
      <c r="AR398" s="29"/>
      <c r="AS398" s="29">
        <f t="shared" si="646"/>
        <v>245600</v>
      </c>
      <c r="AT398" s="29"/>
      <c r="AU398" s="29">
        <f t="shared" si="603"/>
        <v>245600</v>
      </c>
      <c r="AV398" s="29">
        <f t="shared" si="750"/>
        <v>245600</v>
      </c>
      <c r="AW398" s="29"/>
      <c r="AX398" s="29">
        <f t="shared" si="647"/>
        <v>245600</v>
      </c>
      <c r="AY398" s="29"/>
      <c r="AZ398" s="29">
        <f t="shared" si="604"/>
        <v>245600</v>
      </c>
      <c r="BA398" s="29">
        <f t="shared" si="750"/>
        <v>243100</v>
      </c>
      <c r="BB398" s="29">
        <f t="shared" si="750"/>
        <v>243100</v>
      </c>
      <c r="BC398" s="29">
        <f t="shared" si="750"/>
        <v>0</v>
      </c>
      <c r="BD398" s="29">
        <f t="shared" si="750"/>
        <v>243100</v>
      </c>
      <c r="BE398" s="29">
        <f t="shared" si="750"/>
        <v>0</v>
      </c>
      <c r="BF398" s="29">
        <f t="shared" ref="BF398:BF415" si="751">J398-BA398</f>
        <v>2500</v>
      </c>
      <c r="BG398" s="80">
        <f t="shared" ref="BG398:BG416" si="752">J398/BA398*100</f>
        <v>101.02838338132456</v>
      </c>
      <c r="BH398" s="29">
        <f t="shared" ref="BH398:BH415" si="753">J398-BB398</f>
        <v>2500</v>
      </c>
      <c r="BI398" s="81">
        <f t="shared" ref="BI398:BI416" si="754">J398/BB398*100</f>
        <v>101.02838338132456</v>
      </c>
    </row>
    <row r="399" spans="1:61" ht="45" hidden="1" x14ac:dyDescent="0.25">
      <c r="A399" s="126" t="s">
        <v>11</v>
      </c>
      <c r="B399" s="124"/>
      <c r="C399" s="124"/>
      <c r="D399" s="124"/>
      <c r="E399" s="124">
        <v>854</v>
      </c>
      <c r="F399" s="3" t="s">
        <v>14</v>
      </c>
      <c r="G399" s="3" t="s">
        <v>61</v>
      </c>
      <c r="H399" s="3" t="s">
        <v>210</v>
      </c>
      <c r="I399" s="3" t="s">
        <v>22</v>
      </c>
      <c r="J399" s="29">
        <v>245600</v>
      </c>
      <c r="K399" s="29"/>
      <c r="L399" s="29">
        <f>J399</f>
        <v>245600</v>
      </c>
      <c r="M399" s="29"/>
      <c r="N399" s="29"/>
      <c r="O399" s="29"/>
      <c r="P399" s="29">
        <f>N399</f>
        <v>0</v>
      </c>
      <c r="Q399" s="29"/>
      <c r="R399" s="29">
        <f>J399+N399</f>
        <v>245600</v>
      </c>
      <c r="S399" s="29">
        <f>K399+O399</f>
        <v>0</v>
      </c>
      <c r="T399" s="29">
        <f>L399+P399</f>
        <v>245600</v>
      </c>
      <c r="U399" s="29">
        <f>M399+Q399</f>
        <v>0</v>
      </c>
      <c r="V399" s="29">
        <v>23200</v>
      </c>
      <c r="W399" s="29"/>
      <c r="X399" s="29">
        <f>V399</f>
        <v>23200</v>
      </c>
      <c r="Y399" s="29"/>
      <c r="Z399" s="29">
        <f>R399+V399</f>
        <v>268800</v>
      </c>
      <c r="AA399" s="29">
        <f>S399+W399</f>
        <v>0</v>
      </c>
      <c r="AB399" s="29">
        <f>T399+X399</f>
        <v>268800</v>
      </c>
      <c r="AC399" s="29">
        <f>U399+Y399</f>
        <v>0</v>
      </c>
      <c r="AD399" s="29"/>
      <c r="AE399" s="29"/>
      <c r="AF399" s="29">
        <f>AD399</f>
        <v>0</v>
      </c>
      <c r="AG399" s="29"/>
      <c r="AH399" s="29">
        <f>Z399+AD399</f>
        <v>268800</v>
      </c>
      <c r="AI399" s="29">
        <f>AA399+AE399</f>
        <v>0</v>
      </c>
      <c r="AJ399" s="29">
        <f>AB399+AF399</f>
        <v>268800</v>
      </c>
      <c r="AK399" s="29">
        <f>AC399+AG399</f>
        <v>0</v>
      </c>
      <c r="AL399" s="9">
        <f t="shared" si="741"/>
        <v>0</v>
      </c>
      <c r="AM399" s="9">
        <f t="shared" si="742"/>
        <v>0</v>
      </c>
      <c r="AN399" s="29"/>
      <c r="AO399" s="29"/>
      <c r="AP399" s="29"/>
      <c r="AQ399" s="29">
        <v>245600</v>
      </c>
      <c r="AR399" s="29"/>
      <c r="AS399" s="29">
        <f t="shared" si="646"/>
        <v>245600</v>
      </c>
      <c r="AT399" s="29"/>
      <c r="AU399" s="29">
        <f t="shared" si="603"/>
        <v>245600</v>
      </c>
      <c r="AV399" s="29">
        <v>245600</v>
      </c>
      <c r="AW399" s="29"/>
      <c r="AX399" s="29">
        <f t="shared" si="647"/>
        <v>245600</v>
      </c>
      <c r="AY399" s="29"/>
      <c r="AZ399" s="29">
        <f t="shared" si="604"/>
        <v>245600</v>
      </c>
      <c r="BA399" s="29">
        <v>243100</v>
      </c>
      <c r="BB399" s="29">
        <v>243100</v>
      </c>
      <c r="BC399" s="29"/>
      <c r="BD399" s="29">
        <f>BB399</f>
        <v>243100</v>
      </c>
      <c r="BE399" s="29"/>
      <c r="BF399" s="29">
        <f t="shared" si="751"/>
        <v>2500</v>
      </c>
      <c r="BG399" s="80">
        <f t="shared" si="752"/>
        <v>101.02838338132456</v>
      </c>
      <c r="BH399" s="29">
        <f t="shared" si="753"/>
        <v>2500</v>
      </c>
      <c r="BI399" s="81">
        <f t="shared" si="754"/>
        <v>101.02838338132456</v>
      </c>
    </row>
    <row r="400" spans="1:61" ht="50.25" hidden="1" customHeight="1" x14ac:dyDescent="0.25">
      <c r="A400" s="106" t="s">
        <v>25</v>
      </c>
      <c r="B400" s="124"/>
      <c r="C400" s="124"/>
      <c r="D400" s="124"/>
      <c r="E400" s="124">
        <v>854</v>
      </c>
      <c r="F400" s="3" t="s">
        <v>14</v>
      </c>
      <c r="G400" s="3" t="s">
        <v>61</v>
      </c>
      <c r="H400" s="3" t="s">
        <v>210</v>
      </c>
      <c r="I400" s="3" t="s">
        <v>26</v>
      </c>
      <c r="J400" s="29">
        <f t="shared" ref="J400:BE400" si="755">J401</f>
        <v>56700</v>
      </c>
      <c r="K400" s="29">
        <f t="shared" si="755"/>
        <v>0</v>
      </c>
      <c r="L400" s="29">
        <f t="shared" si="755"/>
        <v>56700</v>
      </c>
      <c r="M400" s="29">
        <f t="shared" si="755"/>
        <v>0</v>
      </c>
      <c r="N400" s="29">
        <f t="shared" si="755"/>
        <v>0</v>
      </c>
      <c r="O400" s="29">
        <f t="shared" si="755"/>
        <v>0</v>
      </c>
      <c r="P400" s="29">
        <f t="shared" si="755"/>
        <v>0</v>
      </c>
      <c r="Q400" s="29">
        <f t="shared" si="755"/>
        <v>0</v>
      </c>
      <c r="R400" s="29">
        <f t="shared" si="755"/>
        <v>56700</v>
      </c>
      <c r="S400" s="29">
        <f t="shared" si="755"/>
        <v>0</v>
      </c>
      <c r="T400" s="29">
        <f t="shared" si="755"/>
        <v>56700</v>
      </c>
      <c r="U400" s="29">
        <f t="shared" si="755"/>
        <v>0</v>
      </c>
      <c r="V400" s="29">
        <f t="shared" si="755"/>
        <v>0</v>
      </c>
      <c r="W400" s="29">
        <f t="shared" si="755"/>
        <v>0</v>
      </c>
      <c r="X400" s="29">
        <f t="shared" si="755"/>
        <v>0</v>
      </c>
      <c r="Y400" s="29">
        <f t="shared" si="755"/>
        <v>0</v>
      </c>
      <c r="Z400" s="29">
        <f t="shared" si="755"/>
        <v>56700</v>
      </c>
      <c r="AA400" s="29">
        <f t="shared" si="755"/>
        <v>0</v>
      </c>
      <c r="AB400" s="29">
        <f t="shared" si="755"/>
        <v>56700</v>
      </c>
      <c r="AC400" s="29">
        <f t="shared" si="755"/>
        <v>0</v>
      </c>
      <c r="AD400" s="29">
        <f t="shared" si="755"/>
        <v>0</v>
      </c>
      <c r="AE400" s="29">
        <f t="shared" si="755"/>
        <v>0</v>
      </c>
      <c r="AF400" s="29">
        <f t="shared" si="755"/>
        <v>0</v>
      </c>
      <c r="AG400" s="29">
        <f t="shared" si="755"/>
        <v>0</v>
      </c>
      <c r="AH400" s="29">
        <f t="shared" si="755"/>
        <v>56700</v>
      </c>
      <c r="AI400" s="29">
        <f t="shared" si="755"/>
        <v>0</v>
      </c>
      <c r="AJ400" s="29">
        <f t="shared" si="755"/>
        <v>56700</v>
      </c>
      <c r="AK400" s="29">
        <f t="shared" si="755"/>
        <v>0</v>
      </c>
      <c r="AL400" s="9">
        <f t="shared" si="741"/>
        <v>0</v>
      </c>
      <c r="AM400" s="9">
        <f t="shared" si="742"/>
        <v>0</v>
      </c>
      <c r="AN400" s="29"/>
      <c r="AO400" s="29"/>
      <c r="AP400" s="29"/>
      <c r="AQ400" s="29">
        <f t="shared" si="755"/>
        <v>56700</v>
      </c>
      <c r="AR400" s="29"/>
      <c r="AS400" s="29">
        <f t="shared" si="646"/>
        <v>56700</v>
      </c>
      <c r="AT400" s="29"/>
      <c r="AU400" s="29">
        <f t="shared" si="603"/>
        <v>56700</v>
      </c>
      <c r="AV400" s="29">
        <f t="shared" si="755"/>
        <v>56700</v>
      </c>
      <c r="AW400" s="29"/>
      <c r="AX400" s="29">
        <f t="shared" si="647"/>
        <v>56700</v>
      </c>
      <c r="AY400" s="29"/>
      <c r="AZ400" s="29">
        <f t="shared" si="604"/>
        <v>56700</v>
      </c>
      <c r="BA400" s="29">
        <f t="shared" si="755"/>
        <v>57400</v>
      </c>
      <c r="BB400" s="29">
        <f t="shared" si="755"/>
        <v>57400</v>
      </c>
      <c r="BC400" s="29">
        <f t="shared" si="755"/>
        <v>0</v>
      </c>
      <c r="BD400" s="29">
        <f t="shared" si="755"/>
        <v>57400</v>
      </c>
      <c r="BE400" s="29">
        <f t="shared" si="755"/>
        <v>0</v>
      </c>
      <c r="BF400" s="29">
        <f t="shared" si="751"/>
        <v>-700</v>
      </c>
      <c r="BG400" s="80">
        <f t="shared" si="752"/>
        <v>98.780487804878049</v>
      </c>
      <c r="BH400" s="29">
        <f t="shared" si="753"/>
        <v>-700</v>
      </c>
      <c r="BI400" s="81">
        <f t="shared" si="754"/>
        <v>98.780487804878049</v>
      </c>
    </row>
    <row r="401" spans="1:61" ht="50.25" hidden="1" customHeight="1" x14ac:dyDescent="0.25">
      <c r="A401" s="106" t="s">
        <v>12</v>
      </c>
      <c r="B401" s="124"/>
      <c r="C401" s="124"/>
      <c r="D401" s="124"/>
      <c r="E401" s="124">
        <v>854</v>
      </c>
      <c r="F401" s="3" t="s">
        <v>14</v>
      </c>
      <c r="G401" s="3" t="s">
        <v>61</v>
      </c>
      <c r="H401" s="3" t="s">
        <v>210</v>
      </c>
      <c r="I401" s="3" t="s">
        <v>27</v>
      </c>
      <c r="J401" s="29">
        <v>56700</v>
      </c>
      <c r="K401" s="29"/>
      <c r="L401" s="29">
        <f>J401</f>
        <v>56700</v>
      </c>
      <c r="M401" s="29"/>
      <c r="N401" s="29"/>
      <c r="O401" s="29"/>
      <c r="P401" s="29">
        <f>N401</f>
        <v>0</v>
      </c>
      <c r="Q401" s="29"/>
      <c r="R401" s="29">
        <f>J401+N401</f>
        <v>56700</v>
      </c>
      <c r="S401" s="29">
        <f>K401+O401</f>
        <v>0</v>
      </c>
      <c r="T401" s="29">
        <f>L401+P401</f>
        <v>56700</v>
      </c>
      <c r="U401" s="29">
        <f>M401+Q401</f>
        <v>0</v>
      </c>
      <c r="V401" s="29"/>
      <c r="W401" s="29"/>
      <c r="X401" s="29">
        <f>V401</f>
        <v>0</v>
      </c>
      <c r="Y401" s="29"/>
      <c r="Z401" s="29">
        <f>R401+V401</f>
        <v>56700</v>
      </c>
      <c r="AA401" s="29">
        <f>S401+W401</f>
        <v>0</v>
      </c>
      <c r="AB401" s="29">
        <f>T401+X401</f>
        <v>56700</v>
      </c>
      <c r="AC401" s="29">
        <f>U401+Y401</f>
        <v>0</v>
      </c>
      <c r="AD401" s="29"/>
      <c r="AE401" s="29"/>
      <c r="AF401" s="29">
        <f>AD401</f>
        <v>0</v>
      </c>
      <c r="AG401" s="29"/>
      <c r="AH401" s="29">
        <f>Z401+AD401</f>
        <v>56700</v>
      </c>
      <c r="AI401" s="29">
        <f>AA401+AE401</f>
        <v>0</v>
      </c>
      <c r="AJ401" s="29">
        <f>AB401+AF401</f>
        <v>56700</v>
      </c>
      <c r="AK401" s="29">
        <f>AC401+AG401</f>
        <v>0</v>
      </c>
      <c r="AL401" s="9">
        <f t="shared" si="741"/>
        <v>0</v>
      </c>
      <c r="AM401" s="9">
        <f t="shared" si="742"/>
        <v>0</v>
      </c>
      <c r="AN401" s="29"/>
      <c r="AO401" s="29"/>
      <c r="AP401" s="29"/>
      <c r="AQ401" s="29">
        <v>56700</v>
      </c>
      <c r="AR401" s="29"/>
      <c r="AS401" s="29">
        <f t="shared" si="646"/>
        <v>56700</v>
      </c>
      <c r="AT401" s="29"/>
      <c r="AU401" s="29">
        <f t="shared" si="603"/>
        <v>56700</v>
      </c>
      <c r="AV401" s="29">
        <v>56700</v>
      </c>
      <c r="AW401" s="29"/>
      <c r="AX401" s="29">
        <f t="shared" si="647"/>
        <v>56700</v>
      </c>
      <c r="AY401" s="29"/>
      <c r="AZ401" s="29">
        <f t="shared" si="604"/>
        <v>56700</v>
      </c>
      <c r="BA401" s="29">
        <v>57400</v>
      </c>
      <c r="BB401" s="29">
        <v>57400</v>
      </c>
      <c r="BC401" s="29"/>
      <c r="BD401" s="29">
        <f>BB401</f>
        <v>57400</v>
      </c>
      <c r="BE401" s="29"/>
      <c r="BF401" s="29">
        <f t="shared" si="751"/>
        <v>-700</v>
      </c>
      <c r="BG401" s="80">
        <f t="shared" si="752"/>
        <v>98.780487804878049</v>
      </c>
      <c r="BH401" s="29">
        <f t="shared" si="753"/>
        <v>-700</v>
      </c>
      <c r="BI401" s="81">
        <f t="shared" si="754"/>
        <v>98.780487804878049</v>
      </c>
    </row>
    <row r="402" spans="1:61" hidden="1" x14ac:dyDescent="0.25">
      <c r="A402" s="106" t="s">
        <v>28</v>
      </c>
      <c r="B402" s="124"/>
      <c r="C402" s="124"/>
      <c r="D402" s="124"/>
      <c r="E402" s="124">
        <v>854</v>
      </c>
      <c r="F402" s="3" t="s">
        <v>14</v>
      </c>
      <c r="G402" s="3" t="s">
        <v>61</v>
      </c>
      <c r="H402" s="3" t="s">
        <v>210</v>
      </c>
      <c r="I402" s="3" t="s">
        <v>29</v>
      </c>
      <c r="J402" s="29">
        <f t="shared" ref="J402:BE402" si="756">J403</f>
        <v>0</v>
      </c>
      <c r="K402" s="29">
        <f t="shared" si="756"/>
        <v>0</v>
      </c>
      <c r="L402" s="29">
        <f t="shared" si="756"/>
        <v>0</v>
      </c>
      <c r="M402" s="29">
        <f t="shared" si="756"/>
        <v>0</v>
      </c>
      <c r="N402" s="29">
        <f t="shared" si="756"/>
        <v>0</v>
      </c>
      <c r="O402" s="29">
        <f t="shared" si="756"/>
        <v>0</v>
      </c>
      <c r="P402" s="29">
        <f t="shared" si="756"/>
        <v>0</v>
      </c>
      <c r="Q402" s="29">
        <f t="shared" si="756"/>
        <v>0</v>
      </c>
      <c r="R402" s="29">
        <f t="shared" si="756"/>
        <v>0</v>
      </c>
      <c r="S402" s="29">
        <f t="shared" si="756"/>
        <v>0</v>
      </c>
      <c r="T402" s="29">
        <f t="shared" si="756"/>
        <v>0</v>
      </c>
      <c r="U402" s="29">
        <f t="shared" si="756"/>
        <v>0</v>
      </c>
      <c r="V402" s="29">
        <f t="shared" si="756"/>
        <v>0</v>
      </c>
      <c r="W402" s="29">
        <f t="shared" si="756"/>
        <v>0</v>
      </c>
      <c r="X402" s="29">
        <f t="shared" si="756"/>
        <v>0</v>
      </c>
      <c r="Y402" s="29">
        <f t="shared" si="756"/>
        <v>0</v>
      </c>
      <c r="Z402" s="29">
        <f t="shared" si="756"/>
        <v>0</v>
      </c>
      <c r="AA402" s="29">
        <f t="shared" si="756"/>
        <v>0</v>
      </c>
      <c r="AB402" s="29">
        <f t="shared" si="756"/>
        <v>0</v>
      </c>
      <c r="AC402" s="29">
        <f t="shared" si="756"/>
        <v>0</v>
      </c>
      <c r="AD402" s="29">
        <f t="shared" si="756"/>
        <v>0</v>
      </c>
      <c r="AE402" s="29">
        <f t="shared" si="756"/>
        <v>0</v>
      </c>
      <c r="AF402" s="29">
        <f t="shared" si="756"/>
        <v>0</v>
      </c>
      <c r="AG402" s="29">
        <f t="shared" si="756"/>
        <v>0</v>
      </c>
      <c r="AH402" s="29">
        <f t="shared" si="756"/>
        <v>0</v>
      </c>
      <c r="AI402" s="29">
        <f t="shared" si="756"/>
        <v>0</v>
      </c>
      <c r="AJ402" s="29">
        <f t="shared" si="756"/>
        <v>0</v>
      </c>
      <c r="AK402" s="29">
        <f t="shared" si="756"/>
        <v>0</v>
      </c>
      <c r="AL402" s="9">
        <f t="shared" si="741"/>
        <v>0</v>
      </c>
      <c r="AM402" s="9">
        <f t="shared" si="742"/>
        <v>0</v>
      </c>
      <c r="AN402" s="29"/>
      <c r="AO402" s="29"/>
      <c r="AP402" s="29"/>
      <c r="AQ402" s="29">
        <f t="shared" si="756"/>
        <v>0</v>
      </c>
      <c r="AR402" s="29"/>
      <c r="AS402" s="29">
        <f t="shared" si="646"/>
        <v>0</v>
      </c>
      <c r="AT402" s="29"/>
      <c r="AU402" s="29">
        <f t="shared" si="603"/>
        <v>0</v>
      </c>
      <c r="AV402" s="29">
        <f t="shared" si="756"/>
        <v>0</v>
      </c>
      <c r="AW402" s="29"/>
      <c r="AX402" s="29">
        <f t="shared" si="647"/>
        <v>0</v>
      </c>
      <c r="AY402" s="29"/>
      <c r="AZ402" s="29">
        <f t="shared" si="604"/>
        <v>0</v>
      </c>
      <c r="BA402" s="29">
        <f t="shared" si="756"/>
        <v>100</v>
      </c>
      <c r="BB402" s="29">
        <f t="shared" si="756"/>
        <v>100</v>
      </c>
      <c r="BC402" s="29">
        <f t="shared" si="756"/>
        <v>0</v>
      </c>
      <c r="BD402" s="29">
        <f t="shared" si="756"/>
        <v>0</v>
      </c>
      <c r="BE402" s="29">
        <f t="shared" si="756"/>
        <v>0</v>
      </c>
      <c r="BF402" s="29">
        <f t="shared" si="751"/>
        <v>-100</v>
      </c>
      <c r="BG402" s="80">
        <f t="shared" si="752"/>
        <v>0</v>
      </c>
      <c r="BH402" s="29">
        <f t="shared" si="753"/>
        <v>-100</v>
      </c>
      <c r="BI402" s="81">
        <f t="shared" si="754"/>
        <v>0</v>
      </c>
    </row>
    <row r="403" spans="1:61" ht="30" hidden="1" x14ac:dyDescent="0.25">
      <c r="A403" s="106" t="s">
        <v>30</v>
      </c>
      <c r="B403" s="106"/>
      <c r="C403" s="106"/>
      <c r="D403" s="106"/>
      <c r="E403" s="124">
        <v>854</v>
      </c>
      <c r="F403" s="3" t="s">
        <v>14</v>
      </c>
      <c r="G403" s="3" t="s">
        <v>61</v>
      </c>
      <c r="H403" s="3" t="s">
        <v>210</v>
      </c>
      <c r="I403" s="3" t="s">
        <v>31</v>
      </c>
      <c r="J403" s="29"/>
      <c r="K403" s="29"/>
      <c r="L403" s="29"/>
      <c r="M403" s="29"/>
      <c r="N403" s="29"/>
      <c r="O403" s="29"/>
      <c r="P403" s="29"/>
      <c r="Q403" s="29"/>
      <c r="R403" s="29">
        <f>J403+N403</f>
        <v>0</v>
      </c>
      <c r="S403" s="29">
        <f>K403+O403</f>
        <v>0</v>
      </c>
      <c r="T403" s="29">
        <f>L403+P403</f>
        <v>0</v>
      </c>
      <c r="U403" s="29">
        <f>M403+Q403</f>
        <v>0</v>
      </c>
      <c r="V403" s="29"/>
      <c r="W403" s="29"/>
      <c r="X403" s="29"/>
      <c r="Y403" s="29"/>
      <c r="Z403" s="29">
        <f>R403+V403</f>
        <v>0</v>
      </c>
      <c r="AA403" s="29">
        <f>S403+W403</f>
        <v>0</v>
      </c>
      <c r="AB403" s="29">
        <f>T403+X403</f>
        <v>0</v>
      </c>
      <c r="AC403" s="29">
        <f>U403+Y403</f>
        <v>0</v>
      </c>
      <c r="AD403" s="29"/>
      <c r="AE403" s="29"/>
      <c r="AF403" s="29"/>
      <c r="AG403" s="29"/>
      <c r="AH403" s="29">
        <f>Z403+AD403</f>
        <v>0</v>
      </c>
      <c r="AI403" s="29">
        <f>AA403+AE403</f>
        <v>0</v>
      </c>
      <c r="AJ403" s="29">
        <f>AB403+AF403</f>
        <v>0</v>
      </c>
      <c r="AK403" s="29">
        <f>AC403+AG403</f>
        <v>0</v>
      </c>
      <c r="AL403" s="9">
        <f t="shared" si="741"/>
        <v>0</v>
      </c>
      <c r="AM403" s="9">
        <f t="shared" si="742"/>
        <v>0</v>
      </c>
      <c r="AN403" s="29"/>
      <c r="AO403" s="29"/>
      <c r="AP403" s="29"/>
      <c r="AQ403" s="29"/>
      <c r="AR403" s="29"/>
      <c r="AS403" s="29">
        <f t="shared" si="646"/>
        <v>0</v>
      </c>
      <c r="AT403" s="29"/>
      <c r="AU403" s="29">
        <f t="shared" si="603"/>
        <v>0</v>
      </c>
      <c r="AV403" s="29"/>
      <c r="AW403" s="29"/>
      <c r="AX403" s="29">
        <f t="shared" si="647"/>
        <v>0</v>
      </c>
      <c r="AY403" s="29"/>
      <c r="AZ403" s="29">
        <f t="shared" si="604"/>
        <v>0</v>
      </c>
      <c r="BA403" s="29">
        <v>100</v>
      </c>
      <c r="BB403" s="29">
        <v>100</v>
      </c>
      <c r="BC403" s="29"/>
      <c r="BD403" s="29"/>
      <c r="BE403" s="29"/>
      <c r="BF403" s="29">
        <f t="shared" si="751"/>
        <v>-100</v>
      </c>
      <c r="BG403" s="80">
        <f t="shared" si="752"/>
        <v>0</v>
      </c>
      <c r="BH403" s="29">
        <f t="shared" si="753"/>
        <v>-100</v>
      </c>
      <c r="BI403" s="81">
        <f t="shared" si="754"/>
        <v>0</v>
      </c>
    </row>
    <row r="404" spans="1:61" s="51" customFormat="1" ht="42.75" hidden="1" x14ac:dyDescent="0.25">
      <c r="A404" s="76" t="s">
        <v>211</v>
      </c>
      <c r="B404" s="36"/>
      <c r="C404" s="36"/>
      <c r="D404" s="36"/>
      <c r="E404" s="11">
        <v>857</v>
      </c>
      <c r="F404" s="36"/>
      <c r="G404" s="23"/>
      <c r="H404" s="23"/>
      <c r="I404" s="23"/>
      <c r="J404" s="38">
        <f t="shared" ref="J404:BE404" si="757">J405</f>
        <v>523900</v>
      </c>
      <c r="K404" s="38">
        <f t="shared" si="757"/>
        <v>0</v>
      </c>
      <c r="L404" s="38">
        <f t="shared" si="757"/>
        <v>505900</v>
      </c>
      <c r="M404" s="38">
        <f t="shared" si="757"/>
        <v>18000</v>
      </c>
      <c r="N404" s="38">
        <f t="shared" si="757"/>
        <v>0</v>
      </c>
      <c r="O404" s="38">
        <f t="shared" si="757"/>
        <v>0</v>
      </c>
      <c r="P404" s="38">
        <f t="shared" si="757"/>
        <v>0</v>
      </c>
      <c r="Q404" s="38">
        <f t="shared" si="757"/>
        <v>0</v>
      </c>
      <c r="R404" s="38">
        <f t="shared" si="757"/>
        <v>523900</v>
      </c>
      <c r="S404" s="38">
        <f t="shared" si="757"/>
        <v>0</v>
      </c>
      <c r="T404" s="38">
        <f t="shared" si="757"/>
        <v>505900</v>
      </c>
      <c r="U404" s="38">
        <f t="shared" si="757"/>
        <v>18000</v>
      </c>
      <c r="V404" s="38">
        <f t="shared" si="757"/>
        <v>103800</v>
      </c>
      <c r="W404" s="38">
        <f t="shared" si="757"/>
        <v>0</v>
      </c>
      <c r="X404" s="38">
        <f t="shared" si="757"/>
        <v>103800</v>
      </c>
      <c r="Y404" s="38">
        <f t="shared" si="757"/>
        <v>0</v>
      </c>
      <c r="Z404" s="38">
        <f t="shared" si="757"/>
        <v>627700</v>
      </c>
      <c r="AA404" s="38">
        <f t="shared" si="757"/>
        <v>0</v>
      </c>
      <c r="AB404" s="38">
        <f t="shared" si="757"/>
        <v>609700</v>
      </c>
      <c r="AC404" s="38">
        <f t="shared" si="757"/>
        <v>18000</v>
      </c>
      <c r="AD404" s="38">
        <f t="shared" si="757"/>
        <v>0</v>
      </c>
      <c r="AE404" s="38">
        <f t="shared" si="757"/>
        <v>0</v>
      </c>
      <c r="AF404" s="38">
        <f t="shared" si="757"/>
        <v>0</v>
      </c>
      <c r="AG404" s="38">
        <f t="shared" si="757"/>
        <v>0</v>
      </c>
      <c r="AH404" s="38">
        <f t="shared" si="757"/>
        <v>627700</v>
      </c>
      <c r="AI404" s="38">
        <f t="shared" si="757"/>
        <v>0</v>
      </c>
      <c r="AJ404" s="38">
        <f t="shared" si="757"/>
        <v>609700</v>
      </c>
      <c r="AK404" s="38">
        <f t="shared" si="757"/>
        <v>18000</v>
      </c>
      <c r="AL404" s="9">
        <f t="shared" si="741"/>
        <v>0</v>
      </c>
      <c r="AM404" s="9">
        <f t="shared" si="742"/>
        <v>0</v>
      </c>
      <c r="AN404" s="38"/>
      <c r="AO404" s="38"/>
      <c r="AP404" s="38"/>
      <c r="AQ404" s="38">
        <f t="shared" si="757"/>
        <v>523900</v>
      </c>
      <c r="AR404" s="38"/>
      <c r="AS404" s="29">
        <f t="shared" si="646"/>
        <v>523900</v>
      </c>
      <c r="AT404" s="38"/>
      <c r="AU404" s="29">
        <f t="shared" si="603"/>
        <v>523900</v>
      </c>
      <c r="AV404" s="38">
        <f t="shared" si="757"/>
        <v>523900</v>
      </c>
      <c r="AW404" s="38"/>
      <c r="AX404" s="29">
        <f t="shared" si="647"/>
        <v>523900</v>
      </c>
      <c r="AY404" s="38"/>
      <c r="AZ404" s="29">
        <f t="shared" si="604"/>
        <v>523900</v>
      </c>
      <c r="BA404" s="38">
        <f t="shared" si="757"/>
        <v>520200</v>
      </c>
      <c r="BB404" s="38">
        <f t="shared" si="757"/>
        <v>520200</v>
      </c>
      <c r="BC404" s="38">
        <f t="shared" si="757"/>
        <v>0</v>
      </c>
      <c r="BD404" s="38">
        <f t="shared" si="757"/>
        <v>502200</v>
      </c>
      <c r="BE404" s="38">
        <f t="shared" si="757"/>
        <v>18000</v>
      </c>
      <c r="BF404" s="29">
        <f t="shared" si="751"/>
        <v>3700</v>
      </c>
      <c r="BG404" s="80">
        <f t="shared" si="752"/>
        <v>100.7112648981161</v>
      </c>
      <c r="BH404" s="29">
        <f t="shared" si="753"/>
        <v>3700</v>
      </c>
      <c r="BI404" s="81">
        <f t="shared" si="754"/>
        <v>100.7112648981161</v>
      </c>
    </row>
    <row r="405" spans="1:61" s="51" customFormat="1" ht="21" hidden="1" customHeight="1" x14ac:dyDescent="0.25">
      <c r="A405" s="76" t="s">
        <v>13</v>
      </c>
      <c r="B405" s="52"/>
      <c r="C405" s="52"/>
      <c r="D405" s="52"/>
      <c r="E405" s="11">
        <v>857</v>
      </c>
      <c r="F405" s="23" t="s">
        <v>14</v>
      </c>
      <c r="G405" s="23"/>
      <c r="H405" s="23"/>
      <c r="I405" s="23"/>
      <c r="J405" s="38">
        <f t="shared" ref="J405:BE405" si="758">J406</f>
        <v>523900</v>
      </c>
      <c r="K405" s="38">
        <f t="shared" si="758"/>
        <v>0</v>
      </c>
      <c r="L405" s="38">
        <f t="shared" si="758"/>
        <v>505900</v>
      </c>
      <c r="M405" s="38">
        <f t="shared" si="758"/>
        <v>18000</v>
      </c>
      <c r="N405" s="38">
        <f t="shared" si="758"/>
        <v>0</v>
      </c>
      <c r="O405" s="38">
        <f t="shared" si="758"/>
        <v>0</v>
      </c>
      <c r="P405" s="38">
        <f t="shared" si="758"/>
        <v>0</v>
      </c>
      <c r="Q405" s="38">
        <f t="shared" si="758"/>
        <v>0</v>
      </c>
      <c r="R405" s="38">
        <f t="shared" si="758"/>
        <v>523900</v>
      </c>
      <c r="S405" s="38">
        <f t="shared" si="758"/>
        <v>0</v>
      </c>
      <c r="T405" s="38">
        <f t="shared" si="758"/>
        <v>505900</v>
      </c>
      <c r="U405" s="38">
        <f t="shared" si="758"/>
        <v>18000</v>
      </c>
      <c r="V405" s="38">
        <f t="shared" si="758"/>
        <v>103800</v>
      </c>
      <c r="W405" s="38">
        <f t="shared" si="758"/>
        <v>0</v>
      </c>
      <c r="X405" s="38">
        <f t="shared" si="758"/>
        <v>103800</v>
      </c>
      <c r="Y405" s="38">
        <f t="shared" si="758"/>
        <v>0</v>
      </c>
      <c r="Z405" s="38">
        <f t="shared" si="758"/>
        <v>627700</v>
      </c>
      <c r="AA405" s="38">
        <f t="shared" si="758"/>
        <v>0</v>
      </c>
      <c r="AB405" s="38">
        <f t="shared" si="758"/>
        <v>609700</v>
      </c>
      <c r="AC405" s="38">
        <f t="shared" si="758"/>
        <v>18000</v>
      </c>
      <c r="AD405" s="38">
        <f t="shared" si="758"/>
        <v>0</v>
      </c>
      <c r="AE405" s="38">
        <f t="shared" si="758"/>
        <v>0</v>
      </c>
      <c r="AF405" s="38">
        <f t="shared" si="758"/>
        <v>0</v>
      </c>
      <c r="AG405" s="38">
        <f t="shared" si="758"/>
        <v>0</v>
      </c>
      <c r="AH405" s="38">
        <f t="shared" si="758"/>
        <v>627700</v>
      </c>
      <c r="AI405" s="38">
        <f t="shared" si="758"/>
        <v>0</v>
      </c>
      <c r="AJ405" s="38">
        <f t="shared" si="758"/>
        <v>609700</v>
      </c>
      <c r="AK405" s="38">
        <f t="shared" si="758"/>
        <v>18000</v>
      </c>
      <c r="AL405" s="9">
        <f t="shared" si="741"/>
        <v>0</v>
      </c>
      <c r="AM405" s="9">
        <f t="shared" si="742"/>
        <v>0</v>
      </c>
      <c r="AN405" s="38"/>
      <c r="AO405" s="38"/>
      <c r="AP405" s="38"/>
      <c r="AQ405" s="38">
        <f t="shared" si="758"/>
        <v>523900</v>
      </c>
      <c r="AR405" s="38"/>
      <c r="AS405" s="29">
        <f t="shared" si="646"/>
        <v>523900</v>
      </c>
      <c r="AT405" s="38"/>
      <c r="AU405" s="29">
        <f t="shared" si="603"/>
        <v>523900</v>
      </c>
      <c r="AV405" s="38">
        <f t="shared" si="758"/>
        <v>523900</v>
      </c>
      <c r="AW405" s="38"/>
      <c r="AX405" s="29">
        <f t="shared" si="647"/>
        <v>523900</v>
      </c>
      <c r="AY405" s="38"/>
      <c r="AZ405" s="29">
        <f t="shared" si="604"/>
        <v>523900</v>
      </c>
      <c r="BA405" s="38">
        <f t="shared" si="758"/>
        <v>520200</v>
      </c>
      <c r="BB405" s="38">
        <f t="shared" si="758"/>
        <v>520200</v>
      </c>
      <c r="BC405" s="38">
        <f t="shared" si="758"/>
        <v>0</v>
      </c>
      <c r="BD405" s="38">
        <f t="shared" si="758"/>
        <v>502200</v>
      </c>
      <c r="BE405" s="38">
        <f t="shared" si="758"/>
        <v>18000</v>
      </c>
      <c r="BF405" s="29">
        <f t="shared" si="751"/>
        <v>3700</v>
      </c>
      <c r="BG405" s="80">
        <f t="shared" si="752"/>
        <v>100.7112648981161</v>
      </c>
      <c r="BH405" s="29">
        <f t="shared" si="753"/>
        <v>3700</v>
      </c>
      <c r="BI405" s="81">
        <f t="shared" si="754"/>
        <v>100.7112648981161</v>
      </c>
    </row>
    <row r="406" spans="1:61" s="31" customFormat="1" ht="85.5" hidden="1" x14ac:dyDescent="0.25">
      <c r="A406" s="6" t="s">
        <v>194</v>
      </c>
      <c r="B406" s="104"/>
      <c r="C406" s="104"/>
      <c r="D406" s="104"/>
      <c r="E406" s="124">
        <v>857</v>
      </c>
      <c r="F406" s="27" t="s">
        <v>14</v>
      </c>
      <c r="G406" s="27" t="s">
        <v>142</v>
      </c>
      <c r="H406" s="27"/>
      <c r="I406" s="27"/>
      <c r="J406" s="30">
        <f t="shared" ref="J406:BE406" si="759">J407+J410+J414</f>
        <v>523900</v>
      </c>
      <c r="K406" s="30">
        <f t="shared" si="759"/>
        <v>0</v>
      </c>
      <c r="L406" s="30">
        <f t="shared" si="759"/>
        <v>505900</v>
      </c>
      <c r="M406" s="30">
        <f t="shared" si="759"/>
        <v>18000</v>
      </c>
      <c r="N406" s="30">
        <f t="shared" ref="N406:U406" si="760">N407+N410+N414</f>
        <v>0</v>
      </c>
      <c r="O406" s="30">
        <f t="shared" si="760"/>
        <v>0</v>
      </c>
      <c r="P406" s="30">
        <f t="shared" si="760"/>
        <v>0</v>
      </c>
      <c r="Q406" s="30">
        <f t="shared" si="760"/>
        <v>0</v>
      </c>
      <c r="R406" s="30">
        <f t="shared" si="760"/>
        <v>523900</v>
      </c>
      <c r="S406" s="30">
        <f t="shared" si="760"/>
        <v>0</v>
      </c>
      <c r="T406" s="30">
        <f t="shared" si="760"/>
        <v>505900</v>
      </c>
      <c r="U406" s="30">
        <f t="shared" si="760"/>
        <v>18000</v>
      </c>
      <c r="V406" s="30">
        <f t="shared" ref="V406:AC406" si="761">V407+V410+V414</f>
        <v>103800</v>
      </c>
      <c r="W406" s="30">
        <f t="shared" si="761"/>
        <v>0</v>
      </c>
      <c r="X406" s="30">
        <f t="shared" si="761"/>
        <v>103800</v>
      </c>
      <c r="Y406" s="30">
        <f t="shared" si="761"/>
        <v>0</v>
      </c>
      <c r="Z406" s="30">
        <f t="shared" si="761"/>
        <v>627700</v>
      </c>
      <c r="AA406" s="30">
        <f t="shared" si="761"/>
        <v>0</v>
      </c>
      <c r="AB406" s="30">
        <f t="shared" si="761"/>
        <v>609700</v>
      </c>
      <c r="AC406" s="30">
        <f t="shared" si="761"/>
        <v>18000</v>
      </c>
      <c r="AD406" s="30">
        <f t="shared" ref="AD406:AK406" si="762">AD407+AD410+AD414</f>
        <v>0</v>
      </c>
      <c r="AE406" s="30">
        <f t="shared" si="762"/>
        <v>0</v>
      </c>
      <c r="AF406" s="30">
        <f t="shared" si="762"/>
        <v>0</v>
      </c>
      <c r="AG406" s="30">
        <f t="shared" si="762"/>
        <v>0</v>
      </c>
      <c r="AH406" s="30">
        <f t="shared" si="762"/>
        <v>627700</v>
      </c>
      <c r="AI406" s="30">
        <f t="shared" si="762"/>
        <v>0</v>
      </c>
      <c r="AJ406" s="30">
        <f t="shared" si="762"/>
        <v>609700</v>
      </c>
      <c r="AK406" s="30">
        <f t="shared" si="762"/>
        <v>18000</v>
      </c>
      <c r="AL406" s="9">
        <f t="shared" si="741"/>
        <v>0</v>
      </c>
      <c r="AM406" s="9">
        <f t="shared" si="742"/>
        <v>0</v>
      </c>
      <c r="AN406" s="30"/>
      <c r="AO406" s="30"/>
      <c r="AP406" s="30"/>
      <c r="AQ406" s="30">
        <f t="shared" si="759"/>
        <v>523900</v>
      </c>
      <c r="AR406" s="30"/>
      <c r="AS406" s="29">
        <f t="shared" si="646"/>
        <v>523900</v>
      </c>
      <c r="AT406" s="30"/>
      <c r="AU406" s="29">
        <f t="shared" si="603"/>
        <v>523900</v>
      </c>
      <c r="AV406" s="30">
        <f t="shared" si="759"/>
        <v>523900</v>
      </c>
      <c r="AW406" s="30"/>
      <c r="AX406" s="29">
        <f t="shared" si="647"/>
        <v>523900</v>
      </c>
      <c r="AY406" s="30"/>
      <c r="AZ406" s="29">
        <f t="shared" si="604"/>
        <v>523900</v>
      </c>
      <c r="BA406" s="30">
        <f t="shared" si="759"/>
        <v>520200</v>
      </c>
      <c r="BB406" s="30">
        <f t="shared" si="759"/>
        <v>520200</v>
      </c>
      <c r="BC406" s="30">
        <f t="shared" si="759"/>
        <v>0</v>
      </c>
      <c r="BD406" s="30">
        <f t="shared" si="759"/>
        <v>502200</v>
      </c>
      <c r="BE406" s="30">
        <f t="shared" si="759"/>
        <v>18000</v>
      </c>
      <c r="BF406" s="29">
        <f t="shared" si="751"/>
        <v>3700</v>
      </c>
      <c r="BG406" s="80">
        <f t="shared" si="752"/>
        <v>100.7112648981161</v>
      </c>
      <c r="BH406" s="29">
        <f t="shared" si="753"/>
        <v>3700</v>
      </c>
      <c r="BI406" s="81">
        <f t="shared" si="754"/>
        <v>100.7112648981161</v>
      </c>
    </row>
    <row r="407" spans="1:61" s="31" customFormat="1" ht="60" hidden="1" x14ac:dyDescent="0.25">
      <c r="A407" s="126" t="s">
        <v>23</v>
      </c>
      <c r="B407" s="104"/>
      <c r="C407" s="104"/>
      <c r="D407" s="104"/>
      <c r="E407" s="124">
        <v>857</v>
      </c>
      <c r="F407" s="3" t="s">
        <v>14</v>
      </c>
      <c r="G407" s="3" t="s">
        <v>142</v>
      </c>
      <c r="H407" s="3" t="s">
        <v>210</v>
      </c>
      <c r="I407" s="3"/>
      <c r="J407" s="29">
        <f>J408</f>
        <v>21700</v>
      </c>
      <c r="K407" s="29">
        <f t="shared" ref="K407:BE407" si="763">K408</f>
        <v>0</v>
      </c>
      <c r="L407" s="29">
        <f t="shared" si="763"/>
        <v>21700</v>
      </c>
      <c r="M407" s="29">
        <f t="shared" si="763"/>
        <v>0</v>
      </c>
      <c r="N407" s="29">
        <f t="shared" si="763"/>
        <v>0</v>
      </c>
      <c r="O407" s="29">
        <f t="shared" si="763"/>
        <v>0</v>
      </c>
      <c r="P407" s="29">
        <f t="shared" si="763"/>
        <v>0</v>
      </c>
      <c r="Q407" s="29">
        <f t="shared" si="763"/>
        <v>0</v>
      </c>
      <c r="R407" s="29">
        <f t="shared" si="763"/>
        <v>21700</v>
      </c>
      <c r="S407" s="29">
        <f t="shared" si="763"/>
        <v>0</v>
      </c>
      <c r="T407" s="29">
        <f t="shared" si="763"/>
        <v>21700</v>
      </c>
      <c r="U407" s="29">
        <f t="shared" si="763"/>
        <v>0</v>
      </c>
      <c r="V407" s="29">
        <f t="shared" si="763"/>
        <v>0</v>
      </c>
      <c r="W407" s="29">
        <f t="shared" si="763"/>
        <v>0</v>
      </c>
      <c r="X407" s="29">
        <f t="shared" si="763"/>
        <v>0</v>
      </c>
      <c r="Y407" s="29">
        <f t="shared" si="763"/>
        <v>0</v>
      </c>
      <c r="Z407" s="29">
        <f t="shared" si="763"/>
        <v>21700</v>
      </c>
      <c r="AA407" s="29">
        <f t="shared" si="763"/>
        <v>0</v>
      </c>
      <c r="AB407" s="29">
        <f t="shared" si="763"/>
        <v>21700</v>
      </c>
      <c r="AC407" s="29">
        <f t="shared" si="763"/>
        <v>0</v>
      </c>
      <c r="AD407" s="29">
        <f t="shared" si="763"/>
        <v>0</v>
      </c>
      <c r="AE407" s="29">
        <f t="shared" si="763"/>
        <v>0</v>
      </c>
      <c r="AF407" s="29">
        <f t="shared" si="763"/>
        <v>0</v>
      </c>
      <c r="AG407" s="29">
        <f t="shared" si="763"/>
        <v>0</v>
      </c>
      <c r="AH407" s="29">
        <f t="shared" si="763"/>
        <v>21700</v>
      </c>
      <c r="AI407" s="29">
        <f t="shared" si="763"/>
        <v>0</v>
      </c>
      <c r="AJ407" s="29">
        <f t="shared" si="763"/>
        <v>21700</v>
      </c>
      <c r="AK407" s="29">
        <f t="shared" si="763"/>
        <v>0</v>
      </c>
      <c r="AL407" s="9">
        <f t="shared" si="741"/>
        <v>0</v>
      </c>
      <c r="AM407" s="9">
        <f t="shared" si="742"/>
        <v>0</v>
      </c>
      <c r="AN407" s="29"/>
      <c r="AO407" s="29"/>
      <c r="AP407" s="29"/>
      <c r="AQ407" s="29">
        <f t="shared" si="763"/>
        <v>21700</v>
      </c>
      <c r="AR407" s="29"/>
      <c r="AS407" s="29">
        <f t="shared" si="646"/>
        <v>21700</v>
      </c>
      <c r="AT407" s="29"/>
      <c r="AU407" s="29">
        <f t="shared" si="603"/>
        <v>21700</v>
      </c>
      <c r="AV407" s="29">
        <f t="shared" si="763"/>
        <v>21700</v>
      </c>
      <c r="AW407" s="29"/>
      <c r="AX407" s="29">
        <f t="shared" si="647"/>
        <v>21700</v>
      </c>
      <c r="AY407" s="29"/>
      <c r="AZ407" s="29">
        <f t="shared" si="604"/>
        <v>21700</v>
      </c>
      <c r="BA407" s="29">
        <f t="shared" si="763"/>
        <v>23200</v>
      </c>
      <c r="BB407" s="29">
        <f t="shared" si="763"/>
        <v>23200</v>
      </c>
      <c r="BC407" s="29">
        <f t="shared" si="763"/>
        <v>0</v>
      </c>
      <c r="BD407" s="29">
        <f t="shared" si="763"/>
        <v>23200</v>
      </c>
      <c r="BE407" s="29">
        <f t="shared" si="763"/>
        <v>0</v>
      </c>
      <c r="BF407" s="29">
        <f t="shared" si="751"/>
        <v>-1500</v>
      </c>
      <c r="BG407" s="80">
        <f t="shared" si="752"/>
        <v>93.534482758620683</v>
      </c>
      <c r="BH407" s="29">
        <f t="shared" si="753"/>
        <v>-1500</v>
      </c>
      <c r="BI407" s="81">
        <f t="shared" si="754"/>
        <v>93.534482758620683</v>
      </c>
    </row>
    <row r="408" spans="1:61" s="31" customFormat="1" ht="60" hidden="1" x14ac:dyDescent="0.25">
      <c r="A408" s="106" t="s">
        <v>25</v>
      </c>
      <c r="B408" s="126"/>
      <c r="C408" s="126"/>
      <c r="D408" s="3" t="s">
        <v>14</v>
      </c>
      <c r="E408" s="124">
        <v>857</v>
      </c>
      <c r="F408" s="3" t="s">
        <v>14</v>
      </c>
      <c r="G408" s="3" t="s">
        <v>142</v>
      </c>
      <c r="H408" s="3" t="s">
        <v>210</v>
      </c>
      <c r="I408" s="3" t="s">
        <v>26</v>
      </c>
      <c r="J408" s="29">
        <f t="shared" ref="J408:BE408" si="764">J409</f>
        <v>21700</v>
      </c>
      <c r="K408" s="29">
        <f t="shared" si="764"/>
        <v>0</v>
      </c>
      <c r="L408" s="29">
        <f t="shared" si="764"/>
        <v>21700</v>
      </c>
      <c r="M408" s="29">
        <f t="shared" si="764"/>
        <v>0</v>
      </c>
      <c r="N408" s="29">
        <f t="shared" si="764"/>
        <v>0</v>
      </c>
      <c r="O408" s="29">
        <f t="shared" si="764"/>
        <v>0</v>
      </c>
      <c r="P408" s="29">
        <f t="shared" si="764"/>
        <v>0</v>
      </c>
      <c r="Q408" s="29">
        <f t="shared" si="764"/>
        <v>0</v>
      </c>
      <c r="R408" s="29">
        <f t="shared" si="764"/>
        <v>21700</v>
      </c>
      <c r="S408" s="29">
        <f t="shared" si="764"/>
        <v>0</v>
      </c>
      <c r="T408" s="29">
        <f t="shared" si="764"/>
        <v>21700</v>
      </c>
      <c r="U408" s="29">
        <f t="shared" si="764"/>
        <v>0</v>
      </c>
      <c r="V408" s="29">
        <f t="shared" si="764"/>
        <v>0</v>
      </c>
      <c r="W408" s="29">
        <f t="shared" si="764"/>
        <v>0</v>
      </c>
      <c r="X408" s="29">
        <f t="shared" si="764"/>
        <v>0</v>
      </c>
      <c r="Y408" s="29">
        <f t="shared" si="764"/>
        <v>0</v>
      </c>
      <c r="Z408" s="29">
        <f t="shared" si="764"/>
        <v>21700</v>
      </c>
      <c r="AA408" s="29">
        <f t="shared" si="764"/>
        <v>0</v>
      </c>
      <c r="AB408" s="29">
        <f t="shared" si="764"/>
        <v>21700</v>
      </c>
      <c r="AC408" s="29">
        <f t="shared" si="764"/>
        <v>0</v>
      </c>
      <c r="AD408" s="29">
        <f t="shared" si="764"/>
        <v>0</v>
      </c>
      <c r="AE408" s="29">
        <f t="shared" si="764"/>
        <v>0</v>
      </c>
      <c r="AF408" s="29">
        <f t="shared" si="764"/>
        <v>0</v>
      </c>
      <c r="AG408" s="29">
        <f t="shared" si="764"/>
        <v>0</v>
      </c>
      <c r="AH408" s="29">
        <f t="shared" si="764"/>
        <v>21700</v>
      </c>
      <c r="AI408" s="29">
        <f t="shared" si="764"/>
        <v>0</v>
      </c>
      <c r="AJ408" s="29">
        <f t="shared" si="764"/>
        <v>21700</v>
      </c>
      <c r="AK408" s="29">
        <f t="shared" si="764"/>
        <v>0</v>
      </c>
      <c r="AL408" s="9">
        <f t="shared" si="741"/>
        <v>0</v>
      </c>
      <c r="AM408" s="9">
        <f t="shared" si="742"/>
        <v>0</v>
      </c>
      <c r="AN408" s="29"/>
      <c r="AO408" s="29"/>
      <c r="AP408" s="29"/>
      <c r="AQ408" s="29">
        <f t="shared" si="764"/>
        <v>21700</v>
      </c>
      <c r="AR408" s="29"/>
      <c r="AS408" s="29">
        <f t="shared" si="646"/>
        <v>21700</v>
      </c>
      <c r="AT408" s="29"/>
      <c r="AU408" s="29">
        <f t="shared" si="603"/>
        <v>21700</v>
      </c>
      <c r="AV408" s="29">
        <f t="shared" si="764"/>
        <v>21700</v>
      </c>
      <c r="AW408" s="29"/>
      <c r="AX408" s="29">
        <f t="shared" si="647"/>
        <v>21700</v>
      </c>
      <c r="AY408" s="29"/>
      <c r="AZ408" s="29">
        <f t="shared" si="604"/>
        <v>21700</v>
      </c>
      <c r="BA408" s="29">
        <f t="shared" si="764"/>
        <v>23200</v>
      </c>
      <c r="BB408" s="29">
        <f t="shared" si="764"/>
        <v>23200</v>
      </c>
      <c r="BC408" s="29">
        <f t="shared" si="764"/>
        <v>0</v>
      </c>
      <c r="BD408" s="29">
        <f t="shared" si="764"/>
        <v>23200</v>
      </c>
      <c r="BE408" s="29">
        <f t="shared" si="764"/>
        <v>0</v>
      </c>
      <c r="BF408" s="29">
        <f t="shared" si="751"/>
        <v>-1500</v>
      </c>
      <c r="BG408" s="80">
        <f t="shared" si="752"/>
        <v>93.534482758620683</v>
      </c>
      <c r="BH408" s="29">
        <f t="shared" si="753"/>
        <v>-1500</v>
      </c>
      <c r="BI408" s="81">
        <f t="shared" si="754"/>
        <v>93.534482758620683</v>
      </c>
    </row>
    <row r="409" spans="1:61" s="31" customFormat="1" ht="60" hidden="1" x14ac:dyDescent="0.25">
      <c r="A409" s="106" t="s">
        <v>12</v>
      </c>
      <c r="B409" s="106"/>
      <c r="C409" s="106"/>
      <c r="D409" s="3" t="s">
        <v>14</v>
      </c>
      <c r="E409" s="124">
        <v>857</v>
      </c>
      <c r="F409" s="3" t="s">
        <v>14</v>
      </c>
      <c r="G409" s="3" t="s">
        <v>142</v>
      </c>
      <c r="H409" s="3" t="s">
        <v>210</v>
      </c>
      <c r="I409" s="3" t="s">
        <v>27</v>
      </c>
      <c r="J409" s="29">
        <v>21700</v>
      </c>
      <c r="K409" s="29"/>
      <c r="L409" s="29">
        <f>J409</f>
        <v>21700</v>
      </c>
      <c r="M409" s="29"/>
      <c r="N409" s="29"/>
      <c r="O409" s="29"/>
      <c r="P409" s="29">
        <f>N409</f>
        <v>0</v>
      </c>
      <c r="Q409" s="29"/>
      <c r="R409" s="29">
        <f>J409+N409</f>
        <v>21700</v>
      </c>
      <c r="S409" s="29">
        <f>K409+O409</f>
        <v>0</v>
      </c>
      <c r="T409" s="29">
        <f>L409+P409</f>
        <v>21700</v>
      </c>
      <c r="U409" s="29">
        <f>M409+Q409</f>
        <v>0</v>
      </c>
      <c r="V409" s="29"/>
      <c r="W409" s="29"/>
      <c r="X409" s="29">
        <f>V409</f>
        <v>0</v>
      </c>
      <c r="Y409" s="29"/>
      <c r="Z409" s="29">
        <f>R409+V409</f>
        <v>21700</v>
      </c>
      <c r="AA409" s="29">
        <f>S409+W409</f>
        <v>0</v>
      </c>
      <c r="AB409" s="29">
        <f>T409+X409</f>
        <v>21700</v>
      </c>
      <c r="AC409" s="29">
        <f>U409+Y409</f>
        <v>0</v>
      </c>
      <c r="AD409" s="29"/>
      <c r="AE409" s="29"/>
      <c r="AF409" s="29">
        <f>AD409</f>
        <v>0</v>
      </c>
      <c r="AG409" s="29"/>
      <c r="AH409" s="29">
        <f>Z409+AD409</f>
        <v>21700</v>
      </c>
      <c r="AI409" s="29">
        <f>AA409+AE409</f>
        <v>0</v>
      </c>
      <c r="AJ409" s="29">
        <f>AB409+AF409</f>
        <v>21700</v>
      </c>
      <c r="AK409" s="29">
        <f>AC409+AG409</f>
        <v>0</v>
      </c>
      <c r="AL409" s="9">
        <f t="shared" si="741"/>
        <v>0</v>
      </c>
      <c r="AM409" s="9">
        <f t="shared" si="742"/>
        <v>0</v>
      </c>
      <c r="AN409" s="29"/>
      <c r="AO409" s="29"/>
      <c r="AP409" s="29"/>
      <c r="AQ409" s="29">
        <v>21700</v>
      </c>
      <c r="AR409" s="29"/>
      <c r="AS409" s="29">
        <f t="shared" si="646"/>
        <v>21700</v>
      </c>
      <c r="AT409" s="29"/>
      <c r="AU409" s="29">
        <f t="shared" ref="AU409:AU414" si="765">AS409+AT409</f>
        <v>21700</v>
      </c>
      <c r="AV409" s="29">
        <v>21700</v>
      </c>
      <c r="AW409" s="29"/>
      <c r="AX409" s="29">
        <f t="shared" si="647"/>
        <v>21700</v>
      </c>
      <c r="AY409" s="29"/>
      <c r="AZ409" s="29">
        <f t="shared" ref="AZ409:AZ414" si="766">AX409+AY409</f>
        <v>21700</v>
      </c>
      <c r="BA409" s="29">
        <v>23200</v>
      </c>
      <c r="BB409" s="29">
        <v>23200</v>
      </c>
      <c r="BC409" s="29"/>
      <c r="BD409" s="29">
        <f>BB409</f>
        <v>23200</v>
      </c>
      <c r="BE409" s="29"/>
      <c r="BF409" s="29">
        <f t="shared" si="751"/>
        <v>-1500</v>
      </c>
      <c r="BG409" s="80">
        <f t="shared" si="752"/>
        <v>93.534482758620683</v>
      </c>
      <c r="BH409" s="29">
        <f t="shared" si="753"/>
        <v>-1500</v>
      </c>
      <c r="BI409" s="81">
        <f t="shared" si="754"/>
        <v>93.534482758620683</v>
      </c>
    </row>
    <row r="410" spans="1:61" ht="60" hidden="1" customHeight="1" x14ac:dyDescent="0.25">
      <c r="A410" s="126" t="s">
        <v>212</v>
      </c>
      <c r="B410" s="106"/>
      <c r="C410" s="106"/>
      <c r="D410" s="106"/>
      <c r="E410" s="124">
        <v>857</v>
      </c>
      <c r="F410" s="3" t="s">
        <v>14</v>
      </c>
      <c r="G410" s="3" t="s">
        <v>142</v>
      </c>
      <c r="H410" s="3" t="s">
        <v>213</v>
      </c>
      <c r="I410" s="3"/>
      <c r="J410" s="29">
        <f>J411</f>
        <v>484200</v>
      </c>
      <c r="K410" s="29">
        <f t="shared" ref="K410:BE410" si="767">K411</f>
        <v>0</v>
      </c>
      <c r="L410" s="29">
        <f t="shared" si="767"/>
        <v>484200</v>
      </c>
      <c r="M410" s="29">
        <f t="shared" si="767"/>
        <v>0</v>
      </c>
      <c r="N410" s="29">
        <f t="shared" si="767"/>
        <v>0</v>
      </c>
      <c r="O410" s="29">
        <f t="shared" si="767"/>
        <v>0</v>
      </c>
      <c r="P410" s="29">
        <f t="shared" si="767"/>
        <v>0</v>
      </c>
      <c r="Q410" s="29">
        <f t="shared" si="767"/>
        <v>0</v>
      </c>
      <c r="R410" s="29">
        <f t="shared" si="767"/>
        <v>484200</v>
      </c>
      <c r="S410" s="29">
        <f t="shared" si="767"/>
        <v>0</v>
      </c>
      <c r="T410" s="29">
        <f t="shared" si="767"/>
        <v>484200</v>
      </c>
      <c r="U410" s="29">
        <f t="shared" si="767"/>
        <v>0</v>
      </c>
      <c r="V410" s="29">
        <f t="shared" si="767"/>
        <v>103800</v>
      </c>
      <c r="W410" s="29">
        <f t="shared" si="767"/>
        <v>0</v>
      </c>
      <c r="X410" s="29">
        <f t="shared" si="767"/>
        <v>103800</v>
      </c>
      <c r="Y410" s="29">
        <f t="shared" si="767"/>
        <v>0</v>
      </c>
      <c r="Z410" s="29">
        <f t="shared" si="767"/>
        <v>588000</v>
      </c>
      <c r="AA410" s="29">
        <f t="shared" si="767"/>
        <v>0</v>
      </c>
      <c r="AB410" s="29">
        <f t="shared" si="767"/>
        <v>588000</v>
      </c>
      <c r="AC410" s="29">
        <f t="shared" si="767"/>
        <v>0</v>
      </c>
      <c r="AD410" s="29">
        <f t="shared" si="767"/>
        <v>0</v>
      </c>
      <c r="AE410" s="29">
        <f t="shared" si="767"/>
        <v>0</v>
      </c>
      <c r="AF410" s="29">
        <f t="shared" si="767"/>
        <v>0</v>
      </c>
      <c r="AG410" s="29">
        <f t="shared" si="767"/>
        <v>0</v>
      </c>
      <c r="AH410" s="29">
        <f t="shared" si="767"/>
        <v>588000</v>
      </c>
      <c r="AI410" s="29">
        <f t="shared" si="767"/>
        <v>0</v>
      </c>
      <c r="AJ410" s="29">
        <f t="shared" si="767"/>
        <v>588000</v>
      </c>
      <c r="AK410" s="29">
        <f t="shared" si="767"/>
        <v>0</v>
      </c>
      <c r="AL410" s="9">
        <f t="shared" si="741"/>
        <v>0</v>
      </c>
      <c r="AM410" s="9">
        <f t="shared" si="742"/>
        <v>0</v>
      </c>
      <c r="AN410" s="29"/>
      <c r="AO410" s="29"/>
      <c r="AP410" s="29"/>
      <c r="AQ410" s="29">
        <f t="shared" si="767"/>
        <v>484200</v>
      </c>
      <c r="AR410" s="29"/>
      <c r="AS410" s="29">
        <f t="shared" si="646"/>
        <v>484200</v>
      </c>
      <c r="AT410" s="29"/>
      <c r="AU410" s="29">
        <f t="shared" si="765"/>
        <v>484200</v>
      </c>
      <c r="AV410" s="29">
        <f t="shared" si="767"/>
        <v>484200</v>
      </c>
      <c r="AW410" s="29"/>
      <c r="AX410" s="29">
        <f t="shared" si="647"/>
        <v>484200</v>
      </c>
      <c r="AY410" s="29"/>
      <c r="AZ410" s="29">
        <f t="shared" si="766"/>
        <v>484200</v>
      </c>
      <c r="BA410" s="29">
        <f t="shared" si="767"/>
        <v>479000</v>
      </c>
      <c r="BB410" s="29">
        <f t="shared" si="767"/>
        <v>479000</v>
      </c>
      <c r="BC410" s="29">
        <f t="shared" si="767"/>
        <v>0</v>
      </c>
      <c r="BD410" s="29">
        <f t="shared" si="767"/>
        <v>479000</v>
      </c>
      <c r="BE410" s="29">
        <f t="shared" si="767"/>
        <v>0</v>
      </c>
      <c r="BF410" s="29">
        <f t="shared" si="751"/>
        <v>5200</v>
      </c>
      <c r="BG410" s="80">
        <f t="shared" si="752"/>
        <v>101.08559498956157</v>
      </c>
      <c r="BH410" s="29">
        <f t="shared" si="753"/>
        <v>5200</v>
      </c>
      <c r="BI410" s="81">
        <f t="shared" si="754"/>
        <v>101.08559498956157</v>
      </c>
    </row>
    <row r="411" spans="1:61" ht="109.5" hidden="1" customHeight="1" x14ac:dyDescent="0.25">
      <c r="A411" s="126" t="s">
        <v>19</v>
      </c>
      <c r="B411" s="106"/>
      <c r="C411" s="106"/>
      <c r="D411" s="106"/>
      <c r="E411" s="124">
        <v>857</v>
      </c>
      <c r="F411" s="3" t="s">
        <v>20</v>
      </c>
      <c r="G411" s="3" t="s">
        <v>142</v>
      </c>
      <c r="H411" s="3" t="s">
        <v>213</v>
      </c>
      <c r="I411" s="3" t="s">
        <v>21</v>
      </c>
      <c r="J411" s="29">
        <f t="shared" ref="J411:BE411" si="768">J412</f>
        <v>484200</v>
      </c>
      <c r="K411" s="29">
        <f t="shared" si="768"/>
        <v>0</v>
      </c>
      <c r="L411" s="29">
        <f t="shared" si="768"/>
        <v>484200</v>
      </c>
      <c r="M411" s="29">
        <f t="shared" si="768"/>
        <v>0</v>
      </c>
      <c r="N411" s="29">
        <f t="shared" si="768"/>
        <v>0</v>
      </c>
      <c r="O411" s="29">
        <f t="shared" si="768"/>
        <v>0</v>
      </c>
      <c r="P411" s="29">
        <f t="shared" si="768"/>
        <v>0</v>
      </c>
      <c r="Q411" s="29">
        <f t="shared" si="768"/>
        <v>0</v>
      </c>
      <c r="R411" s="29">
        <f t="shared" si="768"/>
        <v>484200</v>
      </c>
      <c r="S411" s="29">
        <f t="shared" si="768"/>
        <v>0</v>
      </c>
      <c r="T411" s="29">
        <f t="shared" si="768"/>
        <v>484200</v>
      </c>
      <c r="U411" s="29">
        <f t="shared" si="768"/>
        <v>0</v>
      </c>
      <c r="V411" s="29">
        <f t="shared" si="768"/>
        <v>103800</v>
      </c>
      <c r="W411" s="29">
        <f t="shared" si="768"/>
        <v>0</v>
      </c>
      <c r="X411" s="29">
        <f t="shared" si="768"/>
        <v>103800</v>
      </c>
      <c r="Y411" s="29">
        <f t="shared" si="768"/>
        <v>0</v>
      </c>
      <c r="Z411" s="29">
        <f t="shared" si="768"/>
        <v>588000</v>
      </c>
      <c r="AA411" s="29">
        <f t="shared" si="768"/>
        <v>0</v>
      </c>
      <c r="AB411" s="29">
        <f t="shared" si="768"/>
        <v>588000</v>
      </c>
      <c r="AC411" s="29">
        <f t="shared" si="768"/>
        <v>0</v>
      </c>
      <c r="AD411" s="29">
        <f t="shared" si="768"/>
        <v>0</v>
      </c>
      <c r="AE411" s="29">
        <f t="shared" si="768"/>
        <v>0</v>
      </c>
      <c r="AF411" s="29">
        <f t="shared" si="768"/>
        <v>0</v>
      </c>
      <c r="AG411" s="29">
        <f t="shared" si="768"/>
        <v>0</v>
      </c>
      <c r="AH411" s="29">
        <f t="shared" si="768"/>
        <v>588000</v>
      </c>
      <c r="AI411" s="29">
        <f t="shared" si="768"/>
        <v>0</v>
      </c>
      <c r="AJ411" s="29">
        <f t="shared" si="768"/>
        <v>588000</v>
      </c>
      <c r="AK411" s="29">
        <f t="shared" si="768"/>
        <v>0</v>
      </c>
      <c r="AL411" s="9">
        <f t="shared" si="741"/>
        <v>0</v>
      </c>
      <c r="AM411" s="9">
        <f t="shared" si="742"/>
        <v>0</v>
      </c>
      <c r="AN411" s="29"/>
      <c r="AO411" s="29"/>
      <c r="AP411" s="29"/>
      <c r="AQ411" s="29">
        <f t="shared" si="768"/>
        <v>484200</v>
      </c>
      <c r="AR411" s="29"/>
      <c r="AS411" s="29">
        <f t="shared" si="646"/>
        <v>484200</v>
      </c>
      <c r="AT411" s="29"/>
      <c r="AU411" s="29">
        <f t="shared" si="765"/>
        <v>484200</v>
      </c>
      <c r="AV411" s="29">
        <f t="shared" si="768"/>
        <v>484200</v>
      </c>
      <c r="AW411" s="29"/>
      <c r="AX411" s="29">
        <f t="shared" si="647"/>
        <v>484200</v>
      </c>
      <c r="AY411" s="29"/>
      <c r="AZ411" s="29">
        <f t="shared" si="766"/>
        <v>484200</v>
      </c>
      <c r="BA411" s="29">
        <f t="shared" si="768"/>
        <v>479000</v>
      </c>
      <c r="BB411" s="29">
        <f t="shared" si="768"/>
        <v>479000</v>
      </c>
      <c r="BC411" s="29">
        <f t="shared" si="768"/>
        <v>0</v>
      </c>
      <c r="BD411" s="29">
        <f t="shared" si="768"/>
        <v>479000</v>
      </c>
      <c r="BE411" s="29">
        <f t="shared" si="768"/>
        <v>0</v>
      </c>
      <c r="BF411" s="29">
        <f t="shared" si="751"/>
        <v>5200</v>
      </c>
      <c r="BG411" s="80">
        <f t="shared" si="752"/>
        <v>101.08559498956157</v>
      </c>
      <c r="BH411" s="29">
        <f t="shared" si="753"/>
        <v>5200</v>
      </c>
      <c r="BI411" s="81">
        <f t="shared" si="754"/>
        <v>101.08559498956157</v>
      </c>
    </row>
    <row r="412" spans="1:61" ht="45" hidden="1" x14ac:dyDescent="0.25">
      <c r="A412" s="126" t="s">
        <v>11</v>
      </c>
      <c r="B412" s="126"/>
      <c r="C412" s="126"/>
      <c r="D412" s="126"/>
      <c r="E412" s="124">
        <v>857</v>
      </c>
      <c r="F412" s="3" t="s">
        <v>14</v>
      </c>
      <c r="G412" s="3" t="s">
        <v>142</v>
      </c>
      <c r="H412" s="3" t="s">
        <v>213</v>
      </c>
      <c r="I412" s="3" t="s">
        <v>22</v>
      </c>
      <c r="J412" s="29">
        <v>484200</v>
      </c>
      <c r="K412" s="29"/>
      <c r="L412" s="29">
        <f>J412</f>
        <v>484200</v>
      </c>
      <c r="M412" s="29"/>
      <c r="N412" s="29"/>
      <c r="O412" s="29"/>
      <c r="P412" s="29">
        <f>N412</f>
        <v>0</v>
      </c>
      <c r="Q412" s="29"/>
      <c r="R412" s="29">
        <f>J412+N412</f>
        <v>484200</v>
      </c>
      <c r="S412" s="29">
        <f>K412+O412</f>
        <v>0</v>
      </c>
      <c r="T412" s="29">
        <f>L412+P412</f>
        <v>484200</v>
      </c>
      <c r="U412" s="29">
        <f>M412+Q412</f>
        <v>0</v>
      </c>
      <c r="V412" s="29">
        <v>103800</v>
      </c>
      <c r="W412" s="29"/>
      <c r="X412" s="29">
        <f>V412</f>
        <v>103800</v>
      </c>
      <c r="Y412" s="29"/>
      <c r="Z412" s="29">
        <f>R412+V412</f>
        <v>588000</v>
      </c>
      <c r="AA412" s="29">
        <f>S412+W412</f>
        <v>0</v>
      </c>
      <c r="AB412" s="29">
        <f>T412+X412</f>
        <v>588000</v>
      </c>
      <c r="AC412" s="29">
        <f>U412+Y412</f>
        <v>0</v>
      </c>
      <c r="AD412" s="29"/>
      <c r="AE412" s="29"/>
      <c r="AF412" s="29">
        <f>AD412</f>
        <v>0</v>
      </c>
      <c r="AG412" s="29"/>
      <c r="AH412" s="29">
        <f>Z412+AD412</f>
        <v>588000</v>
      </c>
      <c r="AI412" s="29">
        <f>AA412+AE412</f>
        <v>0</v>
      </c>
      <c r="AJ412" s="29">
        <f>AB412+AF412</f>
        <v>588000</v>
      </c>
      <c r="AK412" s="29">
        <f>AC412+AG412</f>
        <v>0</v>
      </c>
      <c r="AL412" s="9">
        <f t="shared" si="741"/>
        <v>0</v>
      </c>
      <c r="AM412" s="9">
        <f t="shared" si="742"/>
        <v>0</v>
      </c>
      <c r="AN412" s="29"/>
      <c r="AO412" s="29"/>
      <c r="AP412" s="29"/>
      <c r="AQ412" s="29">
        <v>484200</v>
      </c>
      <c r="AR412" s="29"/>
      <c r="AS412" s="29">
        <f t="shared" si="646"/>
        <v>484200</v>
      </c>
      <c r="AT412" s="29"/>
      <c r="AU412" s="29">
        <f t="shared" si="765"/>
        <v>484200</v>
      </c>
      <c r="AV412" s="29">
        <v>484200</v>
      </c>
      <c r="AW412" s="29"/>
      <c r="AX412" s="29">
        <f t="shared" si="647"/>
        <v>484200</v>
      </c>
      <c r="AY412" s="29"/>
      <c r="AZ412" s="29">
        <f t="shared" si="766"/>
        <v>484200</v>
      </c>
      <c r="BA412" s="29">
        <v>479000</v>
      </c>
      <c r="BB412" s="29">
        <v>479000</v>
      </c>
      <c r="BC412" s="29"/>
      <c r="BD412" s="29">
        <f>BB412</f>
        <v>479000</v>
      </c>
      <c r="BE412" s="29"/>
      <c r="BF412" s="29">
        <f t="shared" si="751"/>
        <v>5200</v>
      </c>
      <c r="BG412" s="80">
        <f t="shared" si="752"/>
        <v>101.08559498956157</v>
      </c>
      <c r="BH412" s="29">
        <f t="shared" si="753"/>
        <v>5200</v>
      </c>
      <c r="BI412" s="81">
        <f t="shared" si="754"/>
        <v>101.08559498956157</v>
      </c>
    </row>
    <row r="413" spans="1:61" ht="108" hidden="1" customHeight="1" x14ac:dyDescent="0.25">
      <c r="A413" s="126" t="s">
        <v>214</v>
      </c>
      <c r="B413" s="106"/>
      <c r="C413" s="106"/>
      <c r="D413" s="3" t="s">
        <v>14</v>
      </c>
      <c r="E413" s="124">
        <v>857</v>
      </c>
      <c r="F413" s="3" t="s">
        <v>20</v>
      </c>
      <c r="G413" s="3" t="s">
        <v>142</v>
      </c>
      <c r="H413" s="3" t="s">
        <v>215</v>
      </c>
      <c r="I413" s="3"/>
      <c r="J413" s="29">
        <f t="shared" ref="J413:BB414" si="769">J414</f>
        <v>18000</v>
      </c>
      <c r="K413" s="29">
        <f t="shared" si="769"/>
        <v>0</v>
      </c>
      <c r="L413" s="29">
        <f t="shared" si="769"/>
        <v>0</v>
      </c>
      <c r="M413" s="29">
        <f t="shared" si="769"/>
        <v>18000</v>
      </c>
      <c r="N413" s="29">
        <f t="shared" si="769"/>
        <v>0</v>
      </c>
      <c r="O413" s="29">
        <f t="shared" si="769"/>
        <v>0</v>
      </c>
      <c r="P413" s="29">
        <f t="shared" si="769"/>
        <v>0</v>
      </c>
      <c r="Q413" s="29">
        <f t="shared" si="769"/>
        <v>0</v>
      </c>
      <c r="R413" s="29">
        <f t="shared" si="769"/>
        <v>18000</v>
      </c>
      <c r="S413" s="29">
        <f t="shared" si="769"/>
        <v>0</v>
      </c>
      <c r="T413" s="29">
        <f t="shared" si="769"/>
        <v>0</v>
      </c>
      <c r="U413" s="29">
        <f t="shared" si="769"/>
        <v>18000</v>
      </c>
      <c r="V413" s="29">
        <f t="shared" si="769"/>
        <v>0</v>
      </c>
      <c r="W413" s="29">
        <f t="shared" si="769"/>
        <v>0</v>
      </c>
      <c r="X413" s="29">
        <f t="shared" si="769"/>
        <v>0</v>
      </c>
      <c r="Y413" s="29">
        <f t="shared" si="769"/>
        <v>0</v>
      </c>
      <c r="Z413" s="29">
        <f t="shared" si="769"/>
        <v>18000</v>
      </c>
      <c r="AA413" s="29">
        <f t="shared" si="769"/>
        <v>0</v>
      </c>
      <c r="AB413" s="29">
        <f t="shared" si="769"/>
        <v>0</v>
      </c>
      <c r="AC413" s="29">
        <f t="shared" si="769"/>
        <v>18000</v>
      </c>
      <c r="AD413" s="29">
        <f t="shared" si="769"/>
        <v>0</v>
      </c>
      <c r="AE413" s="29">
        <f t="shared" si="769"/>
        <v>0</v>
      </c>
      <c r="AF413" s="29">
        <f t="shared" si="769"/>
        <v>0</v>
      </c>
      <c r="AG413" s="29">
        <f t="shared" si="769"/>
        <v>0</v>
      </c>
      <c r="AH413" s="29">
        <f t="shared" si="769"/>
        <v>18000</v>
      </c>
      <c r="AI413" s="29">
        <f t="shared" si="769"/>
        <v>0</v>
      </c>
      <c r="AJ413" s="29">
        <f t="shared" si="769"/>
        <v>0</v>
      </c>
      <c r="AK413" s="29">
        <f t="shared" si="769"/>
        <v>18000</v>
      </c>
      <c r="AL413" s="9">
        <f t="shared" si="741"/>
        <v>0</v>
      </c>
      <c r="AM413" s="9">
        <f t="shared" si="742"/>
        <v>0</v>
      </c>
      <c r="AN413" s="29"/>
      <c r="AO413" s="29"/>
      <c r="AP413" s="29"/>
      <c r="AQ413" s="29">
        <f t="shared" si="769"/>
        <v>18000</v>
      </c>
      <c r="AR413" s="29"/>
      <c r="AS413" s="29">
        <f t="shared" si="646"/>
        <v>18000</v>
      </c>
      <c r="AT413" s="29"/>
      <c r="AU413" s="29">
        <f t="shared" si="765"/>
        <v>18000</v>
      </c>
      <c r="AV413" s="29">
        <f t="shared" si="769"/>
        <v>18000</v>
      </c>
      <c r="AW413" s="29"/>
      <c r="AX413" s="29">
        <f t="shared" si="647"/>
        <v>18000</v>
      </c>
      <c r="AY413" s="29"/>
      <c r="AZ413" s="29">
        <f t="shared" si="766"/>
        <v>18000</v>
      </c>
      <c r="BA413" s="29">
        <f t="shared" si="769"/>
        <v>18000</v>
      </c>
      <c r="BB413" s="29">
        <f t="shared" si="769"/>
        <v>18000</v>
      </c>
      <c r="BC413" s="29">
        <f t="shared" ref="BA413:BE414" si="770">BC414</f>
        <v>0</v>
      </c>
      <c r="BD413" s="29">
        <f t="shared" si="770"/>
        <v>0</v>
      </c>
      <c r="BE413" s="29">
        <f t="shared" si="770"/>
        <v>18000</v>
      </c>
      <c r="BF413" s="29">
        <f t="shared" si="751"/>
        <v>0</v>
      </c>
      <c r="BG413" s="80">
        <f t="shared" si="752"/>
        <v>100</v>
      </c>
      <c r="BH413" s="29">
        <f t="shared" si="753"/>
        <v>0</v>
      </c>
      <c r="BI413" s="81">
        <f t="shared" si="754"/>
        <v>100</v>
      </c>
    </row>
    <row r="414" spans="1:61" ht="50.25" hidden="1" customHeight="1" x14ac:dyDescent="0.25">
      <c r="A414" s="106" t="s">
        <v>25</v>
      </c>
      <c r="B414" s="126"/>
      <c r="C414" s="126"/>
      <c r="D414" s="3" t="s">
        <v>14</v>
      </c>
      <c r="E414" s="124">
        <v>857</v>
      </c>
      <c r="F414" s="3" t="s">
        <v>14</v>
      </c>
      <c r="G414" s="3" t="s">
        <v>142</v>
      </c>
      <c r="H414" s="3" t="s">
        <v>215</v>
      </c>
      <c r="I414" s="3" t="s">
        <v>26</v>
      </c>
      <c r="J414" s="29">
        <f t="shared" si="769"/>
        <v>18000</v>
      </c>
      <c r="K414" s="29">
        <f t="shared" si="769"/>
        <v>0</v>
      </c>
      <c r="L414" s="29">
        <f t="shared" si="769"/>
        <v>0</v>
      </c>
      <c r="M414" s="29">
        <f t="shared" si="769"/>
        <v>18000</v>
      </c>
      <c r="N414" s="29">
        <f t="shared" si="769"/>
        <v>0</v>
      </c>
      <c r="O414" s="29">
        <f t="shared" si="769"/>
        <v>0</v>
      </c>
      <c r="P414" s="29">
        <f t="shared" si="769"/>
        <v>0</v>
      </c>
      <c r="Q414" s="29">
        <f t="shared" si="769"/>
        <v>0</v>
      </c>
      <c r="R414" s="29">
        <f t="shared" si="769"/>
        <v>18000</v>
      </c>
      <c r="S414" s="29">
        <f t="shared" si="769"/>
        <v>0</v>
      </c>
      <c r="T414" s="29">
        <f t="shared" si="769"/>
        <v>0</v>
      </c>
      <c r="U414" s="29">
        <f t="shared" si="769"/>
        <v>18000</v>
      </c>
      <c r="V414" s="29">
        <f t="shared" si="769"/>
        <v>0</v>
      </c>
      <c r="W414" s="29">
        <f t="shared" si="769"/>
        <v>0</v>
      </c>
      <c r="X414" s="29">
        <f t="shared" si="769"/>
        <v>0</v>
      </c>
      <c r="Y414" s="29">
        <f t="shared" si="769"/>
        <v>0</v>
      </c>
      <c r="Z414" s="29">
        <f t="shared" si="769"/>
        <v>18000</v>
      </c>
      <c r="AA414" s="29">
        <f t="shared" si="769"/>
        <v>0</v>
      </c>
      <c r="AB414" s="29">
        <f t="shared" si="769"/>
        <v>0</v>
      </c>
      <c r="AC414" s="29">
        <f t="shared" si="769"/>
        <v>18000</v>
      </c>
      <c r="AD414" s="29">
        <f t="shared" si="769"/>
        <v>0</v>
      </c>
      <c r="AE414" s="29">
        <f t="shared" si="769"/>
        <v>0</v>
      </c>
      <c r="AF414" s="29">
        <f t="shared" si="769"/>
        <v>0</v>
      </c>
      <c r="AG414" s="29">
        <f t="shared" si="769"/>
        <v>0</v>
      </c>
      <c r="AH414" s="29">
        <f t="shared" si="769"/>
        <v>18000</v>
      </c>
      <c r="AI414" s="29">
        <f t="shared" si="769"/>
        <v>0</v>
      </c>
      <c r="AJ414" s="29">
        <f t="shared" si="769"/>
        <v>0</v>
      </c>
      <c r="AK414" s="29">
        <f t="shared" si="769"/>
        <v>18000</v>
      </c>
      <c r="AL414" s="9">
        <f t="shared" si="741"/>
        <v>0</v>
      </c>
      <c r="AM414" s="9">
        <f t="shared" si="742"/>
        <v>0</v>
      </c>
      <c r="AN414" s="29"/>
      <c r="AO414" s="29"/>
      <c r="AP414" s="29"/>
      <c r="AQ414" s="29">
        <f t="shared" si="769"/>
        <v>18000</v>
      </c>
      <c r="AR414" s="29"/>
      <c r="AS414" s="29">
        <f t="shared" ref="AS414" si="771">AQ414+AR414</f>
        <v>18000</v>
      </c>
      <c r="AT414" s="29"/>
      <c r="AU414" s="29">
        <f t="shared" si="765"/>
        <v>18000</v>
      </c>
      <c r="AV414" s="29">
        <f t="shared" si="769"/>
        <v>18000</v>
      </c>
      <c r="AW414" s="29"/>
      <c r="AX414" s="29">
        <f t="shared" ref="AX414" si="772">AV414+AW414</f>
        <v>18000</v>
      </c>
      <c r="AY414" s="29"/>
      <c r="AZ414" s="29">
        <f t="shared" si="766"/>
        <v>18000</v>
      </c>
      <c r="BA414" s="29">
        <f t="shared" si="770"/>
        <v>18000</v>
      </c>
      <c r="BB414" s="29">
        <f t="shared" si="770"/>
        <v>18000</v>
      </c>
      <c r="BC414" s="29">
        <f t="shared" si="770"/>
        <v>0</v>
      </c>
      <c r="BD414" s="29">
        <f t="shared" si="770"/>
        <v>0</v>
      </c>
      <c r="BE414" s="29">
        <f t="shared" si="770"/>
        <v>18000</v>
      </c>
      <c r="BF414" s="29">
        <f t="shared" si="751"/>
        <v>0</v>
      </c>
      <c r="BG414" s="80">
        <f t="shared" si="752"/>
        <v>100</v>
      </c>
      <c r="BH414" s="29">
        <f t="shared" si="753"/>
        <v>0</v>
      </c>
      <c r="BI414" s="81">
        <f t="shared" si="754"/>
        <v>100</v>
      </c>
    </row>
    <row r="415" spans="1:61" ht="50.25" hidden="1" customHeight="1" x14ac:dyDescent="0.25">
      <c r="A415" s="106" t="s">
        <v>12</v>
      </c>
      <c r="B415" s="106"/>
      <c r="C415" s="106"/>
      <c r="D415" s="3" t="s">
        <v>14</v>
      </c>
      <c r="E415" s="124">
        <v>857</v>
      </c>
      <c r="F415" s="3" t="s">
        <v>14</v>
      </c>
      <c r="G415" s="3" t="s">
        <v>142</v>
      </c>
      <c r="H415" s="3" t="s">
        <v>215</v>
      </c>
      <c r="I415" s="3" t="s">
        <v>27</v>
      </c>
      <c r="J415" s="29">
        <v>18000</v>
      </c>
      <c r="K415" s="29"/>
      <c r="L415" s="29"/>
      <c r="M415" s="29">
        <f>J415</f>
        <v>18000</v>
      </c>
      <c r="N415" s="29"/>
      <c r="O415" s="29"/>
      <c r="P415" s="29"/>
      <c r="Q415" s="29">
        <f>N415</f>
        <v>0</v>
      </c>
      <c r="R415" s="29">
        <f>J415+N415</f>
        <v>18000</v>
      </c>
      <c r="S415" s="29">
        <f>K415+O415</f>
        <v>0</v>
      </c>
      <c r="T415" s="29">
        <f>L415+P415</f>
        <v>0</v>
      </c>
      <c r="U415" s="29">
        <f>M415+Q415</f>
        <v>18000</v>
      </c>
      <c r="V415" s="29"/>
      <c r="W415" s="29"/>
      <c r="X415" s="29"/>
      <c r="Y415" s="29">
        <f>V415</f>
        <v>0</v>
      </c>
      <c r="Z415" s="29">
        <f>R415+V415</f>
        <v>18000</v>
      </c>
      <c r="AA415" s="29">
        <f>S415+W415</f>
        <v>0</v>
      </c>
      <c r="AB415" s="29">
        <f>T415+X415</f>
        <v>0</v>
      </c>
      <c r="AC415" s="29">
        <f>U415+Y415</f>
        <v>18000</v>
      </c>
      <c r="AD415" s="29"/>
      <c r="AE415" s="29"/>
      <c r="AF415" s="29"/>
      <c r="AG415" s="29">
        <f>AD415</f>
        <v>0</v>
      </c>
      <c r="AH415" s="29">
        <f>Z415+AD415</f>
        <v>18000</v>
      </c>
      <c r="AI415" s="29">
        <f>AA415+AE415</f>
        <v>0</v>
      </c>
      <c r="AJ415" s="29">
        <f>AB415+AF415</f>
        <v>0</v>
      </c>
      <c r="AK415" s="29">
        <f>AC415+AG415</f>
        <v>18000</v>
      </c>
      <c r="AL415" s="9">
        <f t="shared" si="741"/>
        <v>0</v>
      </c>
      <c r="AM415" s="9">
        <f t="shared" si="742"/>
        <v>0</v>
      </c>
      <c r="AN415" s="29"/>
      <c r="AO415" s="29"/>
      <c r="AP415" s="29"/>
      <c r="AQ415" s="29">
        <v>18000</v>
      </c>
      <c r="AR415" s="29"/>
      <c r="AS415" s="29">
        <f>AQ415+AR415</f>
        <v>18000</v>
      </c>
      <c r="AT415" s="29"/>
      <c r="AU415" s="29">
        <f>AS415+AT415</f>
        <v>18000</v>
      </c>
      <c r="AV415" s="29">
        <v>18000</v>
      </c>
      <c r="AW415" s="29"/>
      <c r="AX415" s="29">
        <f>AV415+AW415</f>
        <v>18000</v>
      </c>
      <c r="AY415" s="29"/>
      <c r="AZ415" s="29">
        <f>AX415+AY415</f>
        <v>18000</v>
      </c>
      <c r="BA415" s="29">
        <v>18000</v>
      </c>
      <c r="BB415" s="29">
        <v>18000</v>
      </c>
      <c r="BC415" s="29"/>
      <c r="BD415" s="29"/>
      <c r="BE415" s="29">
        <f>BB415</f>
        <v>18000</v>
      </c>
      <c r="BF415" s="29">
        <f t="shared" si="751"/>
        <v>0</v>
      </c>
      <c r="BG415" s="80">
        <f t="shared" si="752"/>
        <v>100</v>
      </c>
      <c r="BH415" s="29">
        <f t="shared" si="753"/>
        <v>0</v>
      </c>
      <c r="BI415" s="81">
        <f t="shared" si="754"/>
        <v>100</v>
      </c>
    </row>
    <row r="416" spans="1:61" ht="23.25" customHeight="1" x14ac:dyDescent="0.25">
      <c r="A416" s="6" t="s">
        <v>216</v>
      </c>
      <c r="B416" s="6"/>
      <c r="C416" s="6"/>
      <c r="D416" s="6"/>
      <c r="E416" s="13"/>
      <c r="F416" s="27"/>
      <c r="G416" s="27"/>
      <c r="H416" s="27"/>
      <c r="I416" s="27"/>
      <c r="J416" s="30">
        <f t="shared" ref="J416:AK416" si="773">J9+J241+J364+J394+J404</f>
        <v>243214136.67000002</v>
      </c>
      <c r="K416" s="30">
        <f t="shared" si="773"/>
        <v>116634247.67</v>
      </c>
      <c r="L416" s="30">
        <f t="shared" si="773"/>
        <v>121894200</v>
      </c>
      <c r="M416" s="30">
        <f t="shared" si="773"/>
        <v>4685689</v>
      </c>
      <c r="N416" s="30">
        <f t="shared" si="773"/>
        <v>16134759.539999999</v>
      </c>
      <c r="O416" s="30">
        <f t="shared" si="773"/>
        <v>1515120</v>
      </c>
      <c r="P416" s="30">
        <f t="shared" si="773"/>
        <v>14619639.539999999</v>
      </c>
      <c r="Q416" s="30">
        <f t="shared" si="773"/>
        <v>0</v>
      </c>
      <c r="R416" s="30">
        <f t="shared" si="773"/>
        <v>259348896.21000001</v>
      </c>
      <c r="S416" s="30">
        <f t="shared" si="773"/>
        <v>118149367.67</v>
      </c>
      <c r="T416" s="30">
        <f t="shared" si="773"/>
        <v>136513839.53999999</v>
      </c>
      <c r="U416" s="30">
        <f t="shared" si="773"/>
        <v>4685689</v>
      </c>
      <c r="V416" s="30">
        <f t="shared" si="773"/>
        <v>3205000</v>
      </c>
      <c r="W416" s="30">
        <f t="shared" si="773"/>
        <v>0</v>
      </c>
      <c r="X416" s="30">
        <f t="shared" si="773"/>
        <v>3205000</v>
      </c>
      <c r="Y416" s="30">
        <f t="shared" si="773"/>
        <v>0</v>
      </c>
      <c r="Z416" s="30">
        <f t="shared" si="773"/>
        <v>262553896.21000001</v>
      </c>
      <c r="AA416" s="30">
        <f t="shared" si="773"/>
        <v>118149367.67</v>
      </c>
      <c r="AB416" s="30">
        <f t="shared" si="773"/>
        <v>139718839.53999999</v>
      </c>
      <c r="AC416" s="30">
        <f t="shared" si="773"/>
        <v>4685689</v>
      </c>
      <c r="AD416" s="30">
        <f t="shared" si="773"/>
        <v>16487315.5</v>
      </c>
      <c r="AE416" s="30">
        <f t="shared" si="773"/>
        <v>15801977.9</v>
      </c>
      <c r="AF416" s="30">
        <f t="shared" si="773"/>
        <v>685337.59999999998</v>
      </c>
      <c r="AG416" s="30">
        <f t="shared" si="773"/>
        <v>0</v>
      </c>
      <c r="AH416" s="30">
        <f t="shared" si="773"/>
        <v>279041211.71000004</v>
      </c>
      <c r="AI416" s="30">
        <f t="shared" si="773"/>
        <v>133951345.57000001</v>
      </c>
      <c r="AJ416" s="30">
        <f t="shared" si="773"/>
        <v>140404177.13999999</v>
      </c>
      <c r="AK416" s="30">
        <f t="shared" si="773"/>
        <v>4685689</v>
      </c>
      <c r="AL416" s="9">
        <f t="shared" si="741"/>
        <v>5.9604644775390625E-8</v>
      </c>
      <c r="AM416" s="9">
        <f t="shared" si="742"/>
        <v>-3.4924596548080444E-10</v>
      </c>
      <c r="AN416" s="30"/>
      <c r="AO416" s="30"/>
      <c r="AP416" s="30"/>
      <c r="AQ416" s="30">
        <f t="shared" ref="AQ416:BF416" si="774">AQ9+AQ241+AQ364+AQ394+AQ404</f>
        <v>234720677.54000002</v>
      </c>
      <c r="AR416" s="30">
        <f t="shared" si="774"/>
        <v>1738082</v>
      </c>
      <c r="AS416" s="30">
        <f t="shared" si="774"/>
        <v>236458759.54000002</v>
      </c>
      <c r="AT416" s="107">
        <f t="shared" si="774"/>
        <v>5000000</v>
      </c>
      <c r="AU416" s="30">
        <f t="shared" si="774"/>
        <v>241458759.54000002</v>
      </c>
      <c r="AV416" s="30">
        <f t="shared" si="774"/>
        <v>235157403.24000001</v>
      </c>
      <c r="AW416" s="30">
        <f t="shared" si="774"/>
        <v>9437205</v>
      </c>
      <c r="AX416" s="30">
        <f t="shared" si="774"/>
        <v>244594608.24000001</v>
      </c>
      <c r="AY416" s="107">
        <f t="shared" si="774"/>
        <v>36820000</v>
      </c>
      <c r="AZ416" s="30">
        <f t="shared" si="774"/>
        <v>281414608.24000001</v>
      </c>
      <c r="BA416" s="30">
        <f t="shared" si="774"/>
        <v>236943788.41000003</v>
      </c>
      <c r="BB416" s="30">
        <f t="shared" si="774"/>
        <v>284186323.38999999</v>
      </c>
      <c r="BC416" s="30">
        <f t="shared" si="774"/>
        <v>116423875.2</v>
      </c>
      <c r="BD416" s="30">
        <f t="shared" si="774"/>
        <v>147204460.62</v>
      </c>
      <c r="BE416" s="30">
        <f t="shared" si="774"/>
        <v>10294868</v>
      </c>
      <c r="BF416" s="30">
        <f t="shared" si="774"/>
        <v>6270348.2599999905</v>
      </c>
      <c r="BG416" s="80">
        <f t="shared" si="752"/>
        <v>102.64634422454239</v>
      </c>
      <c r="BH416" s="30">
        <f>BH9+BH241+BH364+BH394+BH404</f>
        <v>-40972186.719999984</v>
      </c>
      <c r="BI416" s="81">
        <f t="shared" si="754"/>
        <v>85.582632467582812</v>
      </c>
    </row>
    <row r="417" spans="1:57" ht="17.25" hidden="1" customHeight="1" x14ac:dyDescent="0.25">
      <c r="A417" s="2" t="s">
        <v>217</v>
      </c>
      <c r="B417" s="60"/>
      <c r="C417" s="60"/>
      <c r="D417" s="60"/>
      <c r="E417" s="61"/>
      <c r="F417" s="62"/>
      <c r="G417" s="62"/>
      <c r="H417" s="62"/>
      <c r="I417" s="62"/>
      <c r="J417" s="63">
        <v>243214136.66999999</v>
      </c>
      <c r="K417" s="63">
        <v>116634247.67</v>
      </c>
      <c r="L417" s="63">
        <f>55536700+66357500</f>
        <v>121894200</v>
      </c>
      <c r="M417" s="63">
        <v>4685689</v>
      </c>
      <c r="N417" s="63"/>
      <c r="O417" s="63"/>
      <c r="P417" s="63"/>
      <c r="Q417" s="63"/>
      <c r="R417" s="63">
        <f>R416-N416-J416</f>
        <v>0</v>
      </c>
      <c r="S417" s="63"/>
      <c r="T417" s="63"/>
      <c r="U417" s="63"/>
      <c r="V417" s="63"/>
      <c r="W417" s="63"/>
      <c r="X417" s="63"/>
      <c r="Y417" s="63"/>
      <c r="Z417" s="63">
        <f>Z416-V416-R416</f>
        <v>0</v>
      </c>
      <c r="AA417" s="63"/>
      <c r="AB417" s="63"/>
      <c r="AC417" s="63"/>
      <c r="AD417" s="63"/>
      <c r="AE417" s="63"/>
      <c r="AF417" s="63"/>
      <c r="AG417" s="63"/>
      <c r="AH417" s="63">
        <f>AH416-AD416-Z416</f>
        <v>0</v>
      </c>
      <c r="AI417" s="63"/>
      <c r="AJ417" s="63"/>
      <c r="AK417" s="63"/>
      <c r="AL417" s="63"/>
      <c r="AM417" s="63"/>
      <c r="AN417" s="63"/>
      <c r="AO417" s="63"/>
      <c r="AP417" s="63"/>
      <c r="AQ417" s="63">
        <v>234720677.53999999</v>
      </c>
      <c r="AR417" s="63"/>
      <c r="AS417" s="63"/>
      <c r="AT417" s="63"/>
      <c r="AU417" s="63"/>
      <c r="AV417" s="63">
        <v>235157403.24000001</v>
      </c>
      <c r="AW417" s="63"/>
      <c r="AX417" s="63"/>
      <c r="AY417" s="63"/>
      <c r="AZ417" s="63"/>
      <c r="BA417" s="63">
        <v>236943788.41</v>
      </c>
      <c r="BB417" s="63">
        <v>284186323.38999999</v>
      </c>
      <c r="BC417" s="63"/>
      <c r="BD417" s="63"/>
      <c r="BE417" s="63"/>
    </row>
    <row r="418" spans="1:57" hidden="1" x14ac:dyDescent="0.25">
      <c r="E418" s="15"/>
      <c r="F418" s="15"/>
      <c r="G418" s="15"/>
      <c r="I418" s="15"/>
      <c r="J418" s="42">
        <f>J416-J417</f>
        <v>0</v>
      </c>
      <c r="K418" s="42">
        <f t="shared" ref="K418:M418" si="775">K416-K417</f>
        <v>0</v>
      </c>
      <c r="L418" s="42">
        <f t="shared" si="775"/>
        <v>0</v>
      </c>
      <c r="M418" s="42">
        <f t="shared" si="775"/>
        <v>0</v>
      </c>
      <c r="N418" s="42"/>
      <c r="O418" s="42"/>
      <c r="P418" s="42"/>
      <c r="Q418" s="42"/>
      <c r="R418" s="42">
        <f>R416-S416-T416-U416</f>
        <v>2.9802322387695313E-8</v>
      </c>
      <c r="S418" s="42"/>
      <c r="T418" s="42"/>
      <c r="U418" s="42"/>
      <c r="V418" s="42"/>
      <c r="W418" s="42"/>
      <c r="X418" s="42"/>
      <c r="Y418" s="42"/>
      <c r="Z418" s="42">
        <f>Z416-AA416-AB416-AC416</f>
        <v>2.9802322387695313E-8</v>
      </c>
      <c r="AA418" s="42"/>
      <c r="AB418" s="42"/>
      <c r="AC418" s="42"/>
      <c r="AD418" s="42"/>
      <c r="AE418" s="42"/>
      <c r="AF418" s="42"/>
      <c r="AG418" s="42"/>
      <c r="AH418" s="42">
        <f>AH416-AI416-AJ416-AK416</f>
        <v>5.9604644775390625E-8</v>
      </c>
      <c r="AI418" s="42"/>
      <c r="AJ418" s="42"/>
      <c r="AK418" s="42"/>
      <c r="AL418" s="42"/>
      <c r="AM418" s="42"/>
      <c r="AN418" s="42"/>
      <c r="AO418" s="42"/>
      <c r="AP418" s="42"/>
      <c r="AQ418" s="42">
        <f t="shared" ref="AQ418:AV418" si="776">AQ416-AQ417</f>
        <v>0</v>
      </c>
      <c r="AR418" s="42"/>
      <c r="AS418" s="42"/>
      <c r="AT418" s="42"/>
      <c r="AU418" s="42"/>
      <c r="AV418" s="42">
        <f t="shared" si="776"/>
        <v>0</v>
      </c>
      <c r="AW418" s="42"/>
      <c r="AX418" s="42"/>
      <c r="AY418" s="42"/>
      <c r="AZ418" s="42"/>
      <c r="BA418" s="42">
        <f>BA416-BA417</f>
        <v>0</v>
      </c>
      <c r="BB418" s="42">
        <f>BB416-BB417</f>
        <v>0</v>
      </c>
      <c r="BC418" s="42"/>
      <c r="BD418" s="42"/>
      <c r="BE418" s="42"/>
    </row>
    <row r="419" spans="1:57" hidden="1" x14ac:dyDescent="0.25">
      <c r="A419" s="2" t="s">
        <v>473</v>
      </c>
      <c r="E419" s="15"/>
      <c r="F419" s="15"/>
      <c r="G419" s="15"/>
      <c r="I419" s="15"/>
      <c r="J419" s="42" t="e">
        <f>K419+L419+M419</f>
        <v>#REF!</v>
      </c>
      <c r="K419" s="42"/>
      <c r="L419" s="42" t="e">
        <f>#REF!+#REF!</f>
        <v>#REF!</v>
      </c>
      <c r="M419" s="42"/>
      <c r="N419" s="42"/>
      <c r="O419" s="42"/>
      <c r="P419" s="42" t="e">
        <f>#REF!+#REF!</f>
        <v>#REF!</v>
      </c>
      <c r="Q419" s="42"/>
      <c r="R419" s="42"/>
      <c r="S419" s="42"/>
      <c r="T419" s="42"/>
      <c r="U419" s="42"/>
      <c r="V419" s="42"/>
      <c r="W419" s="42"/>
      <c r="X419" s="42" t="e">
        <f>#REF!+#REF!</f>
        <v>#REF!</v>
      </c>
      <c r="Y419" s="42"/>
      <c r="Z419" s="42"/>
      <c r="AA419" s="42"/>
      <c r="AB419" s="42"/>
      <c r="AC419" s="42"/>
      <c r="AD419" s="42"/>
      <c r="AE419" s="42"/>
      <c r="AF419" s="42" t="e">
        <f>#REF!+#REF!</f>
        <v>#REF!</v>
      </c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</row>
    <row r="420" spans="1:57" hidden="1" x14ac:dyDescent="0.25">
      <c r="A420" s="2" t="s">
        <v>472</v>
      </c>
      <c r="E420" s="15"/>
      <c r="F420" s="15"/>
      <c r="G420" s="15"/>
      <c r="I420" s="15"/>
      <c r="J420" s="42" t="e">
        <f t="shared" ref="J420:J422" si="777">K420+L420+M420</f>
        <v>#REF!</v>
      </c>
      <c r="K420" s="42" t="e">
        <f>#REF!+#REF!</f>
        <v>#REF!</v>
      </c>
      <c r="L420" s="42"/>
      <c r="M420" s="42"/>
      <c r="N420" s="42"/>
      <c r="O420" s="42" t="e">
        <f>#REF!+#REF!</f>
        <v>#REF!</v>
      </c>
      <c r="P420" s="42"/>
      <c r="Q420" s="42"/>
      <c r="R420" s="42"/>
      <c r="S420" s="42"/>
      <c r="T420" s="42"/>
      <c r="U420" s="42"/>
      <c r="V420" s="42"/>
      <c r="W420" s="42" t="e">
        <f>#REF!+#REF!</f>
        <v>#REF!</v>
      </c>
      <c r="X420" s="42"/>
      <c r="Y420" s="42"/>
      <c r="Z420" s="42"/>
      <c r="AA420" s="42"/>
      <c r="AB420" s="42"/>
      <c r="AC420" s="42"/>
      <c r="AD420" s="42"/>
      <c r="AE420" s="42" t="e">
        <f>#REF!+#REF!</f>
        <v>#REF!</v>
      </c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 t="e">
        <f>#REF!+#REF!</f>
        <v>#REF!</v>
      </c>
      <c r="AV420" s="42" t="e">
        <f>#REF!+#REF!</f>
        <v>#REF!</v>
      </c>
      <c r="AW420" s="42" t="e">
        <f>#REF!+#REF!</f>
        <v>#REF!</v>
      </c>
      <c r="AX420" s="42" t="e">
        <f>#REF!+#REF!</f>
        <v>#REF!</v>
      </c>
      <c r="AY420" s="42" t="e">
        <f>#REF!+#REF!</f>
        <v>#REF!</v>
      </c>
      <c r="AZ420" s="42" t="e">
        <f>#REF!+#REF!</f>
        <v>#REF!</v>
      </c>
      <c r="BA420" s="42"/>
      <c r="BB420" s="42"/>
      <c r="BC420" s="42"/>
      <c r="BD420" s="42"/>
      <c r="BE420" s="42"/>
    </row>
    <row r="421" spans="1:57" hidden="1" x14ac:dyDescent="0.25">
      <c r="A421" s="2" t="s">
        <v>474</v>
      </c>
      <c r="E421" s="15"/>
      <c r="F421" s="15"/>
      <c r="G421" s="15"/>
      <c r="I421" s="15"/>
      <c r="J421" s="42" t="e">
        <f t="shared" si="777"/>
        <v>#REF!</v>
      </c>
      <c r="K421" s="42"/>
      <c r="L421" s="42"/>
      <c r="M421" s="42" t="e">
        <f>#REF!+#REF!</f>
        <v>#REF!</v>
      </c>
      <c r="N421" s="42"/>
      <c r="O421" s="42"/>
      <c r="P421" s="42"/>
      <c r="Q421" s="42" t="e">
        <f>#REF!+#REF!</f>
        <v>#REF!</v>
      </c>
      <c r="R421" s="42"/>
      <c r="S421" s="42"/>
      <c r="T421" s="42"/>
      <c r="U421" s="42"/>
      <c r="V421" s="42"/>
      <c r="W421" s="42"/>
      <c r="X421" s="42"/>
      <c r="Y421" s="42" t="e">
        <f>#REF!+#REF!</f>
        <v>#REF!</v>
      </c>
      <c r="Z421" s="42"/>
      <c r="AA421" s="42"/>
      <c r="AB421" s="42"/>
      <c r="AC421" s="42"/>
      <c r="AD421" s="42"/>
      <c r="AE421" s="42"/>
      <c r="AF421" s="42"/>
      <c r="AG421" s="42" t="e">
        <f>#REF!+#REF!</f>
        <v>#REF!</v>
      </c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 t="e">
        <f>#REF!</f>
        <v>#REF!</v>
      </c>
      <c r="AV421" s="42" t="e">
        <f>#REF!</f>
        <v>#REF!</v>
      </c>
      <c r="AW421" s="42" t="e">
        <f>#REF!</f>
        <v>#REF!</v>
      </c>
      <c r="AX421" s="42" t="e">
        <f>#REF!</f>
        <v>#REF!</v>
      </c>
      <c r="AY421" s="42" t="e">
        <f>#REF!</f>
        <v>#REF!</v>
      </c>
      <c r="AZ421" s="42" t="e">
        <f>#REF!</f>
        <v>#REF!</v>
      </c>
      <c r="BA421" s="42"/>
      <c r="BB421" s="42"/>
      <c r="BC421" s="42"/>
      <c r="BD421" s="42"/>
      <c r="BE421" s="42"/>
    </row>
    <row r="422" spans="1:57" hidden="1" x14ac:dyDescent="0.25">
      <c r="A422" s="2" t="s">
        <v>475</v>
      </c>
      <c r="E422" s="15"/>
      <c r="F422" s="15"/>
      <c r="G422" s="15"/>
      <c r="I422" s="15"/>
      <c r="J422" s="42">
        <f t="shared" si="777"/>
        <v>0</v>
      </c>
      <c r="K422" s="42"/>
      <c r="L422" s="42"/>
      <c r="M422" s="42"/>
      <c r="N422" s="42"/>
      <c r="O422" s="42"/>
      <c r="P422" s="42"/>
      <c r="Q422" s="42"/>
      <c r="R422" s="42"/>
      <c r="S422" s="42">
        <f>200000-190596</f>
        <v>9404</v>
      </c>
      <c r="T422" s="42"/>
      <c r="U422" s="42"/>
      <c r="V422" s="42"/>
      <c r="W422" s="42"/>
      <c r="X422" s="42"/>
      <c r="Y422" s="42"/>
      <c r="Z422" s="42"/>
      <c r="AA422" s="42">
        <f>200000-190596</f>
        <v>9404</v>
      </c>
      <c r="AB422" s="42"/>
      <c r="AC422" s="42"/>
      <c r="AD422" s="42"/>
      <c r="AE422" s="42"/>
      <c r="AF422" s="42"/>
      <c r="AG422" s="42"/>
      <c r="AH422" s="42"/>
      <c r="AI422" s="42">
        <f>200000-190596</f>
        <v>9404</v>
      </c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</row>
    <row r="423" spans="1:57" hidden="1" x14ac:dyDescent="0.25">
      <c r="A423" s="2" t="s">
        <v>466</v>
      </c>
      <c r="E423" s="15"/>
      <c r="F423" s="15"/>
      <c r="G423" s="15"/>
      <c r="I423" s="15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 t="e">
        <f>AX424-AX393</f>
        <v>#REF!</v>
      </c>
      <c r="AY423" s="42"/>
      <c r="AZ423" s="42" t="e">
        <f>AZ424-AZ393</f>
        <v>#REF!</v>
      </c>
      <c r="BA423" s="42"/>
      <c r="BB423" s="42"/>
      <c r="BC423" s="42"/>
      <c r="BD423" s="42"/>
      <c r="BE423" s="42"/>
    </row>
    <row r="424" spans="1:57" hidden="1" x14ac:dyDescent="0.25">
      <c r="E424" s="15"/>
      <c r="F424" s="15"/>
      <c r="G424" s="15"/>
      <c r="I424" s="15"/>
      <c r="J424" s="42" t="e">
        <f>J416-J419-J420-J421-J422-J423</f>
        <v>#REF!</v>
      </c>
      <c r="K424" s="42" t="e">
        <f t="shared" ref="K424:M424" si="778">K416-K419-K420-K421-K422-K423</f>
        <v>#REF!</v>
      </c>
      <c r="L424" s="42" t="e">
        <f t="shared" si="778"/>
        <v>#REF!</v>
      </c>
      <c r="M424" s="42" t="e">
        <f t="shared" si="778"/>
        <v>#REF!</v>
      </c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 t="e">
        <f>AU416-AU420-AU421</f>
        <v>#REF!</v>
      </c>
      <c r="AV424" s="42" t="e">
        <f t="shared" ref="AV424:AZ424" si="779">AV416-AV420-AV421</f>
        <v>#REF!</v>
      </c>
      <c r="AW424" s="42" t="e">
        <f t="shared" si="779"/>
        <v>#REF!</v>
      </c>
      <c r="AX424" s="42" t="e">
        <f t="shared" si="779"/>
        <v>#REF!</v>
      </c>
      <c r="AY424" s="42" t="e">
        <f t="shared" si="779"/>
        <v>#REF!</v>
      </c>
      <c r="AZ424" s="42" t="e">
        <f t="shared" si="779"/>
        <v>#REF!</v>
      </c>
      <c r="BA424" s="42"/>
      <c r="BB424" s="42"/>
      <c r="BC424" s="42"/>
      <c r="BD424" s="42"/>
      <c r="BE424" s="42"/>
    </row>
    <row r="425" spans="1:57" hidden="1" x14ac:dyDescent="0.25">
      <c r="E425" s="15"/>
      <c r="F425" s="15"/>
      <c r="G425" s="15"/>
      <c r="I425" s="15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 t="e">
        <f>AU390/AU424*100</f>
        <v>#REF!</v>
      </c>
      <c r="AV425" s="42"/>
      <c r="AW425" s="42"/>
      <c r="AX425" s="42"/>
      <c r="AY425" s="42"/>
      <c r="AZ425" s="42" t="e">
        <f t="shared" ref="AZ425" si="780">AZ390/AZ424*100</f>
        <v>#REF!</v>
      </c>
      <c r="BA425" s="42"/>
      <c r="BB425" s="42"/>
      <c r="BC425" s="42"/>
      <c r="BD425" s="42"/>
      <c r="BE425" s="42"/>
    </row>
    <row r="426" spans="1:57" ht="14.25" hidden="1" customHeight="1" x14ac:dyDescent="0.25">
      <c r="E426" s="15"/>
      <c r="F426" s="15"/>
      <c r="G426" s="15"/>
      <c r="I426" s="64" t="s">
        <v>14</v>
      </c>
      <c r="J426" s="29">
        <f t="shared" ref="J426:AO426" si="781">J10+J242+J365+J395+J405</f>
        <v>26079138</v>
      </c>
      <c r="K426" s="29">
        <f t="shared" si="781"/>
        <v>332438</v>
      </c>
      <c r="L426" s="29">
        <f t="shared" si="781"/>
        <v>25723800</v>
      </c>
      <c r="M426" s="29">
        <f t="shared" si="781"/>
        <v>22900</v>
      </c>
      <c r="N426" s="29">
        <f t="shared" si="781"/>
        <v>2253861</v>
      </c>
      <c r="O426" s="29">
        <f t="shared" si="781"/>
        <v>0</v>
      </c>
      <c r="P426" s="29">
        <f t="shared" si="781"/>
        <v>2253861</v>
      </c>
      <c r="Q426" s="29">
        <f t="shared" si="781"/>
        <v>0</v>
      </c>
      <c r="R426" s="29">
        <f t="shared" si="781"/>
        <v>28332999</v>
      </c>
      <c r="S426" s="29">
        <f t="shared" si="781"/>
        <v>332438</v>
      </c>
      <c r="T426" s="29">
        <f t="shared" si="781"/>
        <v>27977661</v>
      </c>
      <c r="U426" s="29">
        <f t="shared" si="781"/>
        <v>22900</v>
      </c>
      <c r="V426" s="29">
        <f t="shared" si="781"/>
        <v>3012800</v>
      </c>
      <c r="W426" s="29">
        <f t="shared" si="781"/>
        <v>0</v>
      </c>
      <c r="X426" s="29">
        <f t="shared" si="781"/>
        <v>3012800</v>
      </c>
      <c r="Y426" s="29">
        <f t="shared" si="781"/>
        <v>0</v>
      </c>
      <c r="Z426" s="29">
        <f t="shared" si="781"/>
        <v>31345799</v>
      </c>
      <c r="AA426" s="29">
        <f t="shared" si="781"/>
        <v>332438</v>
      </c>
      <c r="AB426" s="29">
        <f t="shared" si="781"/>
        <v>30990461</v>
      </c>
      <c r="AC426" s="29">
        <f t="shared" si="781"/>
        <v>22900</v>
      </c>
      <c r="AD426" s="29">
        <f t="shared" si="781"/>
        <v>128500</v>
      </c>
      <c r="AE426" s="29">
        <f t="shared" si="781"/>
        <v>0</v>
      </c>
      <c r="AF426" s="29">
        <f t="shared" si="781"/>
        <v>128500</v>
      </c>
      <c r="AG426" s="29">
        <f t="shared" si="781"/>
        <v>0</v>
      </c>
      <c r="AH426" s="29">
        <f t="shared" si="781"/>
        <v>31474299</v>
      </c>
      <c r="AI426" s="29">
        <f t="shared" si="781"/>
        <v>332438</v>
      </c>
      <c r="AJ426" s="29">
        <f t="shared" si="781"/>
        <v>31118961</v>
      </c>
      <c r="AK426" s="29">
        <f t="shared" si="781"/>
        <v>22900</v>
      </c>
      <c r="AL426" s="29">
        <f t="shared" si="781"/>
        <v>0</v>
      </c>
      <c r="AM426" s="29">
        <f t="shared" si="781"/>
        <v>0</v>
      </c>
      <c r="AN426" s="29">
        <f t="shared" si="781"/>
        <v>0</v>
      </c>
      <c r="AO426" s="29">
        <f t="shared" si="781"/>
        <v>0</v>
      </c>
      <c r="AP426" s="29">
        <f t="shared" ref="AP426:BE426" si="782">AP10+AP242+AP365+AP395+AP405</f>
        <v>0</v>
      </c>
      <c r="AQ426" s="29">
        <f t="shared" si="782"/>
        <v>24039738</v>
      </c>
      <c r="AR426" s="29">
        <f t="shared" si="782"/>
        <v>0</v>
      </c>
      <c r="AS426" s="29">
        <f t="shared" si="782"/>
        <v>24039738</v>
      </c>
      <c r="AT426" s="29">
        <f t="shared" si="782"/>
        <v>0</v>
      </c>
      <c r="AU426" s="29">
        <f t="shared" si="782"/>
        <v>24039738</v>
      </c>
      <c r="AV426" s="29">
        <f t="shared" si="782"/>
        <v>24011638</v>
      </c>
      <c r="AW426" s="29">
        <f t="shared" si="782"/>
        <v>0</v>
      </c>
      <c r="AX426" s="29">
        <f t="shared" si="782"/>
        <v>24011638</v>
      </c>
      <c r="AY426" s="29">
        <f t="shared" si="782"/>
        <v>-131920</v>
      </c>
      <c r="AZ426" s="29">
        <f t="shared" si="782"/>
        <v>23879718</v>
      </c>
      <c r="BA426" s="29">
        <f t="shared" si="782"/>
        <v>25592642</v>
      </c>
      <c r="BB426" s="29">
        <f t="shared" si="782"/>
        <v>32529934.5</v>
      </c>
      <c r="BC426" s="29">
        <f t="shared" si="782"/>
        <v>351942</v>
      </c>
      <c r="BD426" s="29">
        <f t="shared" si="782"/>
        <v>26175240</v>
      </c>
      <c r="BE426" s="29">
        <f t="shared" si="782"/>
        <v>20500</v>
      </c>
    </row>
    <row r="427" spans="1:57" ht="14.25" hidden="1" customHeight="1" x14ac:dyDescent="0.25">
      <c r="E427" s="15"/>
      <c r="F427" s="15"/>
      <c r="G427" s="15"/>
      <c r="I427" s="64" t="s">
        <v>59</v>
      </c>
      <c r="J427" s="29">
        <f t="shared" ref="J427:AO427" si="783">J68</f>
        <v>1586103</v>
      </c>
      <c r="K427" s="29">
        <f t="shared" si="783"/>
        <v>991314</v>
      </c>
      <c r="L427" s="29">
        <f t="shared" si="783"/>
        <v>0</v>
      </c>
      <c r="M427" s="29">
        <f t="shared" si="783"/>
        <v>594789</v>
      </c>
      <c r="N427" s="29">
        <f t="shared" si="783"/>
        <v>0</v>
      </c>
      <c r="O427" s="29">
        <f t="shared" si="783"/>
        <v>0</v>
      </c>
      <c r="P427" s="29">
        <f t="shared" si="783"/>
        <v>0</v>
      </c>
      <c r="Q427" s="29">
        <f t="shared" si="783"/>
        <v>0</v>
      </c>
      <c r="R427" s="29">
        <f t="shared" si="783"/>
        <v>1586103</v>
      </c>
      <c r="S427" s="29">
        <f t="shared" si="783"/>
        <v>991314</v>
      </c>
      <c r="T427" s="29">
        <f t="shared" si="783"/>
        <v>0</v>
      </c>
      <c r="U427" s="29">
        <f t="shared" si="783"/>
        <v>594789</v>
      </c>
      <c r="V427" s="29">
        <f t="shared" si="783"/>
        <v>0</v>
      </c>
      <c r="W427" s="29">
        <f t="shared" si="783"/>
        <v>0</v>
      </c>
      <c r="X427" s="29">
        <f t="shared" si="783"/>
        <v>0</v>
      </c>
      <c r="Y427" s="29">
        <f t="shared" si="783"/>
        <v>0</v>
      </c>
      <c r="Z427" s="29">
        <f t="shared" si="783"/>
        <v>1586103</v>
      </c>
      <c r="AA427" s="29">
        <f t="shared" si="783"/>
        <v>991314</v>
      </c>
      <c r="AB427" s="29">
        <f t="shared" si="783"/>
        <v>0</v>
      </c>
      <c r="AC427" s="29">
        <f t="shared" si="783"/>
        <v>594789</v>
      </c>
      <c r="AD427" s="29">
        <f t="shared" si="783"/>
        <v>0</v>
      </c>
      <c r="AE427" s="29">
        <f t="shared" si="783"/>
        <v>0</v>
      </c>
      <c r="AF427" s="29">
        <f t="shared" si="783"/>
        <v>0</v>
      </c>
      <c r="AG427" s="29">
        <f t="shared" si="783"/>
        <v>0</v>
      </c>
      <c r="AH427" s="29">
        <f t="shared" si="783"/>
        <v>1586103</v>
      </c>
      <c r="AI427" s="29">
        <f t="shared" si="783"/>
        <v>991314</v>
      </c>
      <c r="AJ427" s="29">
        <f t="shared" si="783"/>
        <v>0</v>
      </c>
      <c r="AK427" s="29">
        <f t="shared" si="783"/>
        <v>594789</v>
      </c>
      <c r="AL427" s="29">
        <f t="shared" si="783"/>
        <v>0</v>
      </c>
      <c r="AM427" s="29">
        <f t="shared" si="783"/>
        <v>0</v>
      </c>
      <c r="AN427" s="29">
        <f t="shared" si="783"/>
        <v>0</v>
      </c>
      <c r="AO427" s="29">
        <f t="shared" si="783"/>
        <v>0</v>
      </c>
      <c r="AP427" s="29">
        <f t="shared" ref="AP427:BE427" si="784">AP68</f>
        <v>0</v>
      </c>
      <c r="AQ427" s="29">
        <f t="shared" si="784"/>
        <v>1586103</v>
      </c>
      <c r="AR427" s="29">
        <f t="shared" si="784"/>
        <v>0</v>
      </c>
      <c r="AS427" s="29">
        <f t="shared" si="784"/>
        <v>1586103</v>
      </c>
      <c r="AT427" s="29">
        <f t="shared" si="784"/>
        <v>0</v>
      </c>
      <c r="AU427" s="29">
        <f t="shared" si="784"/>
        <v>1586103</v>
      </c>
      <c r="AV427" s="29">
        <f t="shared" si="784"/>
        <v>1586103</v>
      </c>
      <c r="AW427" s="29">
        <f t="shared" si="784"/>
        <v>0</v>
      </c>
      <c r="AX427" s="29">
        <f t="shared" si="784"/>
        <v>1586103</v>
      </c>
      <c r="AY427" s="29">
        <f t="shared" si="784"/>
        <v>0</v>
      </c>
      <c r="AZ427" s="29">
        <f t="shared" si="784"/>
        <v>1586103</v>
      </c>
      <c r="BA427" s="29">
        <f t="shared" si="784"/>
        <v>1279979</v>
      </c>
      <c r="BB427" s="29">
        <f t="shared" si="784"/>
        <v>1279979</v>
      </c>
      <c r="BC427" s="29">
        <f t="shared" si="784"/>
        <v>799987</v>
      </c>
      <c r="BD427" s="29">
        <f t="shared" si="784"/>
        <v>0</v>
      </c>
      <c r="BE427" s="29">
        <f t="shared" si="784"/>
        <v>479992</v>
      </c>
    </row>
    <row r="428" spans="1:57" ht="14.25" hidden="1" customHeight="1" x14ac:dyDescent="0.25">
      <c r="E428" s="15"/>
      <c r="F428" s="15"/>
      <c r="G428" s="15"/>
      <c r="I428" s="64" t="s">
        <v>61</v>
      </c>
      <c r="J428" s="29">
        <f t="shared" ref="J428:AO428" si="785">J77</f>
        <v>2874000</v>
      </c>
      <c r="K428" s="29">
        <f t="shared" si="785"/>
        <v>0</v>
      </c>
      <c r="L428" s="29">
        <f t="shared" si="785"/>
        <v>2874000</v>
      </c>
      <c r="M428" s="29">
        <f t="shared" si="785"/>
        <v>0</v>
      </c>
      <c r="N428" s="29">
        <f t="shared" si="785"/>
        <v>26000</v>
      </c>
      <c r="O428" s="29">
        <f t="shared" si="785"/>
        <v>0</v>
      </c>
      <c r="P428" s="29">
        <f t="shared" si="785"/>
        <v>26000</v>
      </c>
      <c r="Q428" s="29">
        <f t="shared" si="785"/>
        <v>0</v>
      </c>
      <c r="R428" s="29">
        <f t="shared" si="785"/>
        <v>2900000</v>
      </c>
      <c r="S428" s="29">
        <f t="shared" si="785"/>
        <v>0</v>
      </c>
      <c r="T428" s="29">
        <f t="shared" si="785"/>
        <v>2900000</v>
      </c>
      <c r="U428" s="29">
        <f t="shared" si="785"/>
        <v>0</v>
      </c>
      <c r="V428" s="29">
        <f t="shared" si="785"/>
        <v>0</v>
      </c>
      <c r="W428" s="29">
        <f t="shared" si="785"/>
        <v>0</v>
      </c>
      <c r="X428" s="29">
        <f t="shared" si="785"/>
        <v>0</v>
      </c>
      <c r="Y428" s="29">
        <f t="shared" si="785"/>
        <v>0</v>
      </c>
      <c r="Z428" s="29">
        <f t="shared" si="785"/>
        <v>2900000</v>
      </c>
      <c r="AA428" s="29">
        <f t="shared" si="785"/>
        <v>0</v>
      </c>
      <c r="AB428" s="29">
        <f t="shared" si="785"/>
        <v>2900000</v>
      </c>
      <c r="AC428" s="29">
        <f t="shared" si="785"/>
        <v>0</v>
      </c>
      <c r="AD428" s="29">
        <f t="shared" si="785"/>
        <v>516838.5</v>
      </c>
      <c r="AE428" s="29">
        <f t="shared" si="785"/>
        <v>0</v>
      </c>
      <c r="AF428" s="29">
        <f t="shared" si="785"/>
        <v>516838.5</v>
      </c>
      <c r="AG428" s="29">
        <f t="shared" si="785"/>
        <v>0</v>
      </c>
      <c r="AH428" s="29">
        <f t="shared" si="785"/>
        <v>3416838.5</v>
      </c>
      <c r="AI428" s="29">
        <f t="shared" si="785"/>
        <v>0</v>
      </c>
      <c r="AJ428" s="29">
        <f t="shared" si="785"/>
        <v>3416838.5</v>
      </c>
      <c r="AK428" s="29">
        <f t="shared" si="785"/>
        <v>0</v>
      </c>
      <c r="AL428" s="29">
        <f t="shared" si="785"/>
        <v>0</v>
      </c>
      <c r="AM428" s="29">
        <f t="shared" si="785"/>
        <v>0</v>
      </c>
      <c r="AN428" s="29">
        <f t="shared" si="785"/>
        <v>0</v>
      </c>
      <c r="AO428" s="29">
        <f t="shared" si="785"/>
        <v>0</v>
      </c>
      <c r="AP428" s="29">
        <f t="shared" ref="AP428:BE428" si="786">AP77</f>
        <v>0</v>
      </c>
      <c r="AQ428" s="29">
        <f t="shared" si="786"/>
        <v>2874000</v>
      </c>
      <c r="AR428" s="29">
        <f t="shared" si="786"/>
        <v>0</v>
      </c>
      <c r="AS428" s="29">
        <f t="shared" si="786"/>
        <v>2874000</v>
      </c>
      <c r="AT428" s="29">
        <f t="shared" si="786"/>
        <v>0</v>
      </c>
      <c r="AU428" s="29">
        <f t="shared" si="786"/>
        <v>2874000</v>
      </c>
      <c r="AV428" s="29">
        <f t="shared" si="786"/>
        <v>2874000</v>
      </c>
      <c r="AW428" s="29">
        <f t="shared" si="786"/>
        <v>0</v>
      </c>
      <c r="AX428" s="29">
        <f t="shared" si="786"/>
        <v>2874000</v>
      </c>
      <c r="AY428" s="29">
        <f t="shared" si="786"/>
        <v>0</v>
      </c>
      <c r="AZ428" s="29">
        <f t="shared" si="786"/>
        <v>2874000</v>
      </c>
      <c r="BA428" s="29">
        <f t="shared" si="786"/>
        <v>1808000</v>
      </c>
      <c r="BB428" s="29">
        <f t="shared" si="786"/>
        <v>2250000</v>
      </c>
      <c r="BC428" s="29">
        <f t="shared" si="786"/>
        <v>0</v>
      </c>
      <c r="BD428" s="29">
        <f t="shared" si="786"/>
        <v>2250000</v>
      </c>
      <c r="BE428" s="29">
        <f t="shared" si="786"/>
        <v>0</v>
      </c>
    </row>
    <row r="429" spans="1:57" ht="14.25" hidden="1" customHeight="1" x14ac:dyDescent="0.25">
      <c r="E429" s="15"/>
      <c r="F429" s="15"/>
      <c r="G429" s="15"/>
      <c r="I429" s="64" t="s">
        <v>16</v>
      </c>
      <c r="J429" s="29">
        <f t="shared" ref="J429:AO429" si="787">J92</f>
        <v>8531052.1999999993</v>
      </c>
      <c r="K429" s="29">
        <f t="shared" si="787"/>
        <v>215399.2</v>
      </c>
      <c r="L429" s="29">
        <f t="shared" si="787"/>
        <v>8315653</v>
      </c>
      <c r="M429" s="29">
        <f t="shared" si="787"/>
        <v>0</v>
      </c>
      <c r="N429" s="29">
        <f t="shared" si="787"/>
        <v>438651.54</v>
      </c>
      <c r="O429" s="29">
        <f t="shared" si="787"/>
        <v>0</v>
      </c>
      <c r="P429" s="29">
        <f t="shared" si="787"/>
        <v>438651.54</v>
      </c>
      <c r="Q429" s="29">
        <f t="shared" si="787"/>
        <v>0</v>
      </c>
      <c r="R429" s="29">
        <f t="shared" si="787"/>
        <v>8969703.7400000002</v>
      </c>
      <c r="S429" s="29">
        <f t="shared" si="787"/>
        <v>215399.2</v>
      </c>
      <c r="T429" s="29">
        <f t="shared" si="787"/>
        <v>8754304.5399999991</v>
      </c>
      <c r="U429" s="29">
        <f t="shared" si="787"/>
        <v>0</v>
      </c>
      <c r="V429" s="29">
        <f t="shared" si="787"/>
        <v>0</v>
      </c>
      <c r="W429" s="29">
        <f t="shared" si="787"/>
        <v>0</v>
      </c>
      <c r="X429" s="29">
        <f t="shared" si="787"/>
        <v>0</v>
      </c>
      <c r="Y429" s="29">
        <f t="shared" si="787"/>
        <v>0</v>
      </c>
      <c r="Z429" s="29">
        <f t="shared" si="787"/>
        <v>8969703.7400000002</v>
      </c>
      <c r="AA429" s="29">
        <f t="shared" si="787"/>
        <v>215399.2</v>
      </c>
      <c r="AB429" s="29">
        <f t="shared" si="787"/>
        <v>8754304.5399999991</v>
      </c>
      <c r="AC429" s="29">
        <f t="shared" si="787"/>
        <v>0</v>
      </c>
      <c r="AD429" s="29">
        <f t="shared" si="787"/>
        <v>0</v>
      </c>
      <c r="AE429" s="29">
        <f t="shared" si="787"/>
        <v>0</v>
      </c>
      <c r="AF429" s="29">
        <f t="shared" si="787"/>
        <v>0</v>
      </c>
      <c r="AG429" s="29">
        <f t="shared" si="787"/>
        <v>0</v>
      </c>
      <c r="AH429" s="29">
        <f t="shared" si="787"/>
        <v>8969703.7400000002</v>
      </c>
      <c r="AI429" s="29">
        <f t="shared" si="787"/>
        <v>215399.2</v>
      </c>
      <c r="AJ429" s="29">
        <f t="shared" si="787"/>
        <v>8754304.5399999991</v>
      </c>
      <c r="AK429" s="29">
        <f t="shared" si="787"/>
        <v>0</v>
      </c>
      <c r="AL429" s="29">
        <f t="shared" si="787"/>
        <v>1.862645149230957E-9</v>
      </c>
      <c r="AM429" s="29">
        <f t="shared" si="787"/>
        <v>0</v>
      </c>
      <c r="AN429" s="29">
        <f t="shared" si="787"/>
        <v>0</v>
      </c>
      <c r="AO429" s="29">
        <f t="shared" si="787"/>
        <v>0</v>
      </c>
      <c r="AP429" s="29">
        <f t="shared" ref="AP429:BE429" si="788">AP92</f>
        <v>0</v>
      </c>
      <c r="AQ429" s="29">
        <f t="shared" si="788"/>
        <v>5355852.2</v>
      </c>
      <c r="AR429" s="29">
        <f t="shared" si="788"/>
        <v>0</v>
      </c>
      <c r="AS429" s="29">
        <f t="shared" si="788"/>
        <v>5355852.2</v>
      </c>
      <c r="AT429" s="29">
        <f t="shared" si="788"/>
        <v>0</v>
      </c>
      <c r="AU429" s="29">
        <f t="shared" si="788"/>
        <v>5355852.2</v>
      </c>
      <c r="AV429" s="29">
        <f t="shared" si="788"/>
        <v>5893752.2000000002</v>
      </c>
      <c r="AW429" s="29">
        <f t="shared" si="788"/>
        <v>0</v>
      </c>
      <c r="AX429" s="29">
        <f t="shared" si="788"/>
        <v>5893752.2000000002</v>
      </c>
      <c r="AY429" s="29">
        <f t="shared" si="788"/>
        <v>0</v>
      </c>
      <c r="AZ429" s="29">
        <f t="shared" si="788"/>
        <v>5893752.2000000002</v>
      </c>
      <c r="BA429" s="29">
        <f t="shared" si="788"/>
        <v>8340801.2000000002</v>
      </c>
      <c r="BB429" s="29">
        <f t="shared" si="788"/>
        <v>10365010.25</v>
      </c>
      <c r="BC429" s="29">
        <f t="shared" si="788"/>
        <v>206494.2</v>
      </c>
      <c r="BD429" s="29">
        <f t="shared" si="788"/>
        <v>9858516.0500000007</v>
      </c>
      <c r="BE429" s="29">
        <f t="shared" si="788"/>
        <v>4668700</v>
      </c>
    </row>
    <row r="430" spans="1:57" ht="14.25" hidden="1" customHeight="1" x14ac:dyDescent="0.25">
      <c r="E430" s="15"/>
      <c r="F430" s="15"/>
      <c r="G430" s="15"/>
      <c r="I430" s="64" t="s">
        <v>38</v>
      </c>
      <c r="J430" s="29">
        <f t="shared" ref="J430:AO430" si="789">J126</f>
        <v>177201</v>
      </c>
      <c r="K430" s="29">
        <f t="shared" si="789"/>
        <v>0</v>
      </c>
      <c r="L430" s="29">
        <f t="shared" si="789"/>
        <v>177201</v>
      </c>
      <c r="M430" s="29">
        <f t="shared" si="789"/>
        <v>0</v>
      </c>
      <c r="N430" s="29">
        <f t="shared" si="789"/>
        <v>3315000</v>
      </c>
      <c r="O430" s="29">
        <f t="shared" si="789"/>
        <v>0</v>
      </c>
      <c r="P430" s="29">
        <f t="shared" si="789"/>
        <v>3315000</v>
      </c>
      <c r="Q430" s="29">
        <f t="shared" si="789"/>
        <v>0</v>
      </c>
      <c r="R430" s="29">
        <f t="shared" si="789"/>
        <v>3492201</v>
      </c>
      <c r="S430" s="29">
        <f t="shared" si="789"/>
        <v>0</v>
      </c>
      <c r="T430" s="29">
        <f t="shared" si="789"/>
        <v>3492201</v>
      </c>
      <c r="U430" s="29">
        <f t="shared" si="789"/>
        <v>0</v>
      </c>
      <c r="V430" s="29">
        <f t="shared" si="789"/>
        <v>0</v>
      </c>
      <c r="W430" s="29">
        <f t="shared" si="789"/>
        <v>0</v>
      </c>
      <c r="X430" s="29">
        <f t="shared" si="789"/>
        <v>0</v>
      </c>
      <c r="Y430" s="29">
        <f t="shared" si="789"/>
        <v>0</v>
      </c>
      <c r="Z430" s="29">
        <f t="shared" si="789"/>
        <v>3492201</v>
      </c>
      <c r="AA430" s="29">
        <f t="shared" si="789"/>
        <v>0</v>
      </c>
      <c r="AB430" s="29">
        <f t="shared" si="789"/>
        <v>3492201</v>
      </c>
      <c r="AC430" s="29">
        <f t="shared" si="789"/>
        <v>0</v>
      </c>
      <c r="AD430" s="29">
        <f t="shared" si="789"/>
        <v>0</v>
      </c>
      <c r="AE430" s="29">
        <f t="shared" si="789"/>
        <v>0</v>
      </c>
      <c r="AF430" s="29">
        <f t="shared" si="789"/>
        <v>0</v>
      </c>
      <c r="AG430" s="29">
        <f t="shared" si="789"/>
        <v>0</v>
      </c>
      <c r="AH430" s="29">
        <f t="shared" si="789"/>
        <v>3492201</v>
      </c>
      <c r="AI430" s="29">
        <f t="shared" si="789"/>
        <v>0</v>
      </c>
      <c r="AJ430" s="29">
        <f t="shared" si="789"/>
        <v>3492201</v>
      </c>
      <c r="AK430" s="29">
        <f t="shared" si="789"/>
        <v>0</v>
      </c>
      <c r="AL430" s="29">
        <f t="shared" si="789"/>
        <v>0</v>
      </c>
      <c r="AM430" s="29">
        <f t="shared" si="789"/>
        <v>0</v>
      </c>
      <c r="AN430" s="29">
        <f t="shared" si="789"/>
        <v>0</v>
      </c>
      <c r="AO430" s="29">
        <f t="shared" si="789"/>
        <v>0</v>
      </c>
      <c r="AP430" s="29">
        <f t="shared" ref="AP430:BE430" si="790">AP126</f>
        <v>0</v>
      </c>
      <c r="AQ430" s="29">
        <f t="shared" si="790"/>
        <v>268679</v>
      </c>
      <c r="AR430" s="29">
        <f t="shared" si="790"/>
        <v>1738082</v>
      </c>
      <c r="AS430" s="29">
        <f t="shared" si="790"/>
        <v>2006761</v>
      </c>
      <c r="AT430" s="29">
        <f t="shared" si="790"/>
        <v>5050505</v>
      </c>
      <c r="AU430" s="29">
        <f t="shared" si="790"/>
        <v>7057266</v>
      </c>
      <c r="AV430" s="29">
        <f t="shared" si="790"/>
        <v>673896</v>
      </c>
      <c r="AW430" s="29">
        <f t="shared" si="790"/>
        <v>9437205</v>
      </c>
      <c r="AX430" s="29">
        <f t="shared" si="790"/>
        <v>10111101</v>
      </c>
      <c r="AY430" s="29">
        <f t="shared" si="790"/>
        <v>37191920</v>
      </c>
      <c r="AZ430" s="29">
        <f t="shared" si="790"/>
        <v>47303021</v>
      </c>
      <c r="BA430" s="29">
        <f t="shared" si="790"/>
        <v>646734</v>
      </c>
      <c r="BB430" s="29">
        <f t="shared" si="790"/>
        <v>9044788.1500000004</v>
      </c>
      <c r="BC430" s="29">
        <f t="shared" si="790"/>
        <v>0</v>
      </c>
      <c r="BD430" s="29">
        <f t="shared" si="790"/>
        <v>890377.47</v>
      </c>
      <c r="BE430" s="29">
        <f t="shared" si="790"/>
        <v>91000</v>
      </c>
    </row>
    <row r="431" spans="1:57" ht="14.25" hidden="1" customHeight="1" x14ac:dyDescent="0.25">
      <c r="E431" s="15"/>
      <c r="F431" s="15"/>
      <c r="G431" s="15"/>
      <c r="I431" s="64" t="s">
        <v>106</v>
      </c>
      <c r="J431" s="29">
        <f t="shared" ref="J431:BE431" si="791">J247</f>
        <v>158018167</v>
      </c>
      <c r="K431" s="29">
        <f t="shared" si="791"/>
        <v>95383159</v>
      </c>
      <c r="L431" s="29">
        <f t="shared" si="791"/>
        <v>62635008</v>
      </c>
      <c r="M431" s="29">
        <f t="shared" si="791"/>
        <v>0</v>
      </c>
      <c r="N431" s="29">
        <f t="shared" ref="N431:U431" si="792">N247</f>
        <v>6870797</v>
      </c>
      <c r="O431" s="29">
        <f t="shared" si="792"/>
        <v>840</v>
      </c>
      <c r="P431" s="29">
        <f t="shared" si="792"/>
        <v>6869957</v>
      </c>
      <c r="Q431" s="29">
        <f t="shared" si="792"/>
        <v>0</v>
      </c>
      <c r="R431" s="29">
        <f t="shared" si="792"/>
        <v>164888964</v>
      </c>
      <c r="S431" s="29">
        <f t="shared" si="792"/>
        <v>95383999</v>
      </c>
      <c r="T431" s="29">
        <f t="shared" si="792"/>
        <v>69504965</v>
      </c>
      <c r="U431" s="29">
        <f t="shared" si="792"/>
        <v>0</v>
      </c>
      <c r="V431" s="29">
        <f t="shared" ref="V431:AC431" si="793">V247</f>
        <v>192200</v>
      </c>
      <c r="W431" s="29">
        <f t="shared" si="793"/>
        <v>0</v>
      </c>
      <c r="X431" s="29">
        <f t="shared" si="793"/>
        <v>192200</v>
      </c>
      <c r="Y431" s="29">
        <f t="shared" si="793"/>
        <v>0</v>
      </c>
      <c r="Z431" s="29">
        <f t="shared" si="793"/>
        <v>165081164</v>
      </c>
      <c r="AA431" s="29">
        <f t="shared" si="793"/>
        <v>95383999</v>
      </c>
      <c r="AB431" s="29">
        <f t="shared" si="793"/>
        <v>69697165</v>
      </c>
      <c r="AC431" s="29">
        <f t="shared" si="793"/>
        <v>0</v>
      </c>
      <c r="AD431" s="29">
        <f t="shared" ref="AD431:AK431" si="794">AD247</f>
        <v>13512108</v>
      </c>
      <c r="AE431" s="29">
        <f t="shared" si="794"/>
        <v>13512108.9</v>
      </c>
      <c r="AF431" s="29">
        <f t="shared" si="794"/>
        <v>-0.89999999999417923</v>
      </c>
      <c r="AG431" s="29">
        <f t="shared" si="794"/>
        <v>0</v>
      </c>
      <c r="AH431" s="29">
        <f t="shared" si="794"/>
        <v>178593272</v>
      </c>
      <c r="AI431" s="29">
        <f t="shared" si="794"/>
        <v>108896107.90000001</v>
      </c>
      <c r="AJ431" s="29">
        <f t="shared" si="794"/>
        <v>69697164.099999994</v>
      </c>
      <c r="AK431" s="29">
        <f t="shared" si="794"/>
        <v>0</v>
      </c>
      <c r="AL431" s="29">
        <f t="shared" ref="AL431:AX431" si="795">AL247</f>
        <v>0</v>
      </c>
      <c r="AM431" s="29">
        <f t="shared" si="795"/>
        <v>-3.7834979593753815E-10</v>
      </c>
      <c r="AN431" s="29">
        <f t="shared" si="795"/>
        <v>0</v>
      </c>
      <c r="AO431" s="29">
        <f t="shared" si="795"/>
        <v>0</v>
      </c>
      <c r="AP431" s="29">
        <f t="shared" si="795"/>
        <v>0</v>
      </c>
      <c r="AQ431" s="29">
        <f t="shared" si="795"/>
        <v>154780849</v>
      </c>
      <c r="AR431" s="29">
        <f t="shared" si="795"/>
        <v>0</v>
      </c>
      <c r="AS431" s="29">
        <f t="shared" si="795"/>
        <v>154780849</v>
      </c>
      <c r="AT431" s="29">
        <f t="shared" ref="AT431:AU431" si="796">AT247</f>
        <v>0</v>
      </c>
      <c r="AU431" s="29">
        <f t="shared" si="796"/>
        <v>154780849</v>
      </c>
      <c r="AV431" s="29">
        <f t="shared" si="795"/>
        <v>154607606</v>
      </c>
      <c r="AW431" s="29">
        <f t="shared" si="795"/>
        <v>0</v>
      </c>
      <c r="AX431" s="29">
        <f t="shared" si="795"/>
        <v>154607606</v>
      </c>
      <c r="AY431" s="29">
        <f t="shared" ref="AY431:AZ431" si="797">AY247</f>
        <v>0</v>
      </c>
      <c r="AZ431" s="29">
        <f t="shared" si="797"/>
        <v>154607606</v>
      </c>
      <c r="BA431" s="29">
        <f t="shared" si="791"/>
        <v>150011290</v>
      </c>
      <c r="BB431" s="29">
        <f t="shared" si="791"/>
        <v>171529059.38999999</v>
      </c>
      <c r="BC431" s="29">
        <f t="shared" si="791"/>
        <v>91834620</v>
      </c>
      <c r="BD431" s="29">
        <f t="shared" si="791"/>
        <v>77599497</v>
      </c>
      <c r="BE431" s="29">
        <f t="shared" si="791"/>
        <v>0</v>
      </c>
    </row>
    <row r="432" spans="1:57" ht="14.25" hidden="1" customHeight="1" x14ac:dyDescent="0.25">
      <c r="E432" s="15"/>
      <c r="F432" s="15"/>
      <c r="G432" s="15"/>
      <c r="I432" s="64" t="s">
        <v>80</v>
      </c>
      <c r="J432" s="29">
        <f t="shared" ref="J432:U432" si="798">J154</f>
        <v>18908720</v>
      </c>
      <c r="K432" s="29">
        <f t="shared" si="798"/>
        <v>108120</v>
      </c>
      <c r="L432" s="29">
        <f t="shared" si="798"/>
        <v>15000600</v>
      </c>
      <c r="M432" s="29">
        <f t="shared" si="798"/>
        <v>3800000</v>
      </c>
      <c r="N432" s="29">
        <f t="shared" si="798"/>
        <v>3024882</v>
      </c>
      <c r="O432" s="29">
        <f t="shared" si="798"/>
        <v>1514280</v>
      </c>
      <c r="P432" s="29">
        <f t="shared" si="798"/>
        <v>1510602</v>
      </c>
      <c r="Q432" s="29">
        <f t="shared" si="798"/>
        <v>0</v>
      </c>
      <c r="R432" s="29">
        <f t="shared" si="798"/>
        <v>21933602</v>
      </c>
      <c r="S432" s="29">
        <f t="shared" si="798"/>
        <v>1622400</v>
      </c>
      <c r="T432" s="29">
        <f t="shared" si="798"/>
        <v>16511202</v>
      </c>
      <c r="U432" s="29">
        <f t="shared" si="798"/>
        <v>3800000</v>
      </c>
      <c r="V432" s="29">
        <f t="shared" ref="V432:AC432" si="799">V154</f>
        <v>0</v>
      </c>
      <c r="W432" s="29">
        <f t="shared" si="799"/>
        <v>0</v>
      </c>
      <c r="X432" s="29">
        <f t="shared" si="799"/>
        <v>0</v>
      </c>
      <c r="Y432" s="29">
        <f t="shared" si="799"/>
        <v>0</v>
      </c>
      <c r="Z432" s="29">
        <f t="shared" si="799"/>
        <v>21933602</v>
      </c>
      <c r="AA432" s="29">
        <f t="shared" si="799"/>
        <v>1622400</v>
      </c>
      <c r="AB432" s="29">
        <f t="shared" si="799"/>
        <v>16511202</v>
      </c>
      <c r="AC432" s="29">
        <f t="shared" si="799"/>
        <v>3800000</v>
      </c>
      <c r="AD432" s="29">
        <f t="shared" ref="AD432:AK432" si="800">AD154</f>
        <v>118279</v>
      </c>
      <c r="AE432" s="29">
        <f t="shared" si="800"/>
        <v>118279</v>
      </c>
      <c r="AF432" s="29">
        <f t="shared" si="800"/>
        <v>0</v>
      </c>
      <c r="AG432" s="29">
        <f t="shared" si="800"/>
        <v>0</v>
      </c>
      <c r="AH432" s="29">
        <f t="shared" si="800"/>
        <v>22051881</v>
      </c>
      <c r="AI432" s="29">
        <f t="shared" si="800"/>
        <v>1740679</v>
      </c>
      <c r="AJ432" s="29">
        <f t="shared" si="800"/>
        <v>16511202</v>
      </c>
      <c r="AK432" s="29">
        <f t="shared" si="800"/>
        <v>3800000</v>
      </c>
      <c r="AL432" s="29">
        <f t="shared" ref="AL432:BE432" si="801">AL154</f>
        <v>0</v>
      </c>
      <c r="AM432" s="29">
        <f t="shared" si="801"/>
        <v>0</v>
      </c>
      <c r="AN432" s="29">
        <f t="shared" si="801"/>
        <v>0</v>
      </c>
      <c r="AO432" s="29">
        <f t="shared" si="801"/>
        <v>0</v>
      </c>
      <c r="AP432" s="29">
        <f t="shared" si="801"/>
        <v>0</v>
      </c>
      <c r="AQ432" s="29">
        <f t="shared" si="801"/>
        <v>18103420</v>
      </c>
      <c r="AR432" s="29">
        <f t="shared" si="801"/>
        <v>0</v>
      </c>
      <c r="AS432" s="29">
        <f t="shared" si="801"/>
        <v>18103420</v>
      </c>
      <c r="AT432" s="29">
        <f t="shared" ref="AT432:AU432" si="802">AT154</f>
        <v>0</v>
      </c>
      <c r="AU432" s="29">
        <f t="shared" si="802"/>
        <v>18103420</v>
      </c>
      <c r="AV432" s="29">
        <f t="shared" si="801"/>
        <v>17796320</v>
      </c>
      <c r="AW432" s="29">
        <f t="shared" si="801"/>
        <v>0</v>
      </c>
      <c r="AX432" s="29">
        <f t="shared" si="801"/>
        <v>17796320</v>
      </c>
      <c r="AY432" s="29">
        <f t="shared" ref="AY432:AZ432" si="803">AY154</f>
        <v>0</v>
      </c>
      <c r="AZ432" s="29">
        <f t="shared" si="803"/>
        <v>17796320</v>
      </c>
      <c r="BA432" s="29">
        <f t="shared" si="801"/>
        <v>18554530</v>
      </c>
      <c r="BB432" s="29">
        <f t="shared" si="801"/>
        <v>23112761</v>
      </c>
      <c r="BC432" s="29">
        <f t="shared" si="801"/>
        <v>948580</v>
      </c>
      <c r="BD432" s="29">
        <f t="shared" si="801"/>
        <v>18029615</v>
      </c>
      <c r="BE432" s="29">
        <f t="shared" si="801"/>
        <v>3800000</v>
      </c>
    </row>
    <row r="433" spans="1:57" ht="14.25" hidden="1" customHeight="1" x14ac:dyDescent="0.25">
      <c r="E433" s="15"/>
      <c r="F433" s="15"/>
      <c r="G433" s="15"/>
      <c r="I433" s="64" t="s">
        <v>127</v>
      </c>
      <c r="J433" s="29">
        <f t="shared" ref="J433:BE433" si="804">J196+J339</f>
        <v>23129455.469999999</v>
      </c>
      <c r="K433" s="29">
        <f t="shared" si="804"/>
        <v>18875817.469999999</v>
      </c>
      <c r="L433" s="29">
        <f t="shared" si="804"/>
        <v>4253638</v>
      </c>
      <c r="M433" s="29">
        <f t="shared" si="804"/>
        <v>0</v>
      </c>
      <c r="N433" s="29">
        <f t="shared" ref="N433:U433" si="805">N196+N339</f>
        <v>91568</v>
      </c>
      <c r="O433" s="29">
        <f t="shared" si="805"/>
        <v>0</v>
      </c>
      <c r="P433" s="29">
        <f t="shared" si="805"/>
        <v>91568</v>
      </c>
      <c r="Q433" s="29">
        <f t="shared" si="805"/>
        <v>0</v>
      </c>
      <c r="R433" s="29">
        <f t="shared" si="805"/>
        <v>23221023.469999999</v>
      </c>
      <c r="S433" s="29">
        <f t="shared" si="805"/>
        <v>18875817.469999999</v>
      </c>
      <c r="T433" s="29">
        <f t="shared" si="805"/>
        <v>4345206</v>
      </c>
      <c r="U433" s="29">
        <f t="shared" si="805"/>
        <v>0</v>
      </c>
      <c r="V433" s="29">
        <f t="shared" ref="V433:AC433" si="806">V196+V339</f>
        <v>0</v>
      </c>
      <c r="W433" s="29">
        <f t="shared" si="806"/>
        <v>0</v>
      </c>
      <c r="X433" s="29">
        <f t="shared" si="806"/>
        <v>0</v>
      </c>
      <c r="Y433" s="29">
        <f t="shared" si="806"/>
        <v>0</v>
      </c>
      <c r="Z433" s="29">
        <f t="shared" si="806"/>
        <v>23221023.469999999</v>
      </c>
      <c r="AA433" s="29">
        <f t="shared" si="806"/>
        <v>18875817.469999999</v>
      </c>
      <c r="AB433" s="29">
        <f t="shared" si="806"/>
        <v>4345206</v>
      </c>
      <c r="AC433" s="29">
        <f t="shared" si="806"/>
        <v>0</v>
      </c>
      <c r="AD433" s="29">
        <f t="shared" ref="AD433:AK433" si="807">AD196+AD339</f>
        <v>2211590</v>
      </c>
      <c r="AE433" s="29">
        <f t="shared" si="807"/>
        <v>2171590</v>
      </c>
      <c r="AF433" s="29">
        <f t="shared" si="807"/>
        <v>40000</v>
      </c>
      <c r="AG433" s="29">
        <f t="shared" si="807"/>
        <v>0</v>
      </c>
      <c r="AH433" s="29">
        <f t="shared" si="807"/>
        <v>25432613.469999999</v>
      </c>
      <c r="AI433" s="29">
        <f t="shared" si="807"/>
        <v>21047407.469999999</v>
      </c>
      <c r="AJ433" s="29">
        <f t="shared" si="807"/>
        <v>4385206</v>
      </c>
      <c r="AK433" s="29">
        <f t="shared" si="807"/>
        <v>0</v>
      </c>
      <c r="AL433" s="29">
        <f t="shared" ref="AL433:AX433" si="808">AL196+AL339</f>
        <v>0</v>
      </c>
      <c r="AM433" s="29">
        <f t="shared" si="808"/>
        <v>0</v>
      </c>
      <c r="AN433" s="29">
        <f t="shared" si="808"/>
        <v>0</v>
      </c>
      <c r="AO433" s="29">
        <f t="shared" si="808"/>
        <v>0</v>
      </c>
      <c r="AP433" s="29">
        <f t="shared" si="808"/>
        <v>0</v>
      </c>
      <c r="AQ433" s="29">
        <f t="shared" si="808"/>
        <v>20625736.34</v>
      </c>
      <c r="AR433" s="29">
        <f t="shared" si="808"/>
        <v>0</v>
      </c>
      <c r="AS433" s="29">
        <f t="shared" si="808"/>
        <v>20625736.34</v>
      </c>
      <c r="AT433" s="29">
        <f t="shared" ref="AT433:AU433" si="809">AT196+AT339</f>
        <v>0</v>
      </c>
      <c r="AU433" s="29">
        <f t="shared" si="809"/>
        <v>20625736.34</v>
      </c>
      <c r="AV433" s="29">
        <f t="shared" si="808"/>
        <v>17607488.039999999</v>
      </c>
      <c r="AW433" s="29">
        <f t="shared" si="808"/>
        <v>0</v>
      </c>
      <c r="AX433" s="29">
        <f t="shared" si="808"/>
        <v>17607488.039999999</v>
      </c>
      <c r="AY433" s="29">
        <f t="shared" ref="AY433:AZ433" si="810">AY196+AY339</f>
        <v>0</v>
      </c>
      <c r="AZ433" s="29">
        <f t="shared" si="810"/>
        <v>17607488.039999999</v>
      </c>
      <c r="BA433" s="29">
        <f t="shared" si="804"/>
        <v>26234212.210000001</v>
      </c>
      <c r="BB433" s="29">
        <f t="shared" si="804"/>
        <v>29599191.100000001</v>
      </c>
      <c r="BC433" s="29">
        <f t="shared" si="804"/>
        <v>21550252</v>
      </c>
      <c r="BD433" s="29">
        <f t="shared" si="804"/>
        <v>8925615.0999999996</v>
      </c>
      <c r="BE433" s="29">
        <f t="shared" si="804"/>
        <v>966676</v>
      </c>
    </row>
    <row r="434" spans="1:57" ht="14.25" hidden="1" customHeight="1" x14ac:dyDescent="0.25">
      <c r="E434" s="15"/>
      <c r="F434" s="15"/>
      <c r="G434" s="15"/>
      <c r="I434" s="64" t="s">
        <v>146</v>
      </c>
      <c r="J434" s="29">
        <f t="shared" ref="J434:BE434" si="811">J221</f>
        <v>682300</v>
      </c>
      <c r="K434" s="29">
        <f t="shared" si="811"/>
        <v>0</v>
      </c>
      <c r="L434" s="29">
        <f t="shared" si="811"/>
        <v>414300</v>
      </c>
      <c r="M434" s="29">
        <f t="shared" si="811"/>
        <v>268000</v>
      </c>
      <c r="N434" s="29">
        <f t="shared" ref="N434:U434" si="812">N221</f>
        <v>114000</v>
      </c>
      <c r="O434" s="29">
        <f t="shared" si="812"/>
        <v>0</v>
      </c>
      <c r="P434" s="29">
        <f t="shared" si="812"/>
        <v>114000</v>
      </c>
      <c r="Q434" s="29">
        <f t="shared" si="812"/>
        <v>0</v>
      </c>
      <c r="R434" s="29">
        <f t="shared" si="812"/>
        <v>796300</v>
      </c>
      <c r="S434" s="29">
        <f t="shared" si="812"/>
        <v>0</v>
      </c>
      <c r="T434" s="29">
        <f t="shared" si="812"/>
        <v>528300</v>
      </c>
      <c r="U434" s="29">
        <f t="shared" si="812"/>
        <v>268000</v>
      </c>
      <c r="V434" s="29">
        <f t="shared" ref="V434:AC434" si="813">V221</f>
        <v>0</v>
      </c>
      <c r="W434" s="29">
        <f t="shared" si="813"/>
        <v>0</v>
      </c>
      <c r="X434" s="29">
        <f t="shared" si="813"/>
        <v>0</v>
      </c>
      <c r="Y434" s="29">
        <f t="shared" si="813"/>
        <v>0</v>
      </c>
      <c r="Z434" s="29">
        <f t="shared" si="813"/>
        <v>796300</v>
      </c>
      <c r="AA434" s="29">
        <f t="shared" si="813"/>
        <v>0</v>
      </c>
      <c r="AB434" s="29">
        <f t="shared" si="813"/>
        <v>528300</v>
      </c>
      <c r="AC434" s="29">
        <f t="shared" si="813"/>
        <v>268000</v>
      </c>
      <c r="AD434" s="29">
        <f t="shared" ref="AD434:AK434" si="814">AD221</f>
        <v>0</v>
      </c>
      <c r="AE434" s="29">
        <f t="shared" si="814"/>
        <v>0</v>
      </c>
      <c r="AF434" s="29">
        <f t="shared" si="814"/>
        <v>0</v>
      </c>
      <c r="AG434" s="29">
        <f t="shared" si="814"/>
        <v>0</v>
      </c>
      <c r="AH434" s="29">
        <f t="shared" si="814"/>
        <v>796300</v>
      </c>
      <c r="AI434" s="29">
        <f t="shared" si="814"/>
        <v>0</v>
      </c>
      <c r="AJ434" s="29">
        <f t="shared" si="814"/>
        <v>528300</v>
      </c>
      <c r="AK434" s="29">
        <f t="shared" si="814"/>
        <v>268000</v>
      </c>
      <c r="AL434" s="29">
        <f t="shared" ref="AL434:AX434" si="815">AL221</f>
        <v>0</v>
      </c>
      <c r="AM434" s="29">
        <f t="shared" si="815"/>
        <v>0</v>
      </c>
      <c r="AN434" s="29">
        <f t="shared" si="815"/>
        <v>0</v>
      </c>
      <c r="AO434" s="29">
        <f t="shared" si="815"/>
        <v>0</v>
      </c>
      <c r="AP434" s="29">
        <f t="shared" si="815"/>
        <v>0</v>
      </c>
      <c r="AQ434" s="29">
        <f t="shared" si="815"/>
        <v>682300</v>
      </c>
      <c r="AR434" s="29">
        <f t="shared" si="815"/>
        <v>0</v>
      </c>
      <c r="AS434" s="29">
        <f t="shared" si="815"/>
        <v>682300</v>
      </c>
      <c r="AT434" s="29">
        <f t="shared" ref="AT434:AU434" si="816">AT221</f>
        <v>0</v>
      </c>
      <c r="AU434" s="29">
        <f t="shared" si="816"/>
        <v>682300</v>
      </c>
      <c r="AV434" s="29">
        <f t="shared" si="815"/>
        <v>682300</v>
      </c>
      <c r="AW434" s="29">
        <f t="shared" si="815"/>
        <v>0</v>
      </c>
      <c r="AX434" s="29">
        <f t="shared" si="815"/>
        <v>682300</v>
      </c>
      <c r="AY434" s="29">
        <f t="shared" ref="AY434:AZ434" si="817">AY221</f>
        <v>0</v>
      </c>
      <c r="AZ434" s="29">
        <f t="shared" si="817"/>
        <v>682300</v>
      </c>
      <c r="BA434" s="29">
        <f t="shared" si="811"/>
        <v>643600</v>
      </c>
      <c r="BB434" s="29">
        <f t="shared" si="811"/>
        <v>643600</v>
      </c>
      <c r="BC434" s="29">
        <f t="shared" si="811"/>
        <v>0</v>
      </c>
      <c r="BD434" s="29">
        <f t="shared" si="811"/>
        <v>375600</v>
      </c>
      <c r="BE434" s="29">
        <f t="shared" si="811"/>
        <v>268000</v>
      </c>
    </row>
    <row r="435" spans="1:57" ht="14.25" hidden="1" customHeight="1" x14ac:dyDescent="0.25">
      <c r="E435" s="15"/>
      <c r="F435" s="15"/>
      <c r="G435" s="15"/>
      <c r="I435" s="64" t="s">
        <v>200</v>
      </c>
      <c r="J435" s="29">
        <f t="shared" ref="J435:BE435" si="818">J381</f>
        <v>3228000</v>
      </c>
      <c r="K435" s="29">
        <f t="shared" si="818"/>
        <v>728000</v>
      </c>
      <c r="L435" s="29">
        <f t="shared" si="818"/>
        <v>2500000</v>
      </c>
      <c r="M435" s="29">
        <f t="shared" si="818"/>
        <v>0</v>
      </c>
      <c r="N435" s="29">
        <f t="shared" ref="N435:AX435" si="819">N381</f>
        <v>0</v>
      </c>
      <c r="O435" s="29">
        <f t="shared" si="819"/>
        <v>0</v>
      </c>
      <c r="P435" s="29">
        <f t="shared" si="819"/>
        <v>0</v>
      </c>
      <c r="Q435" s="29">
        <f t="shared" si="819"/>
        <v>0</v>
      </c>
      <c r="R435" s="29">
        <f t="shared" si="819"/>
        <v>3228000</v>
      </c>
      <c r="S435" s="29">
        <f t="shared" si="819"/>
        <v>728000</v>
      </c>
      <c r="T435" s="29">
        <f t="shared" si="819"/>
        <v>2500000</v>
      </c>
      <c r="U435" s="29">
        <f t="shared" si="819"/>
        <v>0</v>
      </c>
      <c r="V435" s="29">
        <f t="shared" ref="V435:AC435" si="820">V381</f>
        <v>0</v>
      </c>
      <c r="W435" s="29">
        <f t="shared" si="820"/>
        <v>0</v>
      </c>
      <c r="X435" s="29">
        <f t="shared" si="820"/>
        <v>0</v>
      </c>
      <c r="Y435" s="29">
        <f t="shared" si="820"/>
        <v>0</v>
      </c>
      <c r="Z435" s="29">
        <f t="shared" si="820"/>
        <v>3228000</v>
      </c>
      <c r="AA435" s="29">
        <f t="shared" si="820"/>
        <v>728000</v>
      </c>
      <c r="AB435" s="29">
        <f t="shared" si="820"/>
        <v>2500000</v>
      </c>
      <c r="AC435" s="29">
        <f t="shared" si="820"/>
        <v>0</v>
      </c>
      <c r="AD435" s="29">
        <f t="shared" ref="AD435:AK435" si="821">AD381</f>
        <v>0</v>
      </c>
      <c r="AE435" s="29">
        <f t="shared" si="821"/>
        <v>0</v>
      </c>
      <c r="AF435" s="29">
        <f t="shared" si="821"/>
        <v>0</v>
      </c>
      <c r="AG435" s="29">
        <f t="shared" si="821"/>
        <v>0</v>
      </c>
      <c r="AH435" s="29">
        <f t="shared" si="821"/>
        <v>3228000</v>
      </c>
      <c r="AI435" s="29">
        <f t="shared" si="821"/>
        <v>728000</v>
      </c>
      <c r="AJ435" s="29">
        <f t="shared" si="821"/>
        <v>2500000</v>
      </c>
      <c r="AK435" s="29">
        <f t="shared" si="821"/>
        <v>0</v>
      </c>
      <c r="AL435" s="29">
        <f t="shared" si="819"/>
        <v>0</v>
      </c>
      <c r="AM435" s="29">
        <f t="shared" si="819"/>
        <v>0</v>
      </c>
      <c r="AN435" s="29">
        <f t="shared" si="819"/>
        <v>0</v>
      </c>
      <c r="AO435" s="29">
        <f t="shared" si="819"/>
        <v>0</v>
      </c>
      <c r="AP435" s="29">
        <f t="shared" si="819"/>
        <v>0</v>
      </c>
      <c r="AQ435" s="29">
        <f t="shared" si="819"/>
        <v>3228000</v>
      </c>
      <c r="AR435" s="29">
        <f t="shared" si="819"/>
        <v>0</v>
      </c>
      <c r="AS435" s="29">
        <f t="shared" si="819"/>
        <v>3228000</v>
      </c>
      <c r="AT435" s="29">
        <f t="shared" ref="AT435:AU435" si="822">AT381</f>
        <v>0</v>
      </c>
      <c r="AU435" s="29">
        <f t="shared" si="822"/>
        <v>3228000</v>
      </c>
      <c r="AV435" s="29">
        <f t="shared" si="819"/>
        <v>3228000</v>
      </c>
      <c r="AW435" s="29">
        <f t="shared" si="819"/>
        <v>0</v>
      </c>
      <c r="AX435" s="29">
        <f t="shared" si="819"/>
        <v>3228000</v>
      </c>
      <c r="AY435" s="29">
        <f t="shared" ref="AY435:AZ435" si="823">AY381</f>
        <v>0</v>
      </c>
      <c r="AZ435" s="29">
        <f t="shared" si="823"/>
        <v>3228000</v>
      </c>
      <c r="BA435" s="29">
        <f t="shared" si="818"/>
        <v>3832000</v>
      </c>
      <c r="BB435" s="29">
        <f t="shared" si="818"/>
        <v>3832000</v>
      </c>
      <c r="BC435" s="29">
        <f t="shared" si="818"/>
        <v>732000</v>
      </c>
      <c r="BD435" s="29">
        <f t="shared" si="818"/>
        <v>3100000</v>
      </c>
      <c r="BE435" s="29">
        <f t="shared" si="818"/>
        <v>0</v>
      </c>
    </row>
    <row r="436" spans="1:57" ht="14.25" hidden="1" customHeight="1" x14ac:dyDescent="0.25">
      <c r="E436" s="15"/>
      <c r="F436" s="15"/>
      <c r="G436" s="15"/>
      <c r="I436" s="64" t="s">
        <v>343</v>
      </c>
      <c r="J436" s="29">
        <f t="shared" ref="J436:BE436" si="824">J390</f>
        <v>0</v>
      </c>
      <c r="K436" s="29">
        <f t="shared" si="824"/>
        <v>0</v>
      </c>
      <c r="L436" s="29">
        <f t="shared" si="824"/>
        <v>0</v>
      </c>
      <c r="M436" s="29">
        <f t="shared" si="824"/>
        <v>0</v>
      </c>
      <c r="N436" s="29">
        <f t="shared" ref="N436:AX436" si="825">N390</f>
        <v>0</v>
      </c>
      <c r="O436" s="29">
        <f t="shared" si="825"/>
        <v>0</v>
      </c>
      <c r="P436" s="29">
        <f t="shared" si="825"/>
        <v>0</v>
      </c>
      <c r="Q436" s="29">
        <f t="shared" si="825"/>
        <v>0</v>
      </c>
      <c r="R436" s="29">
        <f t="shared" si="825"/>
        <v>0</v>
      </c>
      <c r="S436" s="29">
        <f t="shared" si="825"/>
        <v>0</v>
      </c>
      <c r="T436" s="29">
        <f t="shared" si="825"/>
        <v>0</v>
      </c>
      <c r="U436" s="29">
        <f t="shared" si="825"/>
        <v>0</v>
      </c>
      <c r="V436" s="29">
        <f t="shared" ref="V436:AC436" si="826">V390</f>
        <v>0</v>
      </c>
      <c r="W436" s="29">
        <f t="shared" si="826"/>
        <v>0</v>
      </c>
      <c r="X436" s="29">
        <f t="shared" si="826"/>
        <v>0</v>
      </c>
      <c r="Y436" s="29">
        <f t="shared" si="826"/>
        <v>0</v>
      </c>
      <c r="Z436" s="29">
        <f t="shared" si="826"/>
        <v>0</v>
      </c>
      <c r="AA436" s="29">
        <f t="shared" si="826"/>
        <v>0</v>
      </c>
      <c r="AB436" s="29">
        <f t="shared" si="826"/>
        <v>0</v>
      </c>
      <c r="AC436" s="29">
        <f t="shared" si="826"/>
        <v>0</v>
      </c>
      <c r="AD436" s="29">
        <f t="shared" ref="AD436:AK436" si="827">AD390</f>
        <v>0</v>
      </c>
      <c r="AE436" s="29">
        <f t="shared" si="827"/>
        <v>0</v>
      </c>
      <c r="AF436" s="29">
        <f t="shared" si="827"/>
        <v>0</v>
      </c>
      <c r="AG436" s="29">
        <f t="shared" si="827"/>
        <v>0</v>
      </c>
      <c r="AH436" s="29">
        <f t="shared" si="827"/>
        <v>0</v>
      </c>
      <c r="AI436" s="29">
        <f t="shared" si="827"/>
        <v>0</v>
      </c>
      <c r="AJ436" s="29">
        <f t="shared" si="827"/>
        <v>0</v>
      </c>
      <c r="AK436" s="29">
        <f t="shared" si="827"/>
        <v>0</v>
      </c>
      <c r="AL436" s="29">
        <f t="shared" si="825"/>
        <v>0</v>
      </c>
      <c r="AM436" s="29">
        <f t="shared" si="825"/>
        <v>0</v>
      </c>
      <c r="AN436" s="29">
        <f t="shared" si="825"/>
        <v>0</v>
      </c>
      <c r="AO436" s="29">
        <f t="shared" si="825"/>
        <v>0</v>
      </c>
      <c r="AP436" s="29">
        <f t="shared" si="825"/>
        <v>0</v>
      </c>
      <c r="AQ436" s="29">
        <f t="shared" si="825"/>
        <v>3176000</v>
      </c>
      <c r="AR436" s="29">
        <f t="shared" si="825"/>
        <v>0</v>
      </c>
      <c r="AS436" s="29">
        <f t="shared" si="825"/>
        <v>3176000</v>
      </c>
      <c r="AT436" s="29">
        <f t="shared" ref="AT436:AU436" si="828">AT390</f>
        <v>-50505</v>
      </c>
      <c r="AU436" s="29">
        <f t="shared" si="828"/>
        <v>3125495</v>
      </c>
      <c r="AV436" s="29">
        <f t="shared" si="825"/>
        <v>6196300</v>
      </c>
      <c r="AW436" s="29">
        <f t="shared" si="825"/>
        <v>0</v>
      </c>
      <c r="AX436" s="29">
        <f t="shared" si="825"/>
        <v>6196300</v>
      </c>
      <c r="AY436" s="29">
        <f t="shared" ref="AY436:AZ436" si="829">AY390</f>
        <v>-240000</v>
      </c>
      <c r="AZ436" s="29">
        <f t="shared" si="829"/>
        <v>5956300</v>
      </c>
      <c r="BA436" s="29">
        <f t="shared" si="824"/>
        <v>0</v>
      </c>
      <c r="BB436" s="29">
        <f t="shared" si="824"/>
        <v>0</v>
      </c>
      <c r="BC436" s="29">
        <f t="shared" si="824"/>
        <v>0</v>
      </c>
      <c r="BD436" s="29">
        <f t="shared" si="824"/>
        <v>0</v>
      </c>
      <c r="BE436" s="29">
        <f t="shared" si="824"/>
        <v>0</v>
      </c>
    </row>
    <row r="437" spans="1:57" ht="14.25" hidden="1" customHeight="1" x14ac:dyDescent="0.25">
      <c r="E437" s="15">
        <f>SUM(E154:E195)</f>
        <v>35742</v>
      </c>
      <c r="F437" s="15"/>
      <c r="G437" s="15"/>
      <c r="I437" s="64">
        <f t="shared" ref="I437:U437" si="830">SUM(I154:I195)</f>
        <v>1640</v>
      </c>
      <c r="J437" s="29">
        <f t="shared" si="830"/>
        <v>94543600</v>
      </c>
      <c r="K437" s="29">
        <f t="shared" si="830"/>
        <v>540600</v>
      </c>
      <c r="L437" s="29">
        <f t="shared" si="830"/>
        <v>75003000</v>
      </c>
      <c r="M437" s="29">
        <f t="shared" si="830"/>
        <v>19000000</v>
      </c>
      <c r="N437" s="29">
        <f t="shared" si="830"/>
        <v>15124410</v>
      </c>
      <c r="O437" s="29">
        <f t="shared" si="830"/>
        <v>7571400</v>
      </c>
      <c r="P437" s="29">
        <f t="shared" si="830"/>
        <v>7553010</v>
      </c>
      <c r="Q437" s="29">
        <f t="shared" si="830"/>
        <v>0</v>
      </c>
      <c r="R437" s="29">
        <f t="shared" si="830"/>
        <v>109668010</v>
      </c>
      <c r="S437" s="29">
        <f t="shared" si="830"/>
        <v>8112000</v>
      </c>
      <c r="T437" s="29">
        <f t="shared" si="830"/>
        <v>82556010</v>
      </c>
      <c r="U437" s="29">
        <f t="shared" si="830"/>
        <v>19000000</v>
      </c>
      <c r="V437" s="29">
        <f t="shared" ref="V437:AC437" si="831">SUM(V154:V195)</f>
        <v>0</v>
      </c>
      <c r="W437" s="29">
        <f t="shared" si="831"/>
        <v>0</v>
      </c>
      <c r="X437" s="29">
        <f t="shared" si="831"/>
        <v>0</v>
      </c>
      <c r="Y437" s="29">
        <f t="shared" si="831"/>
        <v>0</v>
      </c>
      <c r="Z437" s="29">
        <f t="shared" si="831"/>
        <v>109668010</v>
      </c>
      <c r="AA437" s="29">
        <f t="shared" si="831"/>
        <v>8112000</v>
      </c>
      <c r="AB437" s="29">
        <f t="shared" si="831"/>
        <v>82556010</v>
      </c>
      <c r="AC437" s="29">
        <f t="shared" si="831"/>
        <v>19000000</v>
      </c>
      <c r="AD437" s="29">
        <f t="shared" ref="AD437:AK437" si="832">SUM(AD154:AD195)</f>
        <v>591395</v>
      </c>
      <c r="AE437" s="29">
        <f t="shared" si="832"/>
        <v>591395</v>
      </c>
      <c r="AF437" s="29">
        <f t="shared" si="832"/>
        <v>0</v>
      </c>
      <c r="AG437" s="29">
        <f t="shared" si="832"/>
        <v>0</v>
      </c>
      <c r="AH437" s="29">
        <f t="shared" si="832"/>
        <v>110259405</v>
      </c>
      <c r="AI437" s="29">
        <f t="shared" si="832"/>
        <v>8703395</v>
      </c>
      <c r="AJ437" s="29">
        <f t="shared" si="832"/>
        <v>82556010</v>
      </c>
      <c r="AK437" s="29">
        <f t="shared" si="832"/>
        <v>19000000</v>
      </c>
      <c r="AL437" s="29">
        <f t="shared" ref="AL437:AX437" si="833">SUM(AL154:AL195)</f>
        <v>0</v>
      </c>
      <c r="AM437" s="29">
        <f t="shared" si="833"/>
        <v>0</v>
      </c>
      <c r="AN437" s="29">
        <f t="shared" si="833"/>
        <v>0</v>
      </c>
      <c r="AO437" s="29">
        <f t="shared" si="833"/>
        <v>0</v>
      </c>
      <c r="AP437" s="29">
        <f t="shared" si="833"/>
        <v>0</v>
      </c>
      <c r="AQ437" s="29">
        <f t="shared" si="833"/>
        <v>90517100</v>
      </c>
      <c r="AR437" s="29">
        <f t="shared" si="833"/>
        <v>0</v>
      </c>
      <c r="AS437" s="29">
        <f t="shared" si="833"/>
        <v>90517100</v>
      </c>
      <c r="AT437" s="29">
        <f t="shared" ref="AT437:AU437" si="834">SUM(AT154:AT195)</f>
        <v>0</v>
      </c>
      <c r="AU437" s="29">
        <f t="shared" si="834"/>
        <v>90517100</v>
      </c>
      <c r="AV437" s="29">
        <f t="shared" si="833"/>
        <v>88981600</v>
      </c>
      <c r="AW437" s="29">
        <f t="shared" si="833"/>
        <v>0</v>
      </c>
      <c r="AX437" s="29">
        <f t="shared" si="833"/>
        <v>88981600</v>
      </c>
      <c r="AY437" s="29">
        <f t="shared" ref="AY437:AZ437" si="835">SUM(AY154:AY195)</f>
        <v>0</v>
      </c>
      <c r="AZ437" s="29">
        <f t="shared" si="835"/>
        <v>88981600</v>
      </c>
      <c r="BA437" s="29">
        <f t="shared" ref="BA437:BB437" si="836">SUM(BA426:BA436)</f>
        <v>236943788.41</v>
      </c>
      <c r="BB437" s="29">
        <f t="shared" si="836"/>
        <v>284186323.38999999</v>
      </c>
      <c r="BC437" s="29">
        <f t="shared" ref="BC437" si="837">SUM(BC426:BC436)</f>
        <v>116423875.2</v>
      </c>
      <c r="BD437" s="29">
        <f t="shared" ref="BD437" si="838">SUM(BD426:BD436)</f>
        <v>147204460.61999997</v>
      </c>
      <c r="BE437" s="29">
        <f t="shared" ref="BE437" si="839">SUM(BE426:BE436)</f>
        <v>10294868</v>
      </c>
    </row>
    <row r="438" spans="1:57" hidden="1" x14ac:dyDescent="0.25">
      <c r="E438" s="15"/>
      <c r="F438" s="15"/>
      <c r="G438" s="15"/>
      <c r="I438" s="50"/>
      <c r="J438" s="42">
        <f t="shared" ref="J438:M438" si="840">J416-J437</f>
        <v>148670536.67000002</v>
      </c>
      <c r="K438" s="42">
        <f t="shared" si="840"/>
        <v>116093647.67</v>
      </c>
      <c r="L438" s="42">
        <f t="shared" si="840"/>
        <v>46891200</v>
      </c>
      <c r="M438" s="42">
        <f t="shared" si="840"/>
        <v>-14314311</v>
      </c>
      <c r="N438" s="42">
        <f t="shared" ref="N438:AX438" si="841">N416-N437</f>
        <v>1010349.5399999991</v>
      </c>
      <c r="O438" s="42">
        <f t="shared" si="841"/>
        <v>-6056280</v>
      </c>
      <c r="P438" s="42">
        <f t="shared" si="841"/>
        <v>7066629.5399999991</v>
      </c>
      <c r="Q438" s="42">
        <f t="shared" si="841"/>
        <v>0</v>
      </c>
      <c r="R438" s="42">
        <f t="shared" si="841"/>
        <v>149680886.21000001</v>
      </c>
      <c r="S438" s="42">
        <f t="shared" si="841"/>
        <v>110037367.67</v>
      </c>
      <c r="T438" s="42">
        <f t="shared" si="841"/>
        <v>53957829.539999992</v>
      </c>
      <c r="U438" s="42">
        <f t="shared" si="841"/>
        <v>-14314311</v>
      </c>
      <c r="V438" s="42">
        <f t="shared" ref="V438:AC438" si="842">V416-V437</f>
        <v>3205000</v>
      </c>
      <c r="W438" s="42">
        <f t="shared" si="842"/>
        <v>0</v>
      </c>
      <c r="X438" s="42">
        <f t="shared" si="842"/>
        <v>3205000</v>
      </c>
      <c r="Y438" s="42">
        <f t="shared" si="842"/>
        <v>0</v>
      </c>
      <c r="Z438" s="42">
        <f t="shared" si="842"/>
        <v>152885886.21000001</v>
      </c>
      <c r="AA438" s="42">
        <f t="shared" si="842"/>
        <v>110037367.67</v>
      </c>
      <c r="AB438" s="42">
        <f t="shared" si="842"/>
        <v>57162829.539999992</v>
      </c>
      <c r="AC438" s="42">
        <f t="shared" si="842"/>
        <v>-14314311</v>
      </c>
      <c r="AD438" s="42">
        <f t="shared" ref="AD438:AK438" si="843">AD416-AD437</f>
        <v>15895920.5</v>
      </c>
      <c r="AE438" s="42">
        <f t="shared" si="843"/>
        <v>15210582.9</v>
      </c>
      <c r="AF438" s="42">
        <f t="shared" si="843"/>
        <v>685337.59999999998</v>
      </c>
      <c r="AG438" s="42">
        <f t="shared" si="843"/>
        <v>0</v>
      </c>
      <c r="AH438" s="42">
        <f t="shared" si="843"/>
        <v>168781806.71000004</v>
      </c>
      <c r="AI438" s="42">
        <f t="shared" si="843"/>
        <v>125247950.57000001</v>
      </c>
      <c r="AJ438" s="42">
        <f t="shared" si="843"/>
        <v>57848167.139999986</v>
      </c>
      <c r="AK438" s="42">
        <f t="shared" si="843"/>
        <v>-14314311</v>
      </c>
      <c r="AL438" s="42">
        <f t="shared" si="841"/>
        <v>5.9604644775390625E-8</v>
      </c>
      <c r="AM438" s="42">
        <f t="shared" si="841"/>
        <v>-3.4924596548080444E-10</v>
      </c>
      <c r="AN438" s="42">
        <f t="shared" si="841"/>
        <v>0</v>
      </c>
      <c r="AO438" s="42">
        <f t="shared" si="841"/>
        <v>0</v>
      </c>
      <c r="AP438" s="42">
        <f t="shared" si="841"/>
        <v>0</v>
      </c>
      <c r="AQ438" s="42">
        <f t="shared" si="841"/>
        <v>144203577.54000002</v>
      </c>
      <c r="AR438" s="42">
        <f t="shared" si="841"/>
        <v>1738082</v>
      </c>
      <c r="AS438" s="42">
        <f t="shared" si="841"/>
        <v>145941659.54000002</v>
      </c>
      <c r="AT438" s="42">
        <f t="shared" ref="AT438:AU438" si="844">AT416-AT437</f>
        <v>5000000</v>
      </c>
      <c r="AU438" s="42">
        <f t="shared" si="844"/>
        <v>150941659.54000002</v>
      </c>
      <c r="AV438" s="42">
        <f t="shared" si="841"/>
        <v>146175803.24000001</v>
      </c>
      <c r="AW438" s="42">
        <f t="shared" si="841"/>
        <v>9437205</v>
      </c>
      <c r="AX438" s="42">
        <f t="shared" si="841"/>
        <v>155613008.24000001</v>
      </c>
      <c r="AY438" s="42">
        <f t="shared" ref="AY438:AZ438" si="845">AY416-AY437</f>
        <v>36820000</v>
      </c>
      <c r="AZ438" s="42">
        <f t="shared" si="845"/>
        <v>192433008.24000001</v>
      </c>
      <c r="BA438" s="42">
        <f>BA416-BA437</f>
        <v>0</v>
      </c>
      <c r="BB438" s="42">
        <f>BB416-BB437</f>
        <v>0</v>
      </c>
      <c r="BC438" s="42">
        <f t="shared" ref="BC438:BE438" si="846">BC416-BC437</f>
        <v>0</v>
      </c>
      <c r="BD438" s="42">
        <f t="shared" si="846"/>
        <v>0</v>
      </c>
      <c r="BE438" s="42">
        <f t="shared" si="846"/>
        <v>0</v>
      </c>
    </row>
    <row r="439" spans="1:57" hidden="1" x14ac:dyDescent="0.25">
      <c r="E439" s="15"/>
      <c r="F439" s="15"/>
      <c r="G439" s="15"/>
      <c r="I439" s="50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</row>
    <row r="440" spans="1:57" s="31" customFormat="1" ht="14.25" hidden="1" x14ac:dyDescent="0.25">
      <c r="A440" s="6" t="s">
        <v>381</v>
      </c>
      <c r="B440" s="39"/>
      <c r="C440" s="39"/>
      <c r="D440" s="39"/>
      <c r="E440" s="39"/>
      <c r="F440" s="39"/>
      <c r="G440" s="39"/>
      <c r="H440" s="39"/>
      <c r="I440" s="78"/>
      <c r="J440" s="30">
        <f t="shared" ref="J440:AW440" si="847">SUM(J442:J457)</f>
        <v>243214136.67000002</v>
      </c>
      <c r="K440" s="30">
        <f t="shared" si="847"/>
        <v>116634247.67</v>
      </c>
      <c r="L440" s="30">
        <f t="shared" si="847"/>
        <v>121894200</v>
      </c>
      <c r="M440" s="30">
        <f t="shared" si="847"/>
        <v>4685689</v>
      </c>
      <c r="N440" s="30">
        <f t="shared" si="847"/>
        <v>16134759.539999999</v>
      </c>
      <c r="O440" s="30">
        <f t="shared" si="847"/>
        <v>1515120</v>
      </c>
      <c r="P440" s="30">
        <f t="shared" si="847"/>
        <v>14619639.539999999</v>
      </c>
      <c r="Q440" s="30">
        <f t="shared" si="847"/>
        <v>0</v>
      </c>
      <c r="R440" s="30">
        <f t="shared" si="847"/>
        <v>259348896.21000001</v>
      </c>
      <c r="S440" s="30">
        <f t="shared" si="847"/>
        <v>118149367.67</v>
      </c>
      <c r="T440" s="30">
        <f t="shared" si="847"/>
        <v>136513839.53999999</v>
      </c>
      <c r="U440" s="30">
        <f t="shared" si="847"/>
        <v>4685689</v>
      </c>
      <c r="V440" s="30">
        <f t="shared" ref="V440:AC440" si="848">SUM(V442:V457)</f>
        <v>1893064</v>
      </c>
      <c r="W440" s="30">
        <f t="shared" si="848"/>
        <v>0</v>
      </c>
      <c r="X440" s="30">
        <f t="shared" si="848"/>
        <v>1893064</v>
      </c>
      <c r="Y440" s="30">
        <f t="shared" si="848"/>
        <v>0</v>
      </c>
      <c r="Z440" s="30">
        <f t="shared" si="848"/>
        <v>261241960.21000001</v>
      </c>
      <c r="AA440" s="30">
        <f t="shared" si="848"/>
        <v>118149367.67</v>
      </c>
      <c r="AB440" s="30">
        <f t="shared" si="848"/>
        <v>138406903.53999999</v>
      </c>
      <c r="AC440" s="30">
        <f t="shared" si="848"/>
        <v>4685689</v>
      </c>
      <c r="AD440" s="30">
        <f t="shared" ref="AD440:AK440" si="849">SUM(AD442:AD457)</f>
        <v>10886249</v>
      </c>
      <c r="AE440" s="30">
        <f t="shared" si="849"/>
        <v>10207611.5</v>
      </c>
      <c r="AF440" s="30">
        <f t="shared" si="849"/>
        <v>678637.5</v>
      </c>
      <c r="AG440" s="30">
        <f t="shared" si="849"/>
        <v>0</v>
      </c>
      <c r="AH440" s="30">
        <f t="shared" si="849"/>
        <v>272128209.21000004</v>
      </c>
      <c r="AI440" s="30">
        <f t="shared" si="849"/>
        <v>128356979.17</v>
      </c>
      <c r="AJ440" s="30">
        <f t="shared" si="849"/>
        <v>139085541.03999999</v>
      </c>
      <c r="AK440" s="30">
        <f t="shared" si="849"/>
        <v>4685689</v>
      </c>
      <c r="AL440" s="30">
        <f t="shared" si="847"/>
        <v>0</v>
      </c>
      <c r="AM440" s="30">
        <f t="shared" si="847"/>
        <v>0</v>
      </c>
      <c r="AN440" s="30">
        <f t="shared" si="847"/>
        <v>0</v>
      </c>
      <c r="AO440" s="30">
        <f t="shared" si="847"/>
        <v>0</v>
      </c>
      <c r="AP440" s="30">
        <f t="shared" si="847"/>
        <v>0</v>
      </c>
      <c r="AQ440" s="30">
        <f t="shared" si="847"/>
        <v>234720677.54000002</v>
      </c>
      <c r="AR440" s="30">
        <f t="shared" si="847"/>
        <v>1738082</v>
      </c>
      <c r="AS440" s="30">
        <f t="shared" si="847"/>
        <v>236458759.54000002</v>
      </c>
      <c r="AT440" s="30">
        <f t="shared" ref="AT440:AU440" si="850">SUM(AT442:AT457)</f>
        <v>-50505</v>
      </c>
      <c r="AU440" s="30">
        <f t="shared" si="850"/>
        <v>236408254.54000002</v>
      </c>
      <c r="AV440" s="30">
        <f t="shared" si="847"/>
        <v>235157403.24000001</v>
      </c>
      <c r="AW440" s="30">
        <f t="shared" si="847"/>
        <v>9437205</v>
      </c>
      <c r="AX440" s="30">
        <f>SUM(AX442:AX457)</f>
        <v>244594608.24000001</v>
      </c>
      <c r="AY440" s="30">
        <f t="shared" ref="AY440" si="851">SUM(AY442:AY457)</f>
        <v>-371920</v>
      </c>
      <c r="AZ440" s="30">
        <f>SUM(AZ442:AZ457)</f>
        <v>244222688.24000001</v>
      </c>
      <c r="BA440" s="30">
        <f t="shared" ref="BA440" si="852">SUM(BA442:BA455)</f>
        <v>236943788.41</v>
      </c>
      <c r="BB440" s="30">
        <f t="shared" ref="BB440:BE440" si="853">SUM(BB442:BB455)</f>
        <v>284186323.38999999</v>
      </c>
      <c r="BC440" s="30" t="e">
        <f t="shared" si="853"/>
        <v>#REF!</v>
      </c>
      <c r="BD440" s="30" t="e">
        <f t="shared" si="853"/>
        <v>#REF!</v>
      </c>
      <c r="BE440" s="30" t="e">
        <f t="shared" si="853"/>
        <v>#REF!</v>
      </c>
    </row>
    <row r="441" spans="1:57" hidden="1" x14ac:dyDescent="0.25">
      <c r="A441" s="122"/>
      <c r="B441" s="36"/>
      <c r="C441" s="36"/>
      <c r="D441" s="36"/>
      <c r="E441" s="36"/>
      <c r="F441" s="3"/>
      <c r="G441" s="3"/>
      <c r="H441" s="3"/>
      <c r="I441" s="3"/>
      <c r="J441" s="24">
        <f>J440-J416</f>
        <v>0</v>
      </c>
      <c r="K441" s="24">
        <f>K440-K416</f>
        <v>0</v>
      </c>
      <c r="L441" s="24">
        <f>L440-L416</f>
        <v>0</v>
      </c>
      <c r="M441" s="24">
        <f>M440-M416</f>
        <v>0</v>
      </c>
      <c r="N441" s="24">
        <f t="shared" ref="N441:AX441" si="854">N440-N416</f>
        <v>0</v>
      </c>
      <c r="O441" s="24">
        <f t="shared" si="854"/>
        <v>0</v>
      </c>
      <c r="P441" s="24">
        <f t="shared" si="854"/>
        <v>0</v>
      </c>
      <c r="Q441" s="24">
        <f t="shared" si="854"/>
        <v>0</v>
      </c>
      <c r="R441" s="24">
        <f t="shared" si="854"/>
        <v>0</v>
      </c>
      <c r="S441" s="24">
        <f t="shared" si="854"/>
        <v>0</v>
      </c>
      <c r="T441" s="24">
        <f t="shared" si="854"/>
        <v>0</v>
      </c>
      <c r="U441" s="24">
        <f t="shared" si="854"/>
        <v>0</v>
      </c>
      <c r="V441" s="24">
        <f t="shared" ref="V441:AC441" si="855">V440-V416</f>
        <v>-1311936</v>
      </c>
      <c r="W441" s="24">
        <f t="shared" si="855"/>
        <v>0</v>
      </c>
      <c r="X441" s="24">
        <f t="shared" si="855"/>
        <v>-1311936</v>
      </c>
      <c r="Y441" s="24">
        <f t="shared" si="855"/>
        <v>0</v>
      </c>
      <c r="Z441" s="24">
        <f t="shared" si="855"/>
        <v>-1311936</v>
      </c>
      <c r="AA441" s="24">
        <f t="shared" si="855"/>
        <v>0</v>
      </c>
      <c r="AB441" s="24">
        <f t="shared" si="855"/>
        <v>-1311936</v>
      </c>
      <c r="AC441" s="24">
        <f t="shared" si="855"/>
        <v>0</v>
      </c>
      <c r="AD441" s="24">
        <f t="shared" ref="AD441:AK441" si="856">AD440-AD416</f>
        <v>-5601066.5</v>
      </c>
      <c r="AE441" s="24">
        <f t="shared" si="856"/>
        <v>-5594366.4000000004</v>
      </c>
      <c r="AF441" s="24">
        <f t="shared" si="856"/>
        <v>-6700.0999999999767</v>
      </c>
      <c r="AG441" s="24">
        <f t="shared" si="856"/>
        <v>0</v>
      </c>
      <c r="AH441" s="24">
        <f t="shared" si="856"/>
        <v>-6913002.5</v>
      </c>
      <c r="AI441" s="24">
        <f t="shared" si="856"/>
        <v>-5594366.400000006</v>
      </c>
      <c r="AJ441" s="24">
        <f t="shared" si="856"/>
        <v>-1318636.099999994</v>
      </c>
      <c r="AK441" s="24">
        <f t="shared" si="856"/>
        <v>0</v>
      </c>
      <c r="AL441" s="24">
        <f t="shared" si="854"/>
        <v>-5.9604644775390625E-8</v>
      </c>
      <c r="AM441" s="24">
        <f t="shared" si="854"/>
        <v>3.4924596548080444E-10</v>
      </c>
      <c r="AN441" s="24">
        <f t="shared" si="854"/>
        <v>0</v>
      </c>
      <c r="AO441" s="24">
        <f t="shared" si="854"/>
        <v>0</v>
      </c>
      <c r="AP441" s="24">
        <f t="shared" si="854"/>
        <v>0</v>
      </c>
      <c r="AQ441" s="24">
        <f t="shared" si="854"/>
        <v>0</v>
      </c>
      <c r="AR441" s="24">
        <f t="shared" si="854"/>
        <v>0</v>
      </c>
      <c r="AS441" s="24">
        <f t="shared" si="854"/>
        <v>0</v>
      </c>
      <c r="AT441" s="24">
        <f t="shared" ref="AT441:AU441" si="857">AT440-AT416</f>
        <v>-5050505</v>
      </c>
      <c r="AU441" s="24">
        <f t="shared" si="857"/>
        <v>-5050505</v>
      </c>
      <c r="AV441" s="24">
        <f t="shared" si="854"/>
        <v>0</v>
      </c>
      <c r="AW441" s="24">
        <f t="shared" si="854"/>
        <v>0</v>
      </c>
      <c r="AX441" s="24">
        <f t="shared" si="854"/>
        <v>0</v>
      </c>
      <c r="AY441" s="24">
        <f t="shared" ref="AY441:AZ441" si="858">AY440-AY416</f>
        <v>-37191920</v>
      </c>
      <c r="AZ441" s="24">
        <f t="shared" si="858"/>
        <v>-37191920</v>
      </c>
      <c r="BA441" s="24">
        <f t="shared" ref="BA441:BE441" si="859">BA440-BA416</f>
        <v>0</v>
      </c>
      <c r="BB441" s="24">
        <f t="shared" si="859"/>
        <v>0</v>
      </c>
      <c r="BC441" s="24" t="e">
        <f t="shared" si="859"/>
        <v>#REF!</v>
      </c>
      <c r="BD441" s="24" t="e">
        <f t="shared" si="859"/>
        <v>#REF!</v>
      </c>
      <c r="BE441" s="24" t="e">
        <f t="shared" si="859"/>
        <v>#REF!</v>
      </c>
    </row>
    <row r="442" spans="1:57" hidden="1" x14ac:dyDescent="0.25">
      <c r="A442" s="122"/>
      <c r="B442" s="37"/>
      <c r="C442" s="37"/>
      <c r="D442" s="37"/>
      <c r="E442" s="37"/>
      <c r="F442" s="37"/>
      <c r="G442" s="37"/>
      <c r="H442" s="65"/>
      <c r="I442" s="5">
        <v>110</v>
      </c>
      <c r="J442" s="29">
        <f t="shared" ref="J442:M455" si="860">J461+J480+J497+J514+J530</f>
        <v>2102100</v>
      </c>
      <c r="K442" s="29">
        <f t="shared" si="860"/>
        <v>0</v>
      </c>
      <c r="L442" s="29">
        <f t="shared" si="860"/>
        <v>2031100</v>
      </c>
      <c r="M442" s="29">
        <f t="shared" si="860"/>
        <v>71000</v>
      </c>
      <c r="N442" s="29">
        <f t="shared" ref="N442:AX442" si="861">N461+N480+N497+N514+N530</f>
        <v>36000</v>
      </c>
      <c r="O442" s="29">
        <f t="shared" si="861"/>
        <v>0</v>
      </c>
      <c r="P442" s="29">
        <f t="shared" si="861"/>
        <v>36000</v>
      </c>
      <c r="Q442" s="29">
        <f t="shared" si="861"/>
        <v>0</v>
      </c>
      <c r="R442" s="29">
        <f t="shared" si="861"/>
        <v>2138100</v>
      </c>
      <c r="S442" s="29">
        <f t="shared" si="861"/>
        <v>0</v>
      </c>
      <c r="T442" s="29">
        <f t="shared" si="861"/>
        <v>2067100</v>
      </c>
      <c r="U442" s="29">
        <f t="shared" si="861"/>
        <v>71000</v>
      </c>
      <c r="V442" s="29">
        <f t="shared" ref="V442:AC442" si="862">V461+V480+V497+V514+V530</f>
        <v>0</v>
      </c>
      <c r="W442" s="29">
        <f t="shared" si="862"/>
        <v>0</v>
      </c>
      <c r="X442" s="29">
        <f t="shared" si="862"/>
        <v>0</v>
      </c>
      <c r="Y442" s="29">
        <f t="shared" si="862"/>
        <v>0</v>
      </c>
      <c r="Z442" s="29">
        <f t="shared" si="862"/>
        <v>2138100</v>
      </c>
      <c r="AA442" s="29">
        <f t="shared" si="862"/>
        <v>0</v>
      </c>
      <c r="AB442" s="29">
        <f t="shared" si="862"/>
        <v>2067100</v>
      </c>
      <c r="AC442" s="29">
        <f t="shared" si="862"/>
        <v>71000</v>
      </c>
      <c r="AD442" s="29">
        <f t="shared" ref="AD442:AK442" si="863">AD461+AD480+AD497+AD514+AD530</f>
        <v>44100</v>
      </c>
      <c r="AE442" s="29">
        <f t="shared" si="863"/>
        <v>0</v>
      </c>
      <c r="AF442" s="29">
        <f t="shared" si="863"/>
        <v>44100</v>
      </c>
      <c r="AG442" s="29">
        <f t="shared" si="863"/>
        <v>0</v>
      </c>
      <c r="AH442" s="29">
        <f t="shared" si="863"/>
        <v>2182200</v>
      </c>
      <c r="AI442" s="29">
        <f t="shared" si="863"/>
        <v>0</v>
      </c>
      <c r="AJ442" s="29">
        <f t="shared" si="863"/>
        <v>2111200</v>
      </c>
      <c r="AK442" s="29">
        <f t="shared" si="863"/>
        <v>71000</v>
      </c>
      <c r="AL442" s="29">
        <f t="shared" si="861"/>
        <v>0</v>
      </c>
      <c r="AM442" s="29">
        <f t="shared" si="861"/>
        <v>0</v>
      </c>
      <c r="AN442" s="29">
        <f t="shared" si="861"/>
        <v>0</v>
      </c>
      <c r="AO442" s="29">
        <f t="shared" si="861"/>
        <v>0</v>
      </c>
      <c r="AP442" s="29">
        <f t="shared" si="861"/>
        <v>0</v>
      </c>
      <c r="AQ442" s="29">
        <f t="shared" si="861"/>
        <v>2102100</v>
      </c>
      <c r="AR442" s="29">
        <f t="shared" si="861"/>
        <v>0</v>
      </c>
      <c r="AS442" s="29">
        <f t="shared" si="861"/>
        <v>2102100</v>
      </c>
      <c r="AT442" s="29">
        <f t="shared" ref="AT442:AU442" si="864">AT461+AT480+AT497+AT514+AT530</f>
        <v>0</v>
      </c>
      <c r="AU442" s="29">
        <f t="shared" si="864"/>
        <v>2102100</v>
      </c>
      <c r="AV442" s="29">
        <f t="shared" si="861"/>
        <v>2099000</v>
      </c>
      <c r="AW442" s="29">
        <f t="shared" si="861"/>
        <v>0</v>
      </c>
      <c r="AX442" s="29">
        <f t="shared" si="861"/>
        <v>2099000</v>
      </c>
      <c r="AY442" s="29">
        <f t="shared" ref="AY442:AZ442" si="865">AY461+AY480+AY497+AY514+AY530</f>
        <v>0</v>
      </c>
      <c r="AZ442" s="29">
        <f t="shared" si="865"/>
        <v>2099000</v>
      </c>
      <c r="BA442" s="29">
        <f t="shared" ref="BA442:BE455" si="866">BA461+BA480+BA497+BA514+BA530</f>
        <v>1753750</v>
      </c>
      <c r="BB442" s="29">
        <f t="shared" si="866"/>
        <v>1890150</v>
      </c>
      <c r="BC442" s="29">
        <f t="shared" si="866"/>
        <v>0</v>
      </c>
      <c r="BD442" s="29">
        <f t="shared" si="866"/>
        <v>1822350</v>
      </c>
      <c r="BE442" s="29">
        <f t="shared" si="866"/>
        <v>67800</v>
      </c>
    </row>
    <row r="443" spans="1:57" hidden="1" x14ac:dyDescent="0.25">
      <c r="A443" s="122"/>
      <c r="B443" s="37"/>
      <c r="C443" s="37"/>
      <c r="D443" s="37"/>
      <c r="E443" s="37"/>
      <c r="F443" s="37"/>
      <c r="G443" s="37"/>
      <c r="H443" s="65"/>
      <c r="I443" s="5">
        <v>120</v>
      </c>
      <c r="J443" s="29">
        <f t="shared" si="860"/>
        <v>32155434</v>
      </c>
      <c r="K443" s="29">
        <f t="shared" si="860"/>
        <v>1130984</v>
      </c>
      <c r="L443" s="29">
        <f t="shared" si="860"/>
        <v>30472300</v>
      </c>
      <c r="M443" s="29">
        <f t="shared" si="860"/>
        <v>552150</v>
      </c>
      <c r="N443" s="29">
        <f t="shared" ref="N443:AX443" si="867">N462+N481+N498+N515+N531</f>
        <v>-31875.229999999996</v>
      </c>
      <c r="O443" s="29">
        <f t="shared" si="867"/>
        <v>0</v>
      </c>
      <c r="P443" s="29">
        <f t="shared" si="867"/>
        <v>-31875.229999999996</v>
      </c>
      <c r="Q443" s="29">
        <f t="shared" si="867"/>
        <v>0</v>
      </c>
      <c r="R443" s="29">
        <f t="shared" si="867"/>
        <v>32123558.77</v>
      </c>
      <c r="S443" s="29">
        <f t="shared" si="867"/>
        <v>1130984</v>
      </c>
      <c r="T443" s="29">
        <f t="shared" si="867"/>
        <v>30440424.77</v>
      </c>
      <c r="U443" s="29">
        <f t="shared" si="867"/>
        <v>552150</v>
      </c>
      <c r="V443" s="29">
        <f t="shared" ref="V443:AC443" si="868">V462+V481+V498+V515+V531</f>
        <v>3331000</v>
      </c>
      <c r="W443" s="29">
        <f t="shared" si="868"/>
        <v>126000</v>
      </c>
      <c r="X443" s="29">
        <f t="shared" si="868"/>
        <v>3205000</v>
      </c>
      <c r="Y443" s="29">
        <f t="shared" si="868"/>
        <v>0</v>
      </c>
      <c r="Z443" s="29">
        <f t="shared" si="868"/>
        <v>35454558.769999996</v>
      </c>
      <c r="AA443" s="29">
        <f t="shared" si="868"/>
        <v>1256984</v>
      </c>
      <c r="AB443" s="29">
        <f t="shared" si="868"/>
        <v>33645424.769999996</v>
      </c>
      <c r="AC443" s="29">
        <f t="shared" si="868"/>
        <v>552150</v>
      </c>
      <c r="AD443" s="29">
        <f t="shared" ref="AD443:AK443" si="869">AD462+AD481+AD498+AD515+AD531</f>
        <v>89461</v>
      </c>
      <c r="AE443" s="29">
        <f t="shared" si="869"/>
        <v>0</v>
      </c>
      <c r="AF443" s="29">
        <f t="shared" si="869"/>
        <v>89461</v>
      </c>
      <c r="AG443" s="29">
        <f t="shared" si="869"/>
        <v>0</v>
      </c>
      <c r="AH443" s="29">
        <f t="shared" si="869"/>
        <v>35544019.769999996</v>
      </c>
      <c r="AI443" s="29">
        <f t="shared" si="869"/>
        <v>1256984</v>
      </c>
      <c r="AJ443" s="29">
        <f t="shared" si="869"/>
        <v>33734885.769999996</v>
      </c>
      <c r="AK443" s="29">
        <f t="shared" si="869"/>
        <v>552150</v>
      </c>
      <c r="AL443" s="29">
        <f t="shared" si="867"/>
        <v>0</v>
      </c>
      <c r="AM443" s="29">
        <f t="shared" si="867"/>
        <v>0</v>
      </c>
      <c r="AN443" s="29">
        <f t="shared" si="867"/>
        <v>0</v>
      </c>
      <c r="AO443" s="29">
        <f t="shared" si="867"/>
        <v>0</v>
      </c>
      <c r="AP443" s="29">
        <f t="shared" si="867"/>
        <v>0</v>
      </c>
      <c r="AQ443" s="29">
        <f t="shared" si="867"/>
        <v>32155434</v>
      </c>
      <c r="AR443" s="29">
        <f t="shared" si="867"/>
        <v>0</v>
      </c>
      <c r="AS443" s="29">
        <f t="shared" si="867"/>
        <v>32155434</v>
      </c>
      <c r="AT443" s="29">
        <f t="shared" ref="AT443:AU443" si="870">AT462+AT481+AT498+AT515+AT531</f>
        <v>0</v>
      </c>
      <c r="AU443" s="29">
        <f t="shared" si="870"/>
        <v>32155434</v>
      </c>
      <c r="AV443" s="29">
        <f t="shared" si="867"/>
        <v>32155434</v>
      </c>
      <c r="AW443" s="29">
        <f t="shared" si="867"/>
        <v>0</v>
      </c>
      <c r="AX443" s="29">
        <f t="shared" si="867"/>
        <v>32155434</v>
      </c>
      <c r="AY443" s="29">
        <f t="shared" ref="AY443:AZ443" si="871">AY462+AY481+AY498+AY515+AY531</f>
        <v>0</v>
      </c>
      <c r="AZ443" s="29">
        <f t="shared" si="871"/>
        <v>32155434</v>
      </c>
      <c r="BA443" s="29">
        <f t="shared" si="866"/>
        <v>30622805</v>
      </c>
      <c r="BB443" s="29">
        <f t="shared" si="866"/>
        <v>31172905</v>
      </c>
      <c r="BC443" s="29">
        <f t="shared" si="866"/>
        <v>1190256</v>
      </c>
      <c r="BD443" s="29">
        <f t="shared" si="866"/>
        <v>30491276</v>
      </c>
      <c r="BE443" s="29">
        <f t="shared" si="866"/>
        <v>1424725</v>
      </c>
    </row>
    <row r="444" spans="1:57" hidden="1" x14ac:dyDescent="0.25">
      <c r="A444" s="122"/>
      <c r="B444" s="37"/>
      <c r="C444" s="37"/>
      <c r="D444" s="37"/>
      <c r="E444" s="37"/>
      <c r="F444" s="37"/>
      <c r="G444" s="37"/>
      <c r="H444" s="65"/>
      <c r="I444" s="5">
        <v>240</v>
      </c>
      <c r="J444" s="29">
        <f t="shared" si="860"/>
        <v>8876472.1999999993</v>
      </c>
      <c r="K444" s="29">
        <f t="shared" si="860"/>
        <v>571856.19999999995</v>
      </c>
      <c r="L444" s="29">
        <f t="shared" si="860"/>
        <v>7697077</v>
      </c>
      <c r="M444" s="29">
        <f t="shared" si="860"/>
        <v>607539</v>
      </c>
      <c r="N444" s="29">
        <f t="shared" ref="N444:AX444" si="872">N463+N482+N499+N516+N532</f>
        <v>3527277</v>
      </c>
      <c r="O444" s="29">
        <f t="shared" si="872"/>
        <v>0</v>
      </c>
      <c r="P444" s="29">
        <f t="shared" si="872"/>
        <v>3527277</v>
      </c>
      <c r="Q444" s="29">
        <f t="shared" si="872"/>
        <v>0</v>
      </c>
      <c r="R444" s="29">
        <f t="shared" si="872"/>
        <v>12403749.199999999</v>
      </c>
      <c r="S444" s="29">
        <f t="shared" si="872"/>
        <v>571856.19999999995</v>
      </c>
      <c r="T444" s="29">
        <f t="shared" si="872"/>
        <v>11224354</v>
      </c>
      <c r="U444" s="29">
        <f t="shared" si="872"/>
        <v>607539</v>
      </c>
      <c r="V444" s="29">
        <f t="shared" ref="V444:AC444" si="873">V463+V482+V499+V516+V532</f>
        <v>-126000</v>
      </c>
      <c r="W444" s="29">
        <f t="shared" si="873"/>
        <v>-126000</v>
      </c>
      <c r="X444" s="29">
        <f t="shared" si="873"/>
        <v>0</v>
      </c>
      <c r="Y444" s="29">
        <f t="shared" si="873"/>
        <v>0</v>
      </c>
      <c r="Z444" s="29">
        <f t="shared" si="873"/>
        <v>12277749.199999999</v>
      </c>
      <c r="AA444" s="29">
        <f t="shared" si="873"/>
        <v>445856.2</v>
      </c>
      <c r="AB444" s="29">
        <f t="shared" si="873"/>
        <v>11224354</v>
      </c>
      <c r="AC444" s="29">
        <f t="shared" si="873"/>
        <v>607539</v>
      </c>
      <c r="AD444" s="29">
        <f t="shared" ref="AD444:AK444" si="874">AD463+AD482+AD499+AD516+AD532</f>
        <v>342135</v>
      </c>
      <c r="AE444" s="29">
        <f t="shared" si="874"/>
        <v>0</v>
      </c>
      <c r="AF444" s="29">
        <f t="shared" si="874"/>
        <v>342135</v>
      </c>
      <c r="AG444" s="29">
        <f t="shared" si="874"/>
        <v>0</v>
      </c>
      <c r="AH444" s="29">
        <f t="shared" si="874"/>
        <v>12619884.199999999</v>
      </c>
      <c r="AI444" s="29">
        <f t="shared" si="874"/>
        <v>445856.2</v>
      </c>
      <c r="AJ444" s="29">
        <f t="shared" si="874"/>
        <v>11566489</v>
      </c>
      <c r="AK444" s="29">
        <f t="shared" si="874"/>
        <v>607539</v>
      </c>
      <c r="AL444" s="29">
        <f t="shared" si="872"/>
        <v>0</v>
      </c>
      <c r="AM444" s="29">
        <f t="shared" si="872"/>
        <v>0</v>
      </c>
      <c r="AN444" s="29">
        <f t="shared" si="872"/>
        <v>0</v>
      </c>
      <c r="AO444" s="29">
        <f t="shared" si="872"/>
        <v>0</v>
      </c>
      <c r="AP444" s="29">
        <f t="shared" si="872"/>
        <v>0</v>
      </c>
      <c r="AQ444" s="29">
        <f t="shared" si="872"/>
        <v>7160972.2000000002</v>
      </c>
      <c r="AR444" s="29">
        <f t="shared" si="872"/>
        <v>0</v>
      </c>
      <c r="AS444" s="29">
        <f t="shared" si="872"/>
        <v>7160972.2000000002</v>
      </c>
      <c r="AT444" s="29">
        <f t="shared" ref="AT444:AU444" si="875">AT463+AT482+AT499+AT516+AT532</f>
        <v>0</v>
      </c>
      <c r="AU444" s="29">
        <f t="shared" si="875"/>
        <v>7160972.2000000002</v>
      </c>
      <c r="AV444" s="29">
        <f t="shared" si="872"/>
        <v>7111755.2000000002</v>
      </c>
      <c r="AW444" s="29">
        <f t="shared" si="872"/>
        <v>0</v>
      </c>
      <c r="AX444" s="29">
        <f t="shared" si="872"/>
        <v>7111755.2000000002</v>
      </c>
      <c r="AY444" s="29">
        <f t="shared" ref="AY444:AZ444" si="876">AY463+AY482+AY499+AY516+AY532</f>
        <v>0</v>
      </c>
      <c r="AZ444" s="29">
        <f t="shared" si="876"/>
        <v>7111755.2000000002</v>
      </c>
      <c r="BA444" s="29">
        <f t="shared" si="866"/>
        <v>7917379.2000000002</v>
      </c>
      <c r="BB444" s="29">
        <f t="shared" si="866"/>
        <v>17883956.759999998</v>
      </c>
      <c r="BC444" s="29">
        <f t="shared" si="866"/>
        <v>476136.2</v>
      </c>
      <c r="BD444" s="29">
        <f t="shared" si="866"/>
        <v>10574647.059999999</v>
      </c>
      <c r="BE444" s="29">
        <f t="shared" si="866"/>
        <v>688643</v>
      </c>
    </row>
    <row r="445" spans="1:57" hidden="1" x14ac:dyDescent="0.25">
      <c r="A445" s="122"/>
      <c r="B445" s="37"/>
      <c r="C445" s="37"/>
      <c r="D445" s="37"/>
      <c r="E445" s="37"/>
      <c r="F445" s="37"/>
      <c r="G445" s="37"/>
      <c r="H445" s="65"/>
      <c r="I445" s="5">
        <v>310</v>
      </c>
      <c r="J445" s="29">
        <f t="shared" si="860"/>
        <v>6391259.4699999997</v>
      </c>
      <c r="K445" s="29">
        <f t="shared" si="860"/>
        <v>6391259.4699999997</v>
      </c>
      <c r="L445" s="29">
        <f t="shared" si="860"/>
        <v>0</v>
      </c>
      <c r="M445" s="29">
        <f t="shared" si="860"/>
        <v>0</v>
      </c>
      <c r="N445" s="29">
        <f t="shared" ref="N445:AX445" si="877">N464+N483+N500+N517+N533</f>
        <v>0</v>
      </c>
      <c r="O445" s="29">
        <f t="shared" si="877"/>
        <v>0</v>
      </c>
      <c r="P445" s="29">
        <f t="shared" si="877"/>
        <v>0</v>
      </c>
      <c r="Q445" s="29">
        <f t="shared" si="877"/>
        <v>0</v>
      </c>
      <c r="R445" s="29">
        <f t="shared" si="877"/>
        <v>6391259.4699999997</v>
      </c>
      <c r="S445" s="29">
        <f t="shared" si="877"/>
        <v>6391259.4699999997</v>
      </c>
      <c r="T445" s="29">
        <f t="shared" si="877"/>
        <v>0</v>
      </c>
      <c r="U445" s="29">
        <f t="shared" si="877"/>
        <v>0</v>
      </c>
      <c r="V445" s="29">
        <f t="shared" ref="V445:AC445" si="878">V464+V483+V500+V517+V533</f>
        <v>0</v>
      </c>
      <c r="W445" s="29">
        <f t="shared" si="878"/>
        <v>0</v>
      </c>
      <c r="X445" s="29">
        <f t="shared" si="878"/>
        <v>0</v>
      </c>
      <c r="Y445" s="29">
        <f t="shared" si="878"/>
        <v>0</v>
      </c>
      <c r="Z445" s="29">
        <f t="shared" si="878"/>
        <v>6391259.4699999997</v>
      </c>
      <c r="AA445" s="29">
        <f t="shared" si="878"/>
        <v>6391259.4699999997</v>
      </c>
      <c r="AB445" s="29">
        <f t="shared" si="878"/>
        <v>0</v>
      </c>
      <c r="AC445" s="29">
        <f t="shared" si="878"/>
        <v>0</v>
      </c>
      <c r="AD445" s="29">
        <f t="shared" ref="AD445:AK445" si="879">AD464+AD483+AD500+AD517+AD533</f>
        <v>-290600</v>
      </c>
      <c r="AE445" s="29">
        <f t="shared" si="879"/>
        <v>-290600</v>
      </c>
      <c r="AF445" s="29">
        <f t="shared" si="879"/>
        <v>0</v>
      </c>
      <c r="AG445" s="29">
        <f t="shared" si="879"/>
        <v>0</v>
      </c>
      <c r="AH445" s="29">
        <f t="shared" si="879"/>
        <v>6100659.4699999997</v>
      </c>
      <c r="AI445" s="29">
        <f t="shared" si="879"/>
        <v>6100659.4699999997</v>
      </c>
      <c r="AJ445" s="29">
        <f t="shared" si="879"/>
        <v>0</v>
      </c>
      <c r="AK445" s="29">
        <f t="shared" si="879"/>
        <v>0</v>
      </c>
      <c r="AL445" s="29">
        <f t="shared" si="877"/>
        <v>0</v>
      </c>
      <c r="AM445" s="29">
        <f t="shared" si="877"/>
        <v>0</v>
      </c>
      <c r="AN445" s="29">
        <f t="shared" si="877"/>
        <v>0</v>
      </c>
      <c r="AO445" s="29">
        <f t="shared" si="877"/>
        <v>0</v>
      </c>
      <c r="AP445" s="29">
        <f t="shared" si="877"/>
        <v>0</v>
      </c>
      <c r="AQ445" s="29">
        <f t="shared" si="877"/>
        <v>5941791.3399999999</v>
      </c>
      <c r="AR445" s="29">
        <f t="shared" si="877"/>
        <v>0</v>
      </c>
      <c r="AS445" s="29">
        <f t="shared" si="877"/>
        <v>5941791.3399999999</v>
      </c>
      <c r="AT445" s="29">
        <f t="shared" ref="AT445:AU445" si="880">AT464+AT483+AT500+AT517+AT533</f>
        <v>0</v>
      </c>
      <c r="AU445" s="29">
        <f t="shared" si="880"/>
        <v>5941791.3399999999</v>
      </c>
      <c r="AV445" s="29">
        <f t="shared" si="877"/>
        <v>5489622.04</v>
      </c>
      <c r="AW445" s="29">
        <f t="shared" si="877"/>
        <v>0</v>
      </c>
      <c r="AX445" s="29">
        <f t="shared" si="877"/>
        <v>5489622.04</v>
      </c>
      <c r="AY445" s="29">
        <f t="shared" ref="AY445:AZ445" si="881">AY464+AY483+AY500+AY517+AY533</f>
        <v>0</v>
      </c>
      <c r="AZ445" s="29">
        <f t="shared" si="881"/>
        <v>5489622.04</v>
      </c>
      <c r="BA445" s="29">
        <f t="shared" si="866"/>
        <v>6048506.21</v>
      </c>
      <c r="BB445" s="29">
        <f t="shared" si="866"/>
        <v>5785885</v>
      </c>
      <c r="BC445" s="29">
        <f t="shared" si="866"/>
        <v>5785885</v>
      </c>
      <c r="BD445" s="29">
        <f t="shared" si="866"/>
        <v>0</v>
      </c>
      <c r="BE445" s="29">
        <f t="shared" si="866"/>
        <v>0</v>
      </c>
    </row>
    <row r="446" spans="1:57" hidden="1" x14ac:dyDescent="0.25">
      <c r="A446" s="122"/>
      <c r="B446" s="37"/>
      <c r="C446" s="37"/>
      <c r="D446" s="37"/>
      <c r="E446" s="37"/>
      <c r="F446" s="37"/>
      <c r="G446" s="37"/>
      <c r="H446" s="65"/>
      <c r="I446" s="5">
        <v>320</v>
      </c>
      <c r="J446" s="29">
        <f t="shared" si="860"/>
        <v>8957025</v>
      </c>
      <c r="K446" s="29">
        <f t="shared" si="860"/>
        <v>4703387</v>
      </c>
      <c r="L446" s="29">
        <f t="shared" si="860"/>
        <v>4253638</v>
      </c>
      <c r="M446" s="29">
        <f t="shared" si="860"/>
        <v>0</v>
      </c>
      <c r="N446" s="29">
        <f t="shared" ref="N446:AX446" si="882">N465+N484+N501+N518+N534</f>
        <v>102655.23</v>
      </c>
      <c r="O446" s="29">
        <f t="shared" si="882"/>
        <v>0</v>
      </c>
      <c r="P446" s="29">
        <f t="shared" si="882"/>
        <v>102655.23</v>
      </c>
      <c r="Q446" s="29">
        <f t="shared" si="882"/>
        <v>0</v>
      </c>
      <c r="R446" s="29">
        <f t="shared" si="882"/>
        <v>9059680.2300000004</v>
      </c>
      <c r="S446" s="29">
        <f t="shared" si="882"/>
        <v>4703387</v>
      </c>
      <c r="T446" s="29">
        <f t="shared" si="882"/>
        <v>4356293.2300000004</v>
      </c>
      <c r="U446" s="29">
        <f t="shared" si="882"/>
        <v>0</v>
      </c>
      <c r="V446" s="29">
        <f t="shared" ref="V446:AC446" si="883">V465+V484+V501+V518+V534</f>
        <v>-1153400</v>
      </c>
      <c r="W446" s="29">
        <f t="shared" si="883"/>
        <v>0</v>
      </c>
      <c r="X446" s="29">
        <f t="shared" si="883"/>
        <v>-1153400</v>
      </c>
      <c r="Y446" s="29">
        <f t="shared" si="883"/>
        <v>0</v>
      </c>
      <c r="Z446" s="29">
        <f t="shared" si="883"/>
        <v>7906280.2300000004</v>
      </c>
      <c r="AA446" s="29">
        <f t="shared" si="883"/>
        <v>4703387</v>
      </c>
      <c r="AB446" s="29">
        <f t="shared" si="883"/>
        <v>3202893.23</v>
      </c>
      <c r="AC446" s="29">
        <f t="shared" si="883"/>
        <v>0</v>
      </c>
      <c r="AD446" s="29">
        <f t="shared" ref="AD446:AK446" si="884">AD465+AD484+AD501+AD518+AD534</f>
        <v>-80000</v>
      </c>
      <c r="AE446" s="29">
        <f t="shared" si="884"/>
        <v>-120000</v>
      </c>
      <c r="AF446" s="29">
        <f t="shared" si="884"/>
        <v>40000</v>
      </c>
      <c r="AG446" s="29">
        <f t="shared" si="884"/>
        <v>0</v>
      </c>
      <c r="AH446" s="29">
        <f t="shared" si="884"/>
        <v>7826280.2300000004</v>
      </c>
      <c r="AI446" s="29">
        <f t="shared" si="884"/>
        <v>4583387</v>
      </c>
      <c r="AJ446" s="29">
        <f t="shared" si="884"/>
        <v>3242893.23</v>
      </c>
      <c r="AK446" s="29">
        <f t="shared" si="884"/>
        <v>0</v>
      </c>
      <c r="AL446" s="29">
        <f t="shared" si="882"/>
        <v>0</v>
      </c>
      <c r="AM446" s="29">
        <f t="shared" si="882"/>
        <v>0</v>
      </c>
      <c r="AN446" s="29">
        <f t="shared" si="882"/>
        <v>0</v>
      </c>
      <c r="AO446" s="29">
        <f t="shared" si="882"/>
        <v>0</v>
      </c>
      <c r="AP446" s="29">
        <f t="shared" si="882"/>
        <v>0</v>
      </c>
      <c r="AQ446" s="29">
        <f t="shared" si="882"/>
        <v>10910158</v>
      </c>
      <c r="AR446" s="29">
        <f t="shared" si="882"/>
        <v>0</v>
      </c>
      <c r="AS446" s="29">
        <f t="shared" si="882"/>
        <v>10910158</v>
      </c>
      <c r="AT446" s="29">
        <f t="shared" ref="AT446:AU446" si="885">AT465+AT484+AT501+AT518+AT534</f>
        <v>0</v>
      </c>
      <c r="AU446" s="29">
        <f t="shared" si="885"/>
        <v>10910158</v>
      </c>
      <c r="AV446" s="29">
        <f t="shared" si="882"/>
        <v>8344079</v>
      </c>
      <c r="AW446" s="29">
        <f t="shared" si="882"/>
        <v>0</v>
      </c>
      <c r="AX446" s="29">
        <f t="shared" si="882"/>
        <v>8344079</v>
      </c>
      <c r="AY446" s="29">
        <f t="shared" ref="AY446:AZ446" si="886">AY465+AY484+AY501+AY518+AY534</f>
        <v>0</v>
      </c>
      <c r="AZ446" s="29">
        <f t="shared" si="886"/>
        <v>8344079</v>
      </c>
      <c r="BA446" s="29">
        <f t="shared" si="866"/>
        <v>9127114</v>
      </c>
      <c r="BB446" s="29">
        <f t="shared" si="866"/>
        <v>12754714.1</v>
      </c>
      <c r="BC446" s="29">
        <f t="shared" si="866"/>
        <v>4705775</v>
      </c>
      <c r="BD446" s="29">
        <f t="shared" si="866"/>
        <v>7958939.0999999996</v>
      </c>
      <c r="BE446" s="29">
        <f t="shared" si="866"/>
        <v>0</v>
      </c>
    </row>
    <row r="447" spans="1:57" hidden="1" x14ac:dyDescent="0.25">
      <c r="A447" s="122"/>
      <c r="B447" s="37"/>
      <c r="C447" s="37"/>
      <c r="D447" s="37"/>
      <c r="E447" s="37"/>
      <c r="F447" s="37"/>
      <c r="G447" s="37"/>
      <c r="H447" s="65"/>
      <c r="I447" s="5">
        <v>410</v>
      </c>
      <c r="J447" s="29">
        <f t="shared" si="860"/>
        <v>8028768</v>
      </c>
      <c r="K447" s="29">
        <f t="shared" si="860"/>
        <v>8028768</v>
      </c>
      <c r="L447" s="29">
        <f t="shared" si="860"/>
        <v>0</v>
      </c>
      <c r="M447" s="29">
        <f t="shared" si="860"/>
        <v>0</v>
      </c>
      <c r="N447" s="29">
        <f t="shared" ref="N447:AX447" si="887">N466+N485+N502+N519+N535</f>
        <v>3215000</v>
      </c>
      <c r="O447" s="29">
        <f t="shared" si="887"/>
        <v>0</v>
      </c>
      <c r="P447" s="29">
        <f t="shared" si="887"/>
        <v>3215000</v>
      </c>
      <c r="Q447" s="29">
        <f t="shared" si="887"/>
        <v>0</v>
      </c>
      <c r="R447" s="29">
        <f t="shared" si="887"/>
        <v>11243768</v>
      </c>
      <c r="S447" s="29">
        <f t="shared" si="887"/>
        <v>8028768</v>
      </c>
      <c r="T447" s="29">
        <f t="shared" si="887"/>
        <v>3215000</v>
      </c>
      <c r="U447" s="29">
        <f t="shared" si="887"/>
        <v>0</v>
      </c>
      <c r="V447" s="29">
        <f t="shared" ref="V447:AC447" si="888">V466+V485+V502+V519+V535</f>
        <v>0</v>
      </c>
      <c r="W447" s="29">
        <f t="shared" si="888"/>
        <v>0</v>
      </c>
      <c r="X447" s="29">
        <f t="shared" si="888"/>
        <v>0</v>
      </c>
      <c r="Y447" s="29">
        <f t="shared" si="888"/>
        <v>0</v>
      </c>
      <c r="Z447" s="29">
        <f t="shared" si="888"/>
        <v>11243768</v>
      </c>
      <c r="AA447" s="29">
        <f t="shared" si="888"/>
        <v>8028768</v>
      </c>
      <c r="AB447" s="29">
        <f t="shared" si="888"/>
        <v>3215000</v>
      </c>
      <c r="AC447" s="29">
        <f t="shared" si="888"/>
        <v>0</v>
      </c>
      <c r="AD447" s="29">
        <f t="shared" ref="AD447:AK447" si="889">AD466+AD485+AD502+AD519+AD535</f>
        <v>0</v>
      </c>
      <c r="AE447" s="29">
        <f t="shared" si="889"/>
        <v>0</v>
      </c>
      <c r="AF447" s="29">
        <f t="shared" si="889"/>
        <v>0</v>
      </c>
      <c r="AG447" s="29">
        <f t="shared" si="889"/>
        <v>0</v>
      </c>
      <c r="AH447" s="29">
        <f t="shared" si="889"/>
        <v>11243768</v>
      </c>
      <c r="AI447" s="29">
        <f t="shared" si="889"/>
        <v>8028768</v>
      </c>
      <c r="AJ447" s="29">
        <f t="shared" si="889"/>
        <v>3215000</v>
      </c>
      <c r="AK447" s="29">
        <f t="shared" si="889"/>
        <v>0</v>
      </c>
      <c r="AL447" s="29">
        <f t="shared" si="887"/>
        <v>0</v>
      </c>
      <c r="AM447" s="29">
        <f t="shared" si="887"/>
        <v>0</v>
      </c>
      <c r="AN447" s="29">
        <f t="shared" si="887"/>
        <v>0</v>
      </c>
      <c r="AO447" s="29">
        <f t="shared" si="887"/>
        <v>0</v>
      </c>
      <c r="AP447" s="29">
        <f t="shared" si="887"/>
        <v>0</v>
      </c>
      <c r="AQ447" s="29">
        <f t="shared" si="887"/>
        <v>4105862</v>
      </c>
      <c r="AR447" s="29">
        <f t="shared" si="887"/>
        <v>1738082</v>
      </c>
      <c r="AS447" s="29">
        <f t="shared" si="887"/>
        <v>5843944</v>
      </c>
      <c r="AT447" s="29">
        <f t="shared" ref="AT447:AU447" si="890">AT466+AT485+AT502+AT519+AT535</f>
        <v>0</v>
      </c>
      <c r="AU447" s="29">
        <f t="shared" si="890"/>
        <v>5843944</v>
      </c>
      <c r="AV447" s="29">
        <f t="shared" si="887"/>
        <v>4511079</v>
      </c>
      <c r="AW447" s="29">
        <f t="shared" si="887"/>
        <v>9437205</v>
      </c>
      <c r="AX447" s="29">
        <f t="shared" si="887"/>
        <v>13948284</v>
      </c>
      <c r="AY447" s="29">
        <f t="shared" ref="AY447:AZ447" si="891">AY466+AY485+AY502+AY519+AY535</f>
        <v>0</v>
      </c>
      <c r="AZ447" s="29">
        <f t="shared" si="891"/>
        <v>13948284</v>
      </c>
      <c r="BA447" s="29">
        <f t="shared" si="866"/>
        <v>11784062</v>
      </c>
      <c r="BB447" s="29">
        <f t="shared" si="866"/>
        <v>19902072.09</v>
      </c>
      <c r="BC447" s="29" t="e">
        <f t="shared" si="866"/>
        <v>#REF!</v>
      </c>
      <c r="BD447" s="29" t="e">
        <f t="shared" si="866"/>
        <v>#REF!</v>
      </c>
      <c r="BE447" s="29" t="e">
        <f t="shared" si="866"/>
        <v>#REF!</v>
      </c>
    </row>
    <row r="448" spans="1:57" hidden="1" x14ac:dyDescent="0.25">
      <c r="A448" s="122"/>
      <c r="B448" s="37"/>
      <c r="C448" s="37"/>
      <c r="D448" s="37"/>
      <c r="E448" s="37"/>
      <c r="F448" s="37"/>
      <c r="G448" s="37"/>
      <c r="H448" s="65"/>
      <c r="I448" s="5">
        <v>510</v>
      </c>
      <c r="J448" s="29">
        <f t="shared" si="860"/>
        <v>3228000</v>
      </c>
      <c r="K448" s="29">
        <f t="shared" si="860"/>
        <v>728000</v>
      </c>
      <c r="L448" s="29">
        <f t="shared" si="860"/>
        <v>2500000</v>
      </c>
      <c r="M448" s="29">
        <f t="shared" si="860"/>
        <v>0</v>
      </c>
      <c r="N448" s="29">
        <f t="shared" ref="N448:AX448" si="892">N467+N486+N503+N520+N536</f>
        <v>0</v>
      </c>
      <c r="O448" s="29">
        <f t="shared" si="892"/>
        <v>0</v>
      </c>
      <c r="P448" s="29">
        <f t="shared" si="892"/>
        <v>0</v>
      </c>
      <c r="Q448" s="29">
        <f t="shared" si="892"/>
        <v>0</v>
      </c>
      <c r="R448" s="29">
        <f t="shared" si="892"/>
        <v>3228000</v>
      </c>
      <c r="S448" s="29">
        <f t="shared" si="892"/>
        <v>728000</v>
      </c>
      <c r="T448" s="29">
        <f t="shared" si="892"/>
        <v>2500000</v>
      </c>
      <c r="U448" s="29">
        <f t="shared" si="892"/>
        <v>0</v>
      </c>
      <c r="V448" s="29">
        <f t="shared" ref="V448:AC448" si="893">V467+V486+V503+V520+V536</f>
        <v>0</v>
      </c>
      <c r="W448" s="29">
        <f t="shared" si="893"/>
        <v>0</v>
      </c>
      <c r="X448" s="29">
        <f t="shared" si="893"/>
        <v>0</v>
      </c>
      <c r="Y448" s="29">
        <f t="shared" si="893"/>
        <v>0</v>
      </c>
      <c r="Z448" s="29">
        <f t="shared" si="893"/>
        <v>3228000</v>
      </c>
      <c r="AA448" s="29">
        <f t="shared" si="893"/>
        <v>728000</v>
      </c>
      <c r="AB448" s="29">
        <f t="shared" si="893"/>
        <v>2500000</v>
      </c>
      <c r="AC448" s="29">
        <f t="shared" si="893"/>
        <v>0</v>
      </c>
      <c r="AD448" s="29">
        <f t="shared" ref="AD448:AK448" si="894">AD467+AD486+AD503+AD520+AD536</f>
        <v>0</v>
      </c>
      <c r="AE448" s="29">
        <f t="shared" si="894"/>
        <v>0</v>
      </c>
      <c r="AF448" s="29">
        <f t="shared" si="894"/>
        <v>0</v>
      </c>
      <c r="AG448" s="29">
        <f t="shared" si="894"/>
        <v>0</v>
      </c>
      <c r="AH448" s="29">
        <f t="shared" si="894"/>
        <v>3228000</v>
      </c>
      <c r="AI448" s="29">
        <f t="shared" si="894"/>
        <v>728000</v>
      </c>
      <c r="AJ448" s="29">
        <f t="shared" si="894"/>
        <v>2500000</v>
      </c>
      <c r="AK448" s="29">
        <f t="shared" si="894"/>
        <v>0</v>
      </c>
      <c r="AL448" s="29">
        <f t="shared" si="892"/>
        <v>0</v>
      </c>
      <c r="AM448" s="29">
        <f t="shared" si="892"/>
        <v>0</v>
      </c>
      <c r="AN448" s="29">
        <f t="shared" si="892"/>
        <v>0</v>
      </c>
      <c r="AO448" s="29">
        <f t="shared" si="892"/>
        <v>0</v>
      </c>
      <c r="AP448" s="29">
        <f t="shared" si="892"/>
        <v>0</v>
      </c>
      <c r="AQ448" s="29">
        <f t="shared" si="892"/>
        <v>3228000</v>
      </c>
      <c r="AR448" s="29">
        <f t="shared" si="892"/>
        <v>0</v>
      </c>
      <c r="AS448" s="29">
        <f t="shared" si="892"/>
        <v>3228000</v>
      </c>
      <c r="AT448" s="29">
        <f t="shared" ref="AT448:AU448" si="895">AT467+AT486+AT503+AT520+AT536</f>
        <v>0</v>
      </c>
      <c r="AU448" s="29">
        <f t="shared" si="895"/>
        <v>3228000</v>
      </c>
      <c r="AV448" s="29">
        <f t="shared" si="892"/>
        <v>3228000</v>
      </c>
      <c r="AW448" s="29">
        <f t="shared" si="892"/>
        <v>0</v>
      </c>
      <c r="AX448" s="29">
        <f t="shared" si="892"/>
        <v>3228000</v>
      </c>
      <c r="AY448" s="29">
        <f t="shared" ref="AY448:AZ448" si="896">AY467+AY486+AY503+AY520+AY536</f>
        <v>0</v>
      </c>
      <c r="AZ448" s="29">
        <f t="shared" si="896"/>
        <v>3228000</v>
      </c>
      <c r="BA448" s="29">
        <f t="shared" si="866"/>
        <v>3832000</v>
      </c>
      <c r="BB448" s="29">
        <f t="shared" si="866"/>
        <v>3832000</v>
      </c>
      <c r="BC448" s="29">
        <f t="shared" si="866"/>
        <v>732000</v>
      </c>
      <c r="BD448" s="29">
        <f t="shared" si="866"/>
        <v>3100000</v>
      </c>
      <c r="BE448" s="29">
        <f t="shared" si="866"/>
        <v>0</v>
      </c>
    </row>
    <row r="449" spans="1:57" hidden="1" x14ac:dyDescent="0.25">
      <c r="A449" s="122"/>
      <c r="B449" s="37"/>
      <c r="C449" s="37"/>
      <c r="D449" s="37"/>
      <c r="E449" s="37"/>
      <c r="F449" s="37"/>
      <c r="G449" s="37"/>
      <c r="H449" s="65"/>
      <c r="I449" s="5">
        <v>530</v>
      </c>
      <c r="J449" s="29">
        <f t="shared" si="860"/>
        <v>991514</v>
      </c>
      <c r="K449" s="29">
        <f t="shared" si="860"/>
        <v>991514</v>
      </c>
      <c r="L449" s="29">
        <f t="shared" si="860"/>
        <v>0</v>
      </c>
      <c r="M449" s="29">
        <f t="shared" si="860"/>
        <v>0</v>
      </c>
      <c r="N449" s="29">
        <f t="shared" ref="N449:AX449" si="897">N468+N487+N504+N521+N537</f>
        <v>0</v>
      </c>
      <c r="O449" s="29">
        <f t="shared" si="897"/>
        <v>0</v>
      </c>
      <c r="P449" s="29">
        <f t="shared" si="897"/>
        <v>0</v>
      </c>
      <c r="Q449" s="29">
        <f t="shared" si="897"/>
        <v>0</v>
      </c>
      <c r="R449" s="29">
        <f t="shared" si="897"/>
        <v>991514</v>
      </c>
      <c r="S449" s="29">
        <f t="shared" si="897"/>
        <v>991514</v>
      </c>
      <c r="T449" s="29">
        <f t="shared" si="897"/>
        <v>0</v>
      </c>
      <c r="U449" s="29">
        <f t="shared" si="897"/>
        <v>0</v>
      </c>
      <c r="V449" s="29">
        <f t="shared" ref="V449:AC449" si="898">V468+V487+V504+V521+V537</f>
        <v>0</v>
      </c>
      <c r="W449" s="29">
        <f t="shared" si="898"/>
        <v>0</v>
      </c>
      <c r="X449" s="29">
        <f t="shared" si="898"/>
        <v>0</v>
      </c>
      <c r="Y449" s="29">
        <f t="shared" si="898"/>
        <v>0</v>
      </c>
      <c r="Z449" s="29">
        <f t="shared" si="898"/>
        <v>991514</v>
      </c>
      <c r="AA449" s="29">
        <f t="shared" si="898"/>
        <v>991514</v>
      </c>
      <c r="AB449" s="29">
        <f t="shared" si="898"/>
        <v>0</v>
      </c>
      <c r="AC449" s="29">
        <f t="shared" si="898"/>
        <v>0</v>
      </c>
      <c r="AD449" s="29">
        <f t="shared" ref="AD449:AK449" si="899">AD468+AD487+AD504+AD521+AD537</f>
        <v>0</v>
      </c>
      <c r="AE449" s="29">
        <f t="shared" si="899"/>
        <v>0</v>
      </c>
      <c r="AF449" s="29">
        <f t="shared" si="899"/>
        <v>0</v>
      </c>
      <c r="AG449" s="29">
        <f t="shared" si="899"/>
        <v>0</v>
      </c>
      <c r="AH449" s="29">
        <f t="shared" si="899"/>
        <v>991514</v>
      </c>
      <c r="AI449" s="29">
        <f t="shared" si="899"/>
        <v>991514</v>
      </c>
      <c r="AJ449" s="29">
        <f t="shared" si="899"/>
        <v>0</v>
      </c>
      <c r="AK449" s="29">
        <f t="shared" si="899"/>
        <v>0</v>
      </c>
      <c r="AL449" s="29">
        <f t="shared" si="897"/>
        <v>0</v>
      </c>
      <c r="AM449" s="29">
        <f t="shared" si="897"/>
        <v>0</v>
      </c>
      <c r="AN449" s="29">
        <f t="shared" si="897"/>
        <v>0</v>
      </c>
      <c r="AO449" s="29">
        <f t="shared" si="897"/>
        <v>0</v>
      </c>
      <c r="AP449" s="29">
        <f t="shared" si="897"/>
        <v>0</v>
      </c>
      <c r="AQ449" s="29">
        <f t="shared" si="897"/>
        <v>991514</v>
      </c>
      <c r="AR449" s="29">
        <f t="shared" si="897"/>
        <v>0</v>
      </c>
      <c r="AS449" s="29">
        <f t="shared" si="897"/>
        <v>991514</v>
      </c>
      <c r="AT449" s="29">
        <f t="shared" ref="AT449:AU449" si="900">AT468+AT487+AT504+AT521+AT537</f>
        <v>0</v>
      </c>
      <c r="AU449" s="29">
        <f t="shared" si="900"/>
        <v>991514</v>
      </c>
      <c r="AV449" s="29">
        <f t="shared" si="897"/>
        <v>991514</v>
      </c>
      <c r="AW449" s="29">
        <f t="shared" si="897"/>
        <v>0</v>
      </c>
      <c r="AX449" s="29">
        <f t="shared" si="897"/>
        <v>991514</v>
      </c>
      <c r="AY449" s="29">
        <f t="shared" ref="AY449:AZ449" si="901">AY468+AY487+AY504+AY521+AY537</f>
        <v>0</v>
      </c>
      <c r="AZ449" s="29">
        <f t="shared" si="901"/>
        <v>991514</v>
      </c>
      <c r="BA449" s="29">
        <f t="shared" si="866"/>
        <v>800187</v>
      </c>
      <c r="BB449" s="29">
        <f t="shared" si="866"/>
        <v>800187</v>
      </c>
      <c r="BC449" s="29">
        <f t="shared" si="866"/>
        <v>800187</v>
      </c>
      <c r="BD449" s="29">
        <f t="shared" si="866"/>
        <v>0</v>
      </c>
      <c r="BE449" s="29">
        <f t="shared" si="866"/>
        <v>0</v>
      </c>
    </row>
    <row r="450" spans="1:57" hidden="1" x14ac:dyDescent="0.25">
      <c r="A450" s="122"/>
      <c r="B450" s="37"/>
      <c r="C450" s="37"/>
      <c r="D450" s="37"/>
      <c r="E450" s="37"/>
      <c r="F450" s="37"/>
      <c r="G450" s="37"/>
      <c r="H450" s="65"/>
      <c r="I450" s="5">
        <v>540</v>
      </c>
      <c r="J450" s="29">
        <f t="shared" si="860"/>
        <v>6461201</v>
      </c>
      <c r="K450" s="29">
        <f t="shared" si="860"/>
        <v>0</v>
      </c>
      <c r="L450" s="29">
        <f t="shared" si="860"/>
        <v>6461201</v>
      </c>
      <c r="M450" s="29">
        <f t="shared" si="860"/>
        <v>0</v>
      </c>
      <c r="N450" s="29">
        <f t="shared" ref="N450:AX450" si="902">N469+N488+N505+N522+N538</f>
        <v>372651.54</v>
      </c>
      <c r="O450" s="29">
        <f t="shared" si="902"/>
        <v>0</v>
      </c>
      <c r="P450" s="29">
        <f t="shared" si="902"/>
        <v>372651.54</v>
      </c>
      <c r="Q450" s="29">
        <f t="shared" si="902"/>
        <v>0</v>
      </c>
      <c r="R450" s="29">
        <f t="shared" si="902"/>
        <v>6833852.54</v>
      </c>
      <c r="S450" s="29">
        <f t="shared" si="902"/>
        <v>0</v>
      </c>
      <c r="T450" s="29">
        <f t="shared" si="902"/>
        <v>6833852.54</v>
      </c>
      <c r="U450" s="29">
        <f t="shared" si="902"/>
        <v>0</v>
      </c>
      <c r="V450" s="29">
        <f t="shared" ref="V450:AC450" si="903">V469+V488+V505+V522+V538</f>
        <v>0</v>
      </c>
      <c r="W450" s="29">
        <f t="shared" si="903"/>
        <v>0</v>
      </c>
      <c r="X450" s="29">
        <f t="shared" si="903"/>
        <v>0</v>
      </c>
      <c r="Y450" s="29">
        <f t="shared" si="903"/>
        <v>0</v>
      </c>
      <c r="Z450" s="29">
        <f t="shared" si="903"/>
        <v>6833852.54</v>
      </c>
      <c r="AA450" s="29">
        <f t="shared" si="903"/>
        <v>0</v>
      </c>
      <c r="AB450" s="29">
        <f t="shared" si="903"/>
        <v>6833852.54</v>
      </c>
      <c r="AC450" s="29">
        <f t="shared" si="903"/>
        <v>0</v>
      </c>
      <c r="AD450" s="29">
        <f t="shared" ref="AD450:AK450" si="904">AD469+AD488+AD505+AD522+AD538</f>
        <v>0</v>
      </c>
      <c r="AE450" s="29">
        <f t="shared" si="904"/>
        <v>0</v>
      </c>
      <c r="AF450" s="29">
        <f t="shared" si="904"/>
        <v>0</v>
      </c>
      <c r="AG450" s="29">
        <f t="shared" si="904"/>
        <v>0</v>
      </c>
      <c r="AH450" s="29">
        <f t="shared" si="904"/>
        <v>6833852.54</v>
      </c>
      <c r="AI450" s="29">
        <f t="shared" si="904"/>
        <v>0</v>
      </c>
      <c r="AJ450" s="29">
        <f t="shared" si="904"/>
        <v>6833852.54</v>
      </c>
      <c r="AK450" s="29">
        <f t="shared" si="904"/>
        <v>0</v>
      </c>
      <c r="AL450" s="29">
        <f t="shared" si="902"/>
        <v>0</v>
      </c>
      <c r="AM450" s="29">
        <f t="shared" si="902"/>
        <v>0</v>
      </c>
      <c r="AN450" s="29">
        <f t="shared" si="902"/>
        <v>0</v>
      </c>
      <c r="AO450" s="29">
        <f t="shared" si="902"/>
        <v>0</v>
      </c>
      <c r="AP450" s="29">
        <f t="shared" si="902"/>
        <v>0</v>
      </c>
      <c r="AQ450" s="29">
        <f t="shared" si="902"/>
        <v>4217001</v>
      </c>
      <c r="AR450" s="29">
        <f t="shared" si="902"/>
        <v>0</v>
      </c>
      <c r="AS450" s="29">
        <f t="shared" si="902"/>
        <v>4217001</v>
      </c>
      <c r="AT450" s="29">
        <f t="shared" ref="AT450:AU450" si="905">AT469+AT488+AT505+AT522+AT538</f>
        <v>0</v>
      </c>
      <c r="AU450" s="29">
        <f t="shared" si="905"/>
        <v>4217001</v>
      </c>
      <c r="AV450" s="29">
        <f t="shared" si="902"/>
        <v>4754901</v>
      </c>
      <c r="AW450" s="29">
        <f t="shared" si="902"/>
        <v>0</v>
      </c>
      <c r="AX450" s="29">
        <f t="shared" si="902"/>
        <v>4754901</v>
      </c>
      <c r="AY450" s="29">
        <f t="shared" ref="AY450:AZ450" si="906">AY469+AY488+AY505+AY522+AY538</f>
        <v>0</v>
      </c>
      <c r="AZ450" s="29">
        <f t="shared" si="906"/>
        <v>4754901</v>
      </c>
      <c r="BA450" s="29">
        <f t="shared" si="866"/>
        <v>6032808</v>
      </c>
      <c r="BB450" s="29">
        <f t="shared" si="866"/>
        <v>7307242.0499999998</v>
      </c>
      <c r="BC450" s="29">
        <f t="shared" si="866"/>
        <v>0</v>
      </c>
      <c r="BD450" s="29">
        <f t="shared" si="866"/>
        <v>7307242.0499999998</v>
      </c>
      <c r="BE450" s="29">
        <f t="shared" si="866"/>
        <v>4668700</v>
      </c>
    </row>
    <row r="451" spans="1:57" hidden="1" x14ac:dyDescent="0.25">
      <c r="A451" s="122"/>
      <c r="B451" s="37"/>
      <c r="C451" s="37"/>
      <c r="D451" s="37"/>
      <c r="E451" s="37"/>
      <c r="F451" s="37"/>
      <c r="G451" s="37"/>
      <c r="H451" s="65"/>
      <c r="I451" s="5">
        <v>610</v>
      </c>
      <c r="J451" s="29">
        <f t="shared" si="860"/>
        <v>163220186</v>
      </c>
      <c r="K451" s="29">
        <f t="shared" si="860"/>
        <v>94088479</v>
      </c>
      <c r="L451" s="29">
        <f t="shared" si="860"/>
        <v>65676707</v>
      </c>
      <c r="M451" s="29">
        <f t="shared" si="860"/>
        <v>3455000</v>
      </c>
      <c r="N451" s="29">
        <f t="shared" ref="N451:AX451" si="907">N470+N489+N506+N523+N539</f>
        <v>8804619</v>
      </c>
      <c r="O451" s="29">
        <f t="shared" si="907"/>
        <v>1515120</v>
      </c>
      <c r="P451" s="29">
        <f t="shared" si="907"/>
        <v>7289499</v>
      </c>
      <c r="Q451" s="29">
        <f t="shared" si="907"/>
        <v>0</v>
      </c>
      <c r="R451" s="29">
        <f t="shared" si="907"/>
        <v>172024805</v>
      </c>
      <c r="S451" s="29">
        <f t="shared" si="907"/>
        <v>95603599</v>
      </c>
      <c r="T451" s="29">
        <f t="shared" si="907"/>
        <v>72966206</v>
      </c>
      <c r="U451" s="29">
        <f t="shared" si="907"/>
        <v>3455000</v>
      </c>
      <c r="V451" s="29">
        <f t="shared" ref="V451:AC451" si="908">V470+V489+V506+V523+V539</f>
        <v>-158536</v>
      </c>
      <c r="W451" s="29">
        <f t="shared" si="908"/>
        <v>0</v>
      </c>
      <c r="X451" s="29">
        <f t="shared" si="908"/>
        <v>-158536</v>
      </c>
      <c r="Y451" s="29">
        <f t="shared" si="908"/>
        <v>0</v>
      </c>
      <c r="Z451" s="29">
        <f t="shared" si="908"/>
        <v>171866269</v>
      </c>
      <c r="AA451" s="29">
        <f t="shared" si="908"/>
        <v>95603599</v>
      </c>
      <c r="AB451" s="29">
        <f t="shared" si="908"/>
        <v>72807670</v>
      </c>
      <c r="AC451" s="29">
        <f t="shared" si="908"/>
        <v>3455000</v>
      </c>
      <c r="AD451" s="29">
        <f t="shared" ref="AD451:AK451" si="909">AD470+AD489+AD506+AD523+AD539</f>
        <v>10786711</v>
      </c>
      <c r="AE451" s="29">
        <f t="shared" si="909"/>
        <v>10618211.5</v>
      </c>
      <c r="AF451" s="29">
        <f t="shared" si="909"/>
        <v>168499.5</v>
      </c>
      <c r="AG451" s="29">
        <f t="shared" si="909"/>
        <v>0</v>
      </c>
      <c r="AH451" s="29">
        <f t="shared" si="909"/>
        <v>182652980</v>
      </c>
      <c r="AI451" s="29">
        <f t="shared" si="909"/>
        <v>106221810.5</v>
      </c>
      <c r="AJ451" s="29">
        <f t="shared" si="909"/>
        <v>72976169.5</v>
      </c>
      <c r="AK451" s="29">
        <f t="shared" si="909"/>
        <v>3455000</v>
      </c>
      <c r="AL451" s="29">
        <f t="shared" si="907"/>
        <v>0</v>
      </c>
      <c r="AM451" s="29">
        <f t="shared" si="907"/>
        <v>0</v>
      </c>
      <c r="AN451" s="29">
        <f t="shared" si="907"/>
        <v>0</v>
      </c>
      <c r="AO451" s="29">
        <f t="shared" si="907"/>
        <v>0</v>
      </c>
      <c r="AP451" s="29">
        <f t="shared" si="907"/>
        <v>0</v>
      </c>
      <c r="AQ451" s="29">
        <f t="shared" si="907"/>
        <v>159201468</v>
      </c>
      <c r="AR451" s="29">
        <f t="shared" si="907"/>
        <v>0</v>
      </c>
      <c r="AS451" s="29">
        <f t="shared" si="907"/>
        <v>159201468</v>
      </c>
      <c r="AT451" s="29">
        <f t="shared" ref="AT451:AU451" si="910">AT470+AT489+AT506+AT523+AT539</f>
        <v>0</v>
      </c>
      <c r="AU451" s="29">
        <f t="shared" si="910"/>
        <v>159201468</v>
      </c>
      <c r="AV451" s="29">
        <f t="shared" si="907"/>
        <v>158745342</v>
      </c>
      <c r="AW451" s="29">
        <f t="shared" si="907"/>
        <v>0</v>
      </c>
      <c r="AX451" s="29">
        <f t="shared" si="907"/>
        <v>158745342</v>
      </c>
      <c r="AY451" s="29">
        <f t="shared" ref="AY451:AZ451" si="911">AY470+AY489+AY506+AY523+AY539</f>
        <v>0</v>
      </c>
      <c r="AZ451" s="29">
        <f t="shared" si="911"/>
        <v>158745342</v>
      </c>
      <c r="BA451" s="29">
        <f t="shared" si="866"/>
        <v>156200270</v>
      </c>
      <c r="BB451" s="29">
        <f t="shared" si="866"/>
        <v>180047304.38999999</v>
      </c>
      <c r="BC451" s="29">
        <f t="shared" si="866"/>
        <v>91372000</v>
      </c>
      <c r="BD451" s="29">
        <f t="shared" si="866"/>
        <v>82754174</v>
      </c>
      <c r="BE451" s="29">
        <f t="shared" si="866"/>
        <v>3445000</v>
      </c>
    </row>
    <row r="452" spans="1:57" hidden="1" x14ac:dyDescent="0.25">
      <c r="A452" s="122"/>
      <c r="B452" s="37"/>
      <c r="C452" s="37"/>
      <c r="D452" s="37"/>
      <c r="E452" s="37"/>
      <c r="F452" s="37"/>
      <c r="G452" s="37"/>
      <c r="H452" s="65"/>
      <c r="I452" s="5">
        <v>810</v>
      </c>
      <c r="J452" s="29">
        <f t="shared" si="860"/>
        <v>1886933</v>
      </c>
      <c r="K452" s="29">
        <f t="shared" si="860"/>
        <v>0</v>
      </c>
      <c r="L452" s="29">
        <f t="shared" si="860"/>
        <v>1886933</v>
      </c>
      <c r="M452" s="29">
        <f t="shared" si="860"/>
        <v>0</v>
      </c>
      <c r="N452" s="29">
        <f t="shared" ref="N452:AX452" si="912">N471+N490+N507+N524+N540</f>
        <v>0</v>
      </c>
      <c r="O452" s="29">
        <f t="shared" si="912"/>
        <v>0</v>
      </c>
      <c r="P452" s="29">
        <f t="shared" si="912"/>
        <v>0</v>
      </c>
      <c r="Q452" s="29">
        <f t="shared" si="912"/>
        <v>0</v>
      </c>
      <c r="R452" s="29">
        <f t="shared" si="912"/>
        <v>1886933</v>
      </c>
      <c r="S452" s="29">
        <f t="shared" si="912"/>
        <v>0</v>
      </c>
      <c r="T452" s="29">
        <f t="shared" si="912"/>
        <v>1886933</v>
      </c>
      <c r="U452" s="29">
        <f t="shared" si="912"/>
        <v>0</v>
      </c>
      <c r="V452" s="29">
        <f t="shared" ref="V452:AC452" si="913">V471+V490+V507+V524+V540</f>
        <v>0</v>
      </c>
      <c r="W452" s="29">
        <f t="shared" si="913"/>
        <v>0</v>
      </c>
      <c r="X452" s="29">
        <f t="shared" si="913"/>
        <v>0</v>
      </c>
      <c r="Y452" s="29">
        <f t="shared" si="913"/>
        <v>0</v>
      </c>
      <c r="Z452" s="29">
        <f t="shared" si="913"/>
        <v>1886933</v>
      </c>
      <c r="AA452" s="29">
        <f t="shared" si="913"/>
        <v>0</v>
      </c>
      <c r="AB452" s="29">
        <f t="shared" si="913"/>
        <v>1886933</v>
      </c>
      <c r="AC452" s="29">
        <f t="shared" si="913"/>
        <v>0</v>
      </c>
      <c r="AD452" s="29">
        <f t="shared" ref="AD452:AK452" si="914">AD471+AD490+AD507+AD524+AD540</f>
        <v>0</v>
      </c>
      <c r="AE452" s="29">
        <f t="shared" si="914"/>
        <v>0</v>
      </c>
      <c r="AF452" s="29">
        <f t="shared" si="914"/>
        <v>0</v>
      </c>
      <c r="AG452" s="29">
        <f t="shared" si="914"/>
        <v>0</v>
      </c>
      <c r="AH452" s="29">
        <f t="shared" si="914"/>
        <v>1886933</v>
      </c>
      <c r="AI452" s="29">
        <f t="shared" si="914"/>
        <v>0</v>
      </c>
      <c r="AJ452" s="29">
        <f t="shared" si="914"/>
        <v>1886933</v>
      </c>
      <c r="AK452" s="29">
        <f t="shared" si="914"/>
        <v>0</v>
      </c>
      <c r="AL452" s="29">
        <f t="shared" si="912"/>
        <v>0</v>
      </c>
      <c r="AM452" s="29">
        <f t="shared" si="912"/>
        <v>0</v>
      </c>
      <c r="AN452" s="29">
        <f t="shared" si="912"/>
        <v>0</v>
      </c>
      <c r="AO452" s="29">
        <f t="shared" si="912"/>
        <v>0</v>
      </c>
      <c r="AP452" s="29">
        <f t="shared" si="912"/>
        <v>0</v>
      </c>
      <c r="AQ452" s="29">
        <f t="shared" si="912"/>
        <v>955933</v>
      </c>
      <c r="AR452" s="29">
        <f t="shared" si="912"/>
        <v>0</v>
      </c>
      <c r="AS452" s="29">
        <f t="shared" si="912"/>
        <v>955933</v>
      </c>
      <c r="AT452" s="29">
        <f t="shared" ref="AT452:AU452" si="915">AT471+AT490+AT507+AT524+AT540</f>
        <v>0</v>
      </c>
      <c r="AU452" s="29">
        <f t="shared" si="915"/>
        <v>955933</v>
      </c>
      <c r="AV452" s="29">
        <f t="shared" si="912"/>
        <v>955933</v>
      </c>
      <c r="AW452" s="29">
        <f t="shared" si="912"/>
        <v>0</v>
      </c>
      <c r="AX452" s="29">
        <f t="shared" si="912"/>
        <v>955933</v>
      </c>
      <c r="AY452" s="29">
        <f t="shared" ref="AY452:AZ452" si="916">AY471+AY490+AY507+AY524+AY540</f>
        <v>0</v>
      </c>
      <c r="AZ452" s="29">
        <f t="shared" si="916"/>
        <v>955933</v>
      </c>
      <c r="BA452" s="29">
        <f t="shared" si="866"/>
        <v>2185047</v>
      </c>
      <c r="BB452" s="29">
        <f t="shared" si="866"/>
        <v>2185047</v>
      </c>
      <c r="BC452" s="29">
        <f t="shared" si="866"/>
        <v>0</v>
      </c>
      <c r="BD452" s="29">
        <f t="shared" si="866"/>
        <v>2185047</v>
      </c>
      <c r="BE452" s="29">
        <f t="shared" si="866"/>
        <v>0</v>
      </c>
    </row>
    <row r="453" spans="1:57" hidden="1" x14ac:dyDescent="0.25">
      <c r="A453" s="122"/>
      <c r="B453" s="37"/>
      <c r="C453" s="37"/>
      <c r="D453" s="37"/>
      <c r="E453" s="37"/>
      <c r="F453" s="37"/>
      <c r="G453" s="37"/>
      <c r="H453" s="65"/>
      <c r="I453" s="5">
        <v>830</v>
      </c>
      <c r="J453" s="29">
        <f t="shared" si="860"/>
        <v>0</v>
      </c>
      <c r="K453" s="29">
        <f t="shared" si="860"/>
        <v>0</v>
      </c>
      <c r="L453" s="29">
        <f t="shared" si="860"/>
        <v>0</v>
      </c>
      <c r="M453" s="29">
        <f t="shared" si="860"/>
        <v>0</v>
      </c>
      <c r="N453" s="29">
        <f t="shared" ref="N453:AX453" si="917">N472+N491+N508+N525+N541</f>
        <v>0</v>
      </c>
      <c r="O453" s="29">
        <f t="shared" si="917"/>
        <v>0</v>
      </c>
      <c r="P453" s="29">
        <f t="shared" si="917"/>
        <v>0</v>
      </c>
      <c r="Q453" s="29">
        <f t="shared" si="917"/>
        <v>0</v>
      </c>
      <c r="R453" s="29">
        <f t="shared" si="917"/>
        <v>0</v>
      </c>
      <c r="S453" s="29">
        <f t="shared" si="917"/>
        <v>0</v>
      </c>
      <c r="T453" s="29">
        <f t="shared" si="917"/>
        <v>0</v>
      </c>
      <c r="U453" s="29">
        <f t="shared" si="917"/>
        <v>0</v>
      </c>
      <c r="V453" s="29">
        <f t="shared" ref="V453:AC453" si="918">V472+V491+V508+V525+V541</f>
        <v>0</v>
      </c>
      <c r="W453" s="29">
        <f t="shared" si="918"/>
        <v>0</v>
      </c>
      <c r="X453" s="29">
        <f t="shared" si="918"/>
        <v>0</v>
      </c>
      <c r="Y453" s="29">
        <f t="shared" si="918"/>
        <v>0</v>
      </c>
      <c r="Z453" s="29">
        <f t="shared" si="918"/>
        <v>0</v>
      </c>
      <c r="AA453" s="29">
        <f t="shared" si="918"/>
        <v>0</v>
      </c>
      <c r="AB453" s="29">
        <f t="shared" si="918"/>
        <v>0</v>
      </c>
      <c r="AC453" s="29">
        <f t="shared" si="918"/>
        <v>0</v>
      </c>
      <c r="AD453" s="29">
        <f t="shared" ref="AD453:AK453" si="919">AD472+AD491+AD508+AD525+AD541</f>
        <v>0</v>
      </c>
      <c r="AE453" s="29">
        <f t="shared" si="919"/>
        <v>0</v>
      </c>
      <c r="AF453" s="29">
        <f t="shared" si="919"/>
        <v>0</v>
      </c>
      <c r="AG453" s="29">
        <f t="shared" si="919"/>
        <v>0</v>
      </c>
      <c r="AH453" s="29">
        <f t="shared" si="919"/>
        <v>0</v>
      </c>
      <c r="AI453" s="29">
        <f t="shared" si="919"/>
        <v>0</v>
      </c>
      <c r="AJ453" s="29">
        <f t="shared" si="919"/>
        <v>0</v>
      </c>
      <c r="AK453" s="29">
        <f t="shared" si="919"/>
        <v>0</v>
      </c>
      <c r="AL453" s="29">
        <f t="shared" si="917"/>
        <v>0</v>
      </c>
      <c r="AM453" s="29">
        <f t="shared" si="917"/>
        <v>0</v>
      </c>
      <c r="AN453" s="29">
        <f t="shared" si="917"/>
        <v>0</v>
      </c>
      <c r="AO453" s="29">
        <f t="shared" si="917"/>
        <v>0</v>
      </c>
      <c r="AP453" s="29">
        <f t="shared" si="917"/>
        <v>0</v>
      </c>
      <c r="AQ453" s="29">
        <f t="shared" si="917"/>
        <v>0</v>
      </c>
      <c r="AR453" s="29">
        <f t="shared" si="917"/>
        <v>0</v>
      </c>
      <c r="AS453" s="29">
        <f t="shared" si="917"/>
        <v>0</v>
      </c>
      <c r="AT453" s="29">
        <f t="shared" ref="AT453:AU453" si="920">AT472+AT491+AT508+AT525+AT541</f>
        <v>0</v>
      </c>
      <c r="AU453" s="29">
        <f t="shared" si="920"/>
        <v>0</v>
      </c>
      <c r="AV453" s="29">
        <f t="shared" si="917"/>
        <v>0</v>
      </c>
      <c r="AW453" s="29">
        <f t="shared" si="917"/>
        <v>0</v>
      </c>
      <c r="AX453" s="29">
        <f t="shared" si="917"/>
        <v>0</v>
      </c>
      <c r="AY453" s="29">
        <f t="shared" ref="AY453:AZ453" si="921">AY472+AY491+AY508+AY525+AY541</f>
        <v>0</v>
      </c>
      <c r="AZ453" s="29">
        <f t="shared" si="921"/>
        <v>0</v>
      </c>
      <c r="BA453" s="29">
        <f t="shared" si="866"/>
        <v>0</v>
      </c>
      <c r="BB453" s="29">
        <f t="shared" si="866"/>
        <v>60000</v>
      </c>
      <c r="BC453" s="29">
        <f t="shared" si="866"/>
        <v>0</v>
      </c>
      <c r="BD453" s="29">
        <f t="shared" si="866"/>
        <v>60000</v>
      </c>
      <c r="BE453" s="29">
        <f t="shared" si="866"/>
        <v>0</v>
      </c>
    </row>
    <row r="454" spans="1:57" hidden="1" x14ac:dyDescent="0.25">
      <c r="A454" s="122"/>
      <c r="B454" s="37"/>
      <c r="C454" s="37"/>
      <c r="D454" s="37"/>
      <c r="E454" s="5"/>
      <c r="F454" s="5"/>
      <c r="G454" s="5"/>
      <c r="H454" s="65"/>
      <c r="I454" s="5">
        <v>850</v>
      </c>
      <c r="J454" s="29">
        <f t="shared" si="860"/>
        <v>374444</v>
      </c>
      <c r="K454" s="29">
        <f t="shared" si="860"/>
        <v>0</v>
      </c>
      <c r="L454" s="29">
        <f t="shared" si="860"/>
        <v>374444</v>
      </c>
      <c r="M454" s="29">
        <f t="shared" si="860"/>
        <v>0</v>
      </c>
      <c r="N454" s="29">
        <f t="shared" ref="N454:AX454" si="922">N473+N492+N509+N526+N542</f>
        <v>0</v>
      </c>
      <c r="O454" s="29">
        <f t="shared" si="922"/>
        <v>0</v>
      </c>
      <c r="P454" s="29">
        <f t="shared" si="922"/>
        <v>0</v>
      </c>
      <c r="Q454" s="29">
        <f t="shared" si="922"/>
        <v>0</v>
      </c>
      <c r="R454" s="29">
        <f t="shared" si="922"/>
        <v>374444</v>
      </c>
      <c r="S454" s="29">
        <f t="shared" si="922"/>
        <v>0</v>
      </c>
      <c r="T454" s="29">
        <f t="shared" si="922"/>
        <v>374444</v>
      </c>
      <c r="U454" s="29">
        <f t="shared" si="922"/>
        <v>0</v>
      </c>
      <c r="V454" s="29">
        <f t="shared" ref="V454:AC454" si="923">V473+V492+V509+V526+V542</f>
        <v>0</v>
      </c>
      <c r="W454" s="29">
        <f t="shared" si="923"/>
        <v>0</v>
      </c>
      <c r="X454" s="29">
        <f t="shared" si="923"/>
        <v>0</v>
      </c>
      <c r="Y454" s="29">
        <f t="shared" si="923"/>
        <v>0</v>
      </c>
      <c r="Z454" s="29">
        <f t="shared" si="923"/>
        <v>374444</v>
      </c>
      <c r="AA454" s="29">
        <f t="shared" si="923"/>
        <v>0</v>
      </c>
      <c r="AB454" s="29">
        <f t="shared" si="923"/>
        <v>374444</v>
      </c>
      <c r="AC454" s="29">
        <f t="shared" si="923"/>
        <v>0</v>
      </c>
      <c r="AD454" s="29">
        <f t="shared" ref="AD454:AK454" si="924">AD473+AD492+AD509+AD526+AD542</f>
        <v>34442</v>
      </c>
      <c r="AE454" s="29">
        <f t="shared" si="924"/>
        <v>0</v>
      </c>
      <c r="AF454" s="29">
        <f t="shared" si="924"/>
        <v>34442</v>
      </c>
      <c r="AG454" s="29">
        <f t="shared" si="924"/>
        <v>0</v>
      </c>
      <c r="AH454" s="29">
        <f t="shared" si="924"/>
        <v>408886</v>
      </c>
      <c r="AI454" s="29">
        <f t="shared" si="924"/>
        <v>0</v>
      </c>
      <c r="AJ454" s="29">
        <f t="shared" si="924"/>
        <v>408886</v>
      </c>
      <c r="AK454" s="29">
        <f t="shared" si="924"/>
        <v>0</v>
      </c>
      <c r="AL454" s="29">
        <f t="shared" si="922"/>
        <v>0</v>
      </c>
      <c r="AM454" s="29">
        <f t="shared" si="922"/>
        <v>0</v>
      </c>
      <c r="AN454" s="29">
        <f t="shared" si="922"/>
        <v>0</v>
      </c>
      <c r="AO454" s="29">
        <f t="shared" si="922"/>
        <v>0</v>
      </c>
      <c r="AP454" s="29">
        <f t="shared" si="922"/>
        <v>0</v>
      </c>
      <c r="AQ454" s="29">
        <f t="shared" si="922"/>
        <v>374444</v>
      </c>
      <c r="AR454" s="29">
        <f t="shared" si="922"/>
        <v>0</v>
      </c>
      <c r="AS454" s="29">
        <f t="shared" si="922"/>
        <v>374444</v>
      </c>
      <c r="AT454" s="29">
        <f t="shared" ref="AT454:AU454" si="925">AT473+AT492+AT509+AT526+AT542</f>
        <v>0</v>
      </c>
      <c r="AU454" s="29">
        <f t="shared" si="925"/>
        <v>374444</v>
      </c>
      <c r="AV454" s="29">
        <f t="shared" si="922"/>
        <v>374444</v>
      </c>
      <c r="AW454" s="29">
        <f t="shared" si="922"/>
        <v>0</v>
      </c>
      <c r="AX454" s="29">
        <f t="shared" si="922"/>
        <v>374444</v>
      </c>
      <c r="AY454" s="29">
        <f t="shared" ref="AY454:AZ454" si="926">AY473+AY492+AY509+AY526+AY542</f>
        <v>0</v>
      </c>
      <c r="AZ454" s="29">
        <f t="shared" si="926"/>
        <v>374444</v>
      </c>
      <c r="BA454" s="29">
        <f t="shared" si="866"/>
        <v>439860</v>
      </c>
      <c r="BB454" s="29">
        <f t="shared" si="866"/>
        <v>454860</v>
      </c>
      <c r="BC454" s="29" t="e">
        <f t="shared" si="866"/>
        <v>#REF!</v>
      </c>
      <c r="BD454" s="29" t="e">
        <f t="shared" si="866"/>
        <v>#REF!</v>
      </c>
      <c r="BE454" s="29" t="e">
        <f t="shared" si="866"/>
        <v>#REF!</v>
      </c>
    </row>
    <row r="455" spans="1:57" hidden="1" x14ac:dyDescent="0.25">
      <c r="A455" s="122"/>
      <c r="B455" s="37"/>
      <c r="C455" s="37"/>
      <c r="D455" s="37"/>
      <c r="E455" s="5"/>
      <c r="F455" s="5"/>
      <c r="G455" s="5"/>
      <c r="H455" s="65"/>
      <c r="I455" s="5">
        <v>870</v>
      </c>
      <c r="J455" s="29">
        <f t="shared" si="860"/>
        <v>200000</v>
      </c>
      <c r="K455" s="29">
        <f t="shared" si="860"/>
        <v>0</v>
      </c>
      <c r="L455" s="29">
        <f t="shared" si="860"/>
        <v>200000</v>
      </c>
      <c r="M455" s="29">
        <f t="shared" si="860"/>
        <v>0</v>
      </c>
      <c r="N455" s="29">
        <f t="shared" ref="N455:AX455" si="927">N474+N493+N510+N527+N543</f>
        <v>108432</v>
      </c>
      <c r="O455" s="29">
        <f t="shared" si="927"/>
        <v>0</v>
      </c>
      <c r="P455" s="29">
        <f t="shared" si="927"/>
        <v>108432</v>
      </c>
      <c r="Q455" s="29">
        <f t="shared" si="927"/>
        <v>0</v>
      </c>
      <c r="R455" s="29">
        <f t="shared" si="927"/>
        <v>308432</v>
      </c>
      <c r="S455" s="29">
        <f t="shared" si="927"/>
        <v>0</v>
      </c>
      <c r="T455" s="29">
        <f t="shared" si="927"/>
        <v>308432</v>
      </c>
      <c r="U455" s="29">
        <f t="shared" si="927"/>
        <v>0</v>
      </c>
      <c r="V455" s="29">
        <f t="shared" ref="V455:AC455" si="928">V474+V493+V510+V527+V543</f>
        <v>0</v>
      </c>
      <c r="W455" s="29">
        <f t="shared" si="928"/>
        <v>0</v>
      </c>
      <c r="X455" s="29">
        <f t="shared" si="928"/>
        <v>0</v>
      </c>
      <c r="Y455" s="29">
        <f t="shared" si="928"/>
        <v>0</v>
      </c>
      <c r="Z455" s="29">
        <f t="shared" si="928"/>
        <v>308432</v>
      </c>
      <c r="AA455" s="29">
        <f t="shared" si="928"/>
        <v>0</v>
      </c>
      <c r="AB455" s="29">
        <f t="shared" si="928"/>
        <v>308432</v>
      </c>
      <c r="AC455" s="29">
        <f t="shared" si="928"/>
        <v>0</v>
      </c>
      <c r="AD455" s="29">
        <f t="shared" ref="AD455:AK455" si="929">AD474+AD493+AD510+AD527+AD543</f>
        <v>-40000</v>
      </c>
      <c r="AE455" s="29">
        <f t="shared" si="929"/>
        <v>0</v>
      </c>
      <c r="AF455" s="29">
        <f t="shared" si="929"/>
        <v>-40000</v>
      </c>
      <c r="AG455" s="29">
        <f t="shared" si="929"/>
        <v>0</v>
      </c>
      <c r="AH455" s="29">
        <f t="shared" si="929"/>
        <v>268432</v>
      </c>
      <c r="AI455" s="29">
        <f t="shared" si="929"/>
        <v>0</v>
      </c>
      <c r="AJ455" s="29">
        <f t="shared" si="929"/>
        <v>268432</v>
      </c>
      <c r="AK455" s="29">
        <f t="shared" si="929"/>
        <v>0</v>
      </c>
      <c r="AL455" s="29">
        <f t="shared" si="927"/>
        <v>0</v>
      </c>
      <c r="AM455" s="29">
        <f t="shared" si="927"/>
        <v>0</v>
      </c>
      <c r="AN455" s="29">
        <f t="shared" si="927"/>
        <v>0</v>
      </c>
      <c r="AO455" s="29">
        <f t="shared" si="927"/>
        <v>0</v>
      </c>
      <c r="AP455" s="29">
        <f t="shared" si="927"/>
        <v>0</v>
      </c>
      <c r="AQ455" s="29">
        <f t="shared" si="927"/>
        <v>200000</v>
      </c>
      <c r="AR455" s="29">
        <f t="shared" si="927"/>
        <v>0</v>
      </c>
      <c r="AS455" s="29">
        <f t="shared" si="927"/>
        <v>200000</v>
      </c>
      <c r="AT455" s="29">
        <f t="shared" ref="AT455:AU455" si="930">AT474+AT493+AT510+AT527+AT543</f>
        <v>0</v>
      </c>
      <c r="AU455" s="29">
        <f t="shared" si="930"/>
        <v>200000</v>
      </c>
      <c r="AV455" s="29">
        <f t="shared" si="927"/>
        <v>200000</v>
      </c>
      <c r="AW455" s="29">
        <f t="shared" si="927"/>
        <v>0</v>
      </c>
      <c r="AX455" s="29">
        <f t="shared" si="927"/>
        <v>200000</v>
      </c>
      <c r="AY455" s="29">
        <f t="shared" ref="AY455:AZ455" si="931">AY474+AY493+AY510+AY527+AY543</f>
        <v>-131920</v>
      </c>
      <c r="AZ455" s="29">
        <f t="shared" si="931"/>
        <v>68080</v>
      </c>
      <c r="BA455" s="29">
        <f t="shared" si="866"/>
        <v>200000</v>
      </c>
      <c r="BB455" s="29">
        <f t="shared" si="866"/>
        <v>110000</v>
      </c>
      <c r="BC455" s="29">
        <f t="shared" si="866"/>
        <v>0</v>
      </c>
      <c r="BD455" s="29">
        <f t="shared" si="866"/>
        <v>110000</v>
      </c>
      <c r="BE455" s="29">
        <f t="shared" si="866"/>
        <v>0</v>
      </c>
    </row>
    <row r="456" spans="1:57" hidden="1" x14ac:dyDescent="0.25">
      <c r="A456" s="122"/>
      <c r="B456" s="37"/>
      <c r="C456" s="37"/>
      <c r="D456" s="37"/>
      <c r="E456" s="37"/>
      <c r="F456" s="37"/>
      <c r="G456" s="37"/>
      <c r="H456" s="37"/>
      <c r="I456" s="3" t="s">
        <v>437</v>
      </c>
      <c r="J456" s="29">
        <f>J475</f>
        <v>340800</v>
      </c>
      <c r="K456" s="29">
        <f t="shared" ref="K456:M456" si="932">K475</f>
        <v>0</v>
      </c>
      <c r="L456" s="29">
        <f t="shared" si="932"/>
        <v>340800</v>
      </c>
      <c r="M456" s="29">
        <f t="shared" si="932"/>
        <v>0</v>
      </c>
      <c r="N456" s="29">
        <f t="shared" ref="N456:AX456" si="933">N475</f>
        <v>0</v>
      </c>
      <c r="O456" s="29">
        <f t="shared" si="933"/>
        <v>0</v>
      </c>
      <c r="P456" s="29">
        <f t="shared" si="933"/>
        <v>0</v>
      </c>
      <c r="Q456" s="29">
        <f t="shared" si="933"/>
        <v>0</v>
      </c>
      <c r="R456" s="29">
        <f t="shared" si="933"/>
        <v>340800</v>
      </c>
      <c r="S456" s="29">
        <f t="shared" si="933"/>
        <v>0</v>
      </c>
      <c r="T456" s="29">
        <f t="shared" si="933"/>
        <v>340800</v>
      </c>
      <c r="U456" s="29">
        <f t="shared" si="933"/>
        <v>0</v>
      </c>
      <c r="V456" s="29">
        <f t="shared" ref="V456:AC456" si="934">V475</f>
        <v>0</v>
      </c>
      <c r="W456" s="29">
        <f t="shared" si="934"/>
        <v>0</v>
      </c>
      <c r="X456" s="29">
        <f t="shared" si="934"/>
        <v>0</v>
      </c>
      <c r="Y456" s="29">
        <f t="shared" si="934"/>
        <v>0</v>
      </c>
      <c r="Z456" s="29">
        <f t="shared" si="934"/>
        <v>340800</v>
      </c>
      <c r="AA456" s="29">
        <f t="shared" si="934"/>
        <v>0</v>
      </c>
      <c r="AB456" s="29">
        <f t="shared" si="934"/>
        <v>340800</v>
      </c>
      <c r="AC456" s="29">
        <f t="shared" si="934"/>
        <v>0</v>
      </c>
      <c r="AD456" s="29">
        <f t="shared" ref="AD456:AK456" si="935">AD475</f>
        <v>0</v>
      </c>
      <c r="AE456" s="29">
        <f t="shared" si="935"/>
        <v>0</v>
      </c>
      <c r="AF456" s="29">
        <f t="shared" si="935"/>
        <v>0</v>
      </c>
      <c r="AG456" s="29">
        <f t="shared" si="935"/>
        <v>0</v>
      </c>
      <c r="AH456" s="29">
        <f t="shared" si="935"/>
        <v>340800</v>
      </c>
      <c r="AI456" s="29">
        <f t="shared" si="935"/>
        <v>0</v>
      </c>
      <c r="AJ456" s="29">
        <f t="shared" si="935"/>
        <v>340800</v>
      </c>
      <c r="AK456" s="29">
        <f t="shared" si="935"/>
        <v>0</v>
      </c>
      <c r="AL456" s="29">
        <f t="shared" si="933"/>
        <v>0</v>
      </c>
      <c r="AM456" s="29">
        <f t="shared" si="933"/>
        <v>0</v>
      </c>
      <c r="AN456" s="29">
        <f t="shared" si="933"/>
        <v>0</v>
      </c>
      <c r="AO456" s="29">
        <f t="shared" si="933"/>
        <v>0</v>
      </c>
      <c r="AP456" s="29">
        <f t="shared" si="933"/>
        <v>0</v>
      </c>
      <c r="AQ456" s="29">
        <f t="shared" si="933"/>
        <v>0</v>
      </c>
      <c r="AR456" s="29">
        <f t="shared" si="933"/>
        <v>0</v>
      </c>
      <c r="AS456" s="29">
        <f t="shared" si="933"/>
        <v>0</v>
      </c>
      <c r="AT456" s="29">
        <f t="shared" ref="AT456:AU456" si="936">AT475</f>
        <v>0</v>
      </c>
      <c r="AU456" s="29">
        <f t="shared" si="936"/>
        <v>0</v>
      </c>
      <c r="AV456" s="29">
        <f t="shared" si="933"/>
        <v>0</v>
      </c>
      <c r="AW456" s="29">
        <f t="shared" si="933"/>
        <v>0</v>
      </c>
      <c r="AX456" s="29">
        <f t="shared" si="933"/>
        <v>0</v>
      </c>
      <c r="AY456" s="29">
        <f t="shared" ref="AY456:AZ456" si="937">AY475</f>
        <v>0</v>
      </c>
      <c r="AZ456" s="29">
        <f t="shared" si="937"/>
        <v>0</v>
      </c>
      <c r="BA456" s="29">
        <f t="shared" ref="BA456" si="938">BA475</f>
        <v>0</v>
      </c>
      <c r="BB456" s="29">
        <f>BB475</f>
        <v>0</v>
      </c>
      <c r="BC456" s="29">
        <f>BC475</f>
        <v>0</v>
      </c>
      <c r="BD456" s="29">
        <f>BD475</f>
        <v>0</v>
      </c>
      <c r="BE456" s="29">
        <f>BE475</f>
        <v>0</v>
      </c>
    </row>
    <row r="457" spans="1:57" hidden="1" x14ac:dyDescent="0.25">
      <c r="A457" s="122"/>
      <c r="B457" s="37"/>
      <c r="C457" s="37"/>
      <c r="D457" s="37"/>
      <c r="E457" s="37"/>
      <c r="F457" s="37"/>
      <c r="G457" s="37"/>
      <c r="H457" s="37"/>
      <c r="I457" s="3" t="s">
        <v>477</v>
      </c>
      <c r="J457" s="29">
        <f>J511</f>
        <v>0</v>
      </c>
      <c r="K457" s="29">
        <f t="shared" ref="K457:AX457" si="939">K511</f>
        <v>0</v>
      </c>
      <c r="L457" s="29">
        <f t="shared" si="939"/>
        <v>0</v>
      </c>
      <c r="M457" s="29">
        <f t="shared" si="939"/>
        <v>0</v>
      </c>
      <c r="N457" s="29">
        <f t="shared" si="939"/>
        <v>0</v>
      </c>
      <c r="O457" s="29">
        <f t="shared" si="939"/>
        <v>0</v>
      </c>
      <c r="P457" s="29">
        <f t="shared" si="939"/>
        <v>0</v>
      </c>
      <c r="Q457" s="29">
        <f t="shared" si="939"/>
        <v>0</v>
      </c>
      <c r="R457" s="29">
        <f t="shared" si="939"/>
        <v>0</v>
      </c>
      <c r="S457" s="29">
        <f t="shared" si="939"/>
        <v>0</v>
      </c>
      <c r="T457" s="29">
        <f t="shared" si="939"/>
        <v>0</v>
      </c>
      <c r="U457" s="29">
        <f t="shared" si="939"/>
        <v>0</v>
      </c>
      <c r="V457" s="29">
        <f t="shared" ref="V457:AC457" si="940">V511</f>
        <v>0</v>
      </c>
      <c r="W457" s="29">
        <f t="shared" si="940"/>
        <v>0</v>
      </c>
      <c r="X457" s="29">
        <f t="shared" si="940"/>
        <v>0</v>
      </c>
      <c r="Y457" s="29">
        <f t="shared" si="940"/>
        <v>0</v>
      </c>
      <c r="Z457" s="29">
        <f t="shared" si="940"/>
        <v>0</v>
      </c>
      <c r="AA457" s="29">
        <f t="shared" si="940"/>
        <v>0</v>
      </c>
      <c r="AB457" s="29">
        <f t="shared" si="940"/>
        <v>0</v>
      </c>
      <c r="AC457" s="29">
        <f t="shared" si="940"/>
        <v>0</v>
      </c>
      <c r="AD457" s="29">
        <f t="shared" ref="AD457:AK457" si="941">AD511</f>
        <v>0</v>
      </c>
      <c r="AE457" s="29">
        <f t="shared" si="941"/>
        <v>0</v>
      </c>
      <c r="AF457" s="29">
        <f t="shared" si="941"/>
        <v>0</v>
      </c>
      <c r="AG457" s="29">
        <f t="shared" si="941"/>
        <v>0</v>
      </c>
      <c r="AH457" s="29">
        <f t="shared" si="941"/>
        <v>0</v>
      </c>
      <c r="AI457" s="29">
        <f t="shared" si="941"/>
        <v>0</v>
      </c>
      <c r="AJ457" s="29">
        <f t="shared" si="941"/>
        <v>0</v>
      </c>
      <c r="AK457" s="29">
        <f t="shared" si="941"/>
        <v>0</v>
      </c>
      <c r="AL457" s="29">
        <f t="shared" si="939"/>
        <v>0</v>
      </c>
      <c r="AM457" s="29">
        <f t="shared" si="939"/>
        <v>0</v>
      </c>
      <c r="AN457" s="29">
        <f t="shared" si="939"/>
        <v>0</v>
      </c>
      <c r="AO457" s="29">
        <f t="shared" si="939"/>
        <v>0</v>
      </c>
      <c r="AP457" s="29">
        <f t="shared" si="939"/>
        <v>0</v>
      </c>
      <c r="AQ457" s="29">
        <f t="shared" si="939"/>
        <v>3176000</v>
      </c>
      <c r="AR457" s="29">
        <f t="shared" si="939"/>
        <v>0</v>
      </c>
      <c r="AS457" s="29">
        <f t="shared" si="939"/>
        <v>3176000</v>
      </c>
      <c r="AT457" s="29">
        <f t="shared" ref="AT457:AU457" si="942">AT511</f>
        <v>-50505</v>
      </c>
      <c r="AU457" s="29">
        <f t="shared" si="942"/>
        <v>3125495</v>
      </c>
      <c r="AV457" s="29">
        <f t="shared" si="939"/>
        <v>6196300</v>
      </c>
      <c r="AW457" s="29">
        <f t="shared" si="939"/>
        <v>0</v>
      </c>
      <c r="AX457" s="29">
        <f t="shared" si="939"/>
        <v>6196300</v>
      </c>
      <c r="AY457" s="29">
        <f t="shared" ref="AY457:AZ457" si="943">AY511</f>
        <v>-240000</v>
      </c>
      <c r="AZ457" s="29">
        <f t="shared" si="943"/>
        <v>5956300</v>
      </c>
      <c r="BA457" s="63"/>
      <c r="BB457" s="63"/>
      <c r="BC457" s="63"/>
      <c r="BD457" s="63"/>
      <c r="BE457" s="63"/>
    </row>
    <row r="458" spans="1:57" hidden="1" x14ac:dyDescent="0.25">
      <c r="A458" s="79" t="s">
        <v>358</v>
      </c>
      <c r="E458" s="15"/>
      <c r="F458" s="15"/>
      <c r="G458" s="15"/>
      <c r="I458" s="15"/>
    </row>
    <row r="459" spans="1:57" hidden="1" x14ac:dyDescent="0.25">
      <c r="A459" s="11"/>
      <c r="B459" s="36"/>
      <c r="C459" s="36"/>
      <c r="D459" s="36"/>
      <c r="E459" s="36"/>
      <c r="F459" s="3"/>
      <c r="G459" s="3"/>
      <c r="H459" s="3"/>
      <c r="I459" s="3"/>
      <c r="J459" s="9">
        <f t="shared" ref="J459:AO459" si="944">J9-J460</f>
        <v>0</v>
      </c>
      <c r="K459" s="9">
        <f t="shared" si="944"/>
        <v>0</v>
      </c>
      <c r="L459" s="9">
        <f t="shared" si="944"/>
        <v>0</v>
      </c>
      <c r="M459" s="9">
        <f t="shared" si="944"/>
        <v>0</v>
      </c>
      <c r="N459" s="9">
        <f t="shared" si="944"/>
        <v>0</v>
      </c>
      <c r="O459" s="9">
        <f t="shared" si="944"/>
        <v>0</v>
      </c>
      <c r="P459" s="9">
        <f t="shared" si="944"/>
        <v>0</v>
      </c>
      <c r="Q459" s="9">
        <f t="shared" si="944"/>
        <v>0</v>
      </c>
      <c r="R459" s="9">
        <f t="shared" si="944"/>
        <v>0</v>
      </c>
      <c r="S459" s="9">
        <f t="shared" si="944"/>
        <v>0</v>
      </c>
      <c r="T459" s="9">
        <f t="shared" si="944"/>
        <v>0</v>
      </c>
      <c r="U459" s="9">
        <f t="shared" si="944"/>
        <v>0</v>
      </c>
      <c r="V459" s="9">
        <f t="shared" si="944"/>
        <v>1153400</v>
      </c>
      <c r="W459" s="9">
        <f t="shared" si="944"/>
        <v>0</v>
      </c>
      <c r="X459" s="9">
        <f t="shared" si="944"/>
        <v>1153400</v>
      </c>
      <c r="Y459" s="9">
        <f t="shared" si="944"/>
        <v>0</v>
      </c>
      <c r="Z459" s="9">
        <f t="shared" si="944"/>
        <v>1153400</v>
      </c>
      <c r="AA459" s="9">
        <f t="shared" si="944"/>
        <v>0</v>
      </c>
      <c r="AB459" s="9">
        <f t="shared" si="944"/>
        <v>1153400</v>
      </c>
      <c r="AC459" s="9">
        <f t="shared" si="944"/>
        <v>0</v>
      </c>
      <c r="AD459" s="9">
        <f t="shared" si="944"/>
        <v>2588890.5</v>
      </c>
      <c r="AE459" s="9">
        <f t="shared" si="944"/>
        <v>2582190</v>
      </c>
      <c r="AF459" s="9">
        <f t="shared" si="944"/>
        <v>6700.5</v>
      </c>
      <c r="AG459" s="9">
        <f t="shared" si="944"/>
        <v>0</v>
      </c>
      <c r="AH459" s="9">
        <f t="shared" si="944"/>
        <v>3742290.5</v>
      </c>
      <c r="AI459" s="9">
        <f t="shared" si="944"/>
        <v>2582190</v>
      </c>
      <c r="AJ459" s="9">
        <f t="shared" si="944"/>
        <v>1160100.5</v>
      </c>
      <c r="AK459" s="9">
        <f t="shared" si="944"/>
        <v>0</v>
      </c>
      <c r="AL459" s="9">
        <f t="shared" si="944"/>
        <v>7.4505805969238281E-9</v>
      </c>
      <c r="AM459" s="9">
        <f t="shared" si="944"/>
        <v>0</v>
      </c>
      <c r="AN459" s="9">
        <f t="shared" si="944"/>
        <v>0</v>
      </c>
      <c r="AO459" s="9">
        <f t="shared" si="944"/>
        <v>0</v>
      </c>
      <c r="AP459" s="9">
        <f t="shared" ref="AP459:BE459" si="945">AP9-AP460</f>
        <v>0</v>
      </c>
      <c r="AQ459" s="9">
        <f t="shared" si="945"/>
        <v>0</v>
      </c>
      <c r="AR459" s="9">
        <f t="shared" si="945"/>
        <v>0</v>
      </c>
      <c r="AS459" s="9">
        <f t="shared" si="945"/>
        <v>0</v>
      </c>
      <c r="AT459" s="9">
        <f t="shared" si="945"/>
        <v>5050505</v>
      </c>
      <c r="AU459" s="9">
        <f t="shared" si="945"/>
        <v>5050505</v>
      </c>
      <c r="AV459" s="9">
        <f t="shared" si="945"/>
        <v>0</v>
      </c>
      <c r="AW459" s="9">
        <f t="shared" si="945"/>
        <v>0</v>
      </c>
      <c r="AX459" s="9">
        <f t="shared" si="945"/>
        <v>0</v>
      </c>
      <c r="AY459" s="9">
        <f t="shared" si="945"/>
        <v>37191920</v>
      </c>
      <c r="AZ459" s="9">
        <f t="shared" si="945"/>
        <v>37191920</v>
      </c>
      <c r="BA459" s="9">
        <f t="shared" si="945"/>
        <v>0</v>
      </c>
      <c r="BB459" s="9">
        <f t="shared" si="945"/>
        <v>0</v>
      </c>
      <c r="BC459" s="9" t="e">
        <f t="shared" si="945"/>
        <v>#REF!</v>
      </c>
      <c r="BD459" s="9" t="e">
        <f t="shared" si="945"/>
        <v>#REF!</v>
      </c>
      <c r="BE459" s="9" t="e">
        <f t="shared" si="945"/>
        <v>#REF!</v>
      </c>
    </row>
    <row r="460" spans="1:57" hidden="1" x14ac:dyDescent="0.25">
      <c r="A460" s="122"/>
      <c r="B460" s="36"/>
      <c r="C460" s="36"/>
      <c r="D460" s="36"/>
      <c r="E460" s="36"/>
      <c r="F460" s="3"/>
      <c r="G460" s="3"/>
      <c r="H460" s="3"/>
      <c r="I460" s="3"/>
      <c r="J460" s="24">
        <f>SUM(J461:J475)</f>
        <v>66172607.200000003</v>
      </c>
      <c r="K460" s="24">
        <f t="shared" ref="K460:M460" si="946">SUM(K461:K475)</f>
        <v>10165126.199999999</v>
      </c>
      <c r="L460" s="24">
        <f t="shared" si="946"/>
        <v>51342192</v>
      </c>
      <c r="M460" s="24">
        <f t="shared" si="946"/>
        <v>4665289</v>
      </c>
      <c r="N460" s="24">
        <f t="shared" ref="N460:AX460" si="947">SUM(N461:N475)</f>
        <v>9155530.5399999991</v>
      </c>
      <c r="O460" s="24">
        <f t="shared" si="947"/>
        <v>1514280</v>
      </c>
      <c r="P460" s="24">
        <f t="shared" si="947"/>
        <v>7641250.54</v>
      </c>
      <c r="Q460" s="24">
        <f t="shared" si="947"/>
        <v>0</v>
      </c>
      <c r="R460" s="24">
        <f t="shared" si="947"/>
        <v>75328137.74000001</v>
      </c>
      <c r="S460" s="24">
        <f t="shared" si="947"/>
        <v>11679406.199999999</v>
      </c>
      <c r="T460" s="24">
        <f t="shared" si="947"/>
        <v>58983442.539999999</v>
      </c>
      <c r="U460" s="24">
        <f t="shared" si="947"/>
        <v>4665289</v>
      </c>
      <c r="V460" s="24">
        <f t="shared" ref="V460:AC460" si="948">SUM(V461:V475)</f>
        <v>1002900</v>
      </c>
      <c r="W460" s="24">
        <f t="shared" si="948"/>
        <v>0</v>
      </c>
      <c r="X460" s="24">
        <f t="shared" si="948"/>
        <v>1002900</v>
      </c>
      <c r="Y460" s="24">
        <f t="shared" si="948"/>
        <v>0</v>
      </c>
      <c r="Z460" s="24">
        <f t="shared" si="948"/>
        <v>76331037.74000001</v>
      </c>
      <c r="AA460" s="24">
        <f t="shared" si="948"/>
        <v>11679406.199999999</v>
      </c>
      <c r="AB460" s="24">
        <f t="shared" si="948"/>
        <v>59986342.539999999</v>
      </c>
      <c r="AC460" s="24">
        <f t="shared" si="948"/>
        <v>4665289</v>
      </c>
      <c r="AD460" s="24">
        <f t="shared" ref="AD460:AK460" si="949">SUM(AD461:AD475)</f>
        <v>836917</v>
      </c>
      <c r="AE460" s="24">
        <f t="shared" si="949"/>
        <v>118279</v>
      </c>
      <c r="AF460" s="24">
        <f t="shared" si="949"/>
        <v>718638</v>
      </c>
      <c r="AG460" s="24">
        <f t="shared" si="949"/>
        <v>0</v>
      </c>
      <c r="AH460" s="24">
        <f t="shared" si="949"/>
        <v>77167954.74000001</v>
      </c>
      <c r="AI460" s="24">
        <f t="shared" si="949"/>
        <v>11797685.199999999</v>
      </c>
      <c r="AJ460" s="24">
        <f t="shared" si="949"/>
        <v>60704980.539999999</v>
      </c>
      <c r="AK460" s="24">
        <f t="shared" si="949"/>
        <v>4665289</v>
      </c>
      <c r="AL460" s="24">
        <f t="shared" si="947"/>
        <v>0</v>
      </c>
      <c r="AM460" s="24">
        <f t="shared" si="947"/>
        <v>0</v>
      </c>
      <c r="AN460" s="24">
        <f t="shared" si="947"/>
        <v>0</v>
      </c>
      <c r="AO460" s="24">
        <f t="shared" si="947"/>
        <v>0</v>
      </c>
      <c r="AP460" s="24">
        <f t="shared" si="947"/>
        <v>0</v>
      </c>
      <c r="AQ460" s="24">
        <f t="shared" si="947"/>
        <v>56470841.200000003</v>
      </c>
      <c r="AR460" s="24">
        <f t="shared" si="947"/>
        <v>1738082</v>
      </c>
      <c r="AS460" s="24">
        <f t="shared" si="947"/>
        <v>58208923.200000003</v>
      </c>
      <c r="AT460" s="24">
        <f t="shared" ref="AT460:AU460" si="950">SUM(AT461:AT475)</f>
        <v>0</v>
      </c>
      <c r="AU460" s="24">
        <f t="shared" si="950"/>
        <v>58208923.200000003</v>
      </c>
      <c r="AV460" s="24">
        <f t="shared" si="947"/>
        <v>56588884.200000003</v>
      </c>
      <c r="AW460" s="24">
        <f t="shared" si="947"/>
        <v>9437205</v>
      </c>
      <c r="AX460" s="24">
        <f t="shared" si="947"/>
        <v>66026089.200000003</v>
      </c>
      <c r="AY460" s="24">
        <f t="shared" ref="AY460:AZ460" si="951">SUM(AY461:AY475)</f>
        <v>0</v>
      </c>
      <c r="AZ460" s="24">
        <f t="shared" si="951"/>
        <v>66026089.200000003</v>
      </c>
      <c r="BA460" s="24">
        <f t="shared" ref="BA460:BB460" si="952">SUM(BA461:BA475)</f>
        <v>68259285.200000003</v>
      </c>
      <c r="BB460" s="24">
        <f t="shared" si="952"/>
        <v>93805008.5</v>
      </c>
      <c r="BC460" s="24" t="e">
        <f t="shared" ref="BC460" si="953">SUM(BC461:BC475)</f>
        <v>#REF!</v>
      </c>
      <c r="BD460" s="24" t="e">
        <f t="shared" ref="BD460" si="954">SUM(BD461:BD475)</f>
        <v>#REF!</v>
      </c>
      <c r="BE460" s="24" t="e">
        <f t="shared" ref="BE460" si="955">SUM(BE461:BE475)</f>
        <v>#REF!</v>
      </c>
    </row>
    <row r="461" spans="1:57" hidden="1" x14ac:dyDescent="0.25">
      <c r="A461" s="122"/>
      <c r="B461" s="37"/>
      <c r="C461" s="37"/>
      <c r="D461" s="37"/>
      <c r="E461" s="37"/>
      <c r="F461" s="37"/>
      <c r="G461" s="37"/>
      <c r="H461" s="65"/>
      <c r="I461" s="5">
        <v>110</v>
      </c>
      <c r="J461" s="29">
        <f t="shared" ref="J461:AO461" si="956">J81+J225+J230+J238</f>
        <v>2082300</v>
      </c>
      <c r="K461" s="29">
        <f t="shared" si="956"/>
        <v>0</v>
      </c>
      <c r="L461" s="29">
        <f t="shared" si="956"/>
        <v>2011300</v>
      </c>
      <c r="M461" s="29">
        <f t="shared" si="956"/>
        <v>71000</v>
      </c>
      <c r="N461" s="29">
        <f t="shared" si="956"/>
        <v>36000</v>
      </c>
      <c r="O461" s="29">
        <f t="shared" si="956"/>
        <v>0</v>
      </c>
      <c r="P461" s="29">
        <f t="shared" si="956"/>
        <v>36000</v>
      </c>
      <c r="Q461" s="29">
        <f t="shared" si="956"/>
        <v>0</v>
      </c>
      <c r="R461" s="29">
        <f t="shared" si="956"/>
        <v>2118300</v>
      </c>
      <c r="S461" s="29">
        <f t="shared" si="956"/>
        <v>0</v>
      </c>
      <c r="T461" s="29">
        <f t="shared" si="956"/>
        <v>2047300</v>
      </c>
      <c r="U461" s="29">
        <f t="shared" si="956"/>
        <v>71000</v>
      </c>
      <c r="V461" s="29">
        <f t="shared" si="956"/>
        <v>0</v>
      </c>
      <c r="W461" s="29">
        <f t="shared" si="956"/>
        <v>0</v>
      </c>
      <c r="X461" s="29">
        <f t="shared" si="956"/>
        <v>0</v>
      </c>
      <c r="Y461" s="29">
        <f t="shared" si="956"/>
        <v>0</v>
      </c>
      <c r="Z461" s="29">
        <f t="shared" si="956"/>
        <v>2118300</v>
      </c>
      <c r="AA461" s="29">
        <f t="shared" si="956"/>
        <v>0</v>
      </c>
      <c r="AB461" s="29">
        <f t="shared" si="956"/>
        <v>2047300</v>
      </c>
      <c r="AC461" s="29">
        <f t="shared" si="956"/>
        <v>71000</v>
      </c>
      <c r="AD461" s="29">
        <f t="shared" si="956"/>
        <v>44100</v>
      </c>
      <c r="AE461" s="29">
        <f t="shared" si="956"/>
        <v>0</v>
      </c>
      <c r="AF461" s="29">
        <f t="shared" si="956"/>
        <v>44100</v>
      </c>
      <c r="AG461" s="29">
        <f t="shared" si="956"/>
        <v>0</v>
      </c>
      <c r="AH461" s="29">
        <f t="shared" si="956"/>
        <v>2162400</v>
      </c>
      <c r="AI461" s="29">
        <f t="shared" si="956"/>
        <v>0</v>
      </c>
      <c r="AJ461" s="29">
        <f t="shared" si="956"/>
        <v>2091400</v>
      </c>
      <c r="AK461" s="29">
        <f t="shared" si="956"/>
        <v>71000</v>
      </c>
      <c r="AL461" s="29">
        <f t="shared" si="956"/>
        <v>0</v>
      </c>
      <c r="AM461" s="29">
        <f t="shared" si="956"/>
        <v>0</v>
      </c>
      <c r="AN461" s="29">
        <f t="shared" si="956"/>
        <v>0</v>
      </c>
      <c r="AO461" s="29">
        <f t="shared" si="956"/>
        <v>0</v>
      </c>
      <c r="AP461" s="29">
        <f t="shared" ref="AP461:BE461" si="957">AP81+AP225+AP230+AP238</f>
        <v>0</v>
      </c>
      <c r="AQ461" s="29">
        <f t="shared" si="957"/>
        <v>2082300</v>
      </c>
      <c r="AR461" s="29">
        <f t="shared" si="957"/>
        <v>0</v>
      </c>
      <c r="AS461" s="29">
        <f t="shared" si="957"/>
        <v>2082300</v>
      </c>
      <c r="AT461" s="29">
        <f t="shared" si="957"/>
        <v>0</v>
      </c>
      <c r="AU461" s="29">
        <f t="shared" si="957"/>
        <v>2082300</v>
      </c>
      <c r="AV461" s="29">
        <f t="shared" si="957"/>
        <v>2082300</v>
      </c>
      <c r="AW461" s="29">
        <f t="shared" si="957"/>
        <v>0</v>
      </c>
      <c r="AX461" s="29">
        <f t="shared" si="957"/>
        <v>2082300</v>
      </c>
      <c r="AY461" s="29">
        <f t="shared" si="957"/>
        <v>0</v>
      </c>
      <c r="AZ461" s="29">
        <f t="shared" si="957"/>
        <v>2082300</v>
      </c>
      <c r="BA461" s="29">
        <f t="shared" si="957"/>
        <v>1741000</v>
      </c>
      <c r="BB461" s="29">
        <f t="shared" si="957"/>
        <v>1877100</v>
      </c>
      <c r="BC461" s="29">
        <f t="shared" si="957"/>
        <v>0</v>
      </c>
      <c r="BD461" s="29">
        <f t="shared" si="957"/>
        <v>1809300</v>
      </c>
      <c r="BE461" s="29">
        <f t="shared" si="957"/>
        <v>67800</v>
      </c>
    </row>
    <row r="462" spans="1:57" hidden="1" x14ac:dyDescent="0.25">
      <c r="A462" s="122"/>
      <c r="B462" s="37"/>
      <c r="C462" s="37"/>
      <c r="D462" s="37"/>
      <c r="E462" s="37"/>
      <c r="F462" s="37"/>
      <c r="G462" s="37"/>
      <c r="H462" s="65"/>
      <c r="I462" s="5">
        <v>120</v>
      </c>
      <c r="J462" s="29">
        <f t="shared" ref="J462:AO462" si="958">J14+J17+J42+J72+J120+J218</f>
        <v>14047996</v>
      </c>
      <c r="K462" s="29">
        <f t="shared" si="958"/>
        <v>647646</v>
      </c>
      <c r="L462" s="29">
        <f t="shared" si="958"/>
        <v>12848200</v>
      </c>
      <c r="M462" s="29">
        <f t="shared" si="958"/>
        <v>552150</v>
      </c>
      <c r="N462" s="29">
        <f t="shared" si="958"/>
        <v>0</v>
      </c>
      <c r="O462" s="29">
        <f t="shared" si="958"/>
        <v>0</v>
      </c>
      <c r="P462" s="29">
        <f t="shared" si="958"/>
        <v>0</v>
      </c>
      <c r="Q462" s="29">
        <f t="shared" si="958"/>
        <v>0</v>
      </c>
      <c r="R462" s="29">
        <f t="shared" si="958"/>
        <v>14047996</v>
      </c>
      <c r="S462" s="29">
        <f t="shared" si="958"/>
        <v>647646</v>
      </c>
      <c r="T462" s="29">
        <f t="shared" si="958"/>
        <v>12848200</v>
      </c>
      <c r="U462" s="29">
        <f t="shared" si="958"/>
        <v>552150</v>
      </c>
      <c r="V462" s="29">
        <f t="shared" si="958"/>
        <v>2261800</v>
      </c>
      <c r="W462" s="29">
        <f t="shared" si="958"/>
        <v>105500</v>
      </c>
      <c r="X462" s="29">
        <f t="shared" si="958"/>
        <v>2156300</v>
      </c>
      <c r="Y462" s="29">
        <f t="shared" si="958"/>
        <v>0</v>
      </c>
      <c r="Z462" s="29">
        <f t="shared" si="958"/>
        <v>16309796</v>
      </c>
      <c r="AA462" s="29">
        <f t="shared" si="958"/>
        <v>753146</v>
      </c>
      <c r="AB462" s="29">
        <f t="shared" si="958"/>
        <v>15004500</v>
      </c>
      <c r="AC462" s="29">
        <f t="shared" si="958"/>
        <v>552150</v>
      </c>
      <c r="AD462" s="29">
        <f t="shared" si="958"/>
        <v>89461</v>
      </c>
      <c r="AE462" s="29">
        <f t="shared" si="958"/>
        <v>0</v>
      </c>
      <c r="AF462" s="29">
        <f t="shared" si="958"/>
        <v>89461</v>
      </c>
      <c r="AG462" s="29">
        <f t="shared" si="958"/>
        <v>0</v>
      </c>
      <c r="AH462" s="29">
        <f t="shared" si="958"/>
        <v>16399257</v>
      </c>
      <c r="AI462" s="29">
        <f t="shared" si="958"/>
        <v>753146</v>
      </c>
      <c r="AJ462" s="29">
        <f t="shared" si="958"/>
        <v>15093961</v>
      </c>
      <c r="AK462" s="29">
        <f t="shared" si="958"/>
        <v>552150</v>
      </c>
      <c r="AL462" s="29">
        <f t="shared" si="958"/>
        <v>0</v>
      </c>
      <c r="AM462" s="29">
        <f t="shared" si="958"/>
        <v>0</v>
      </c>
      <c r="AN462" s="29">
        <f t="shared" si="958"/>
        <v>0</v>
      </c>
      <c r="AO462" s="29">
        <f t="shared" si="958"/>
        <v>0</v>
      </c>
      <c r="AP462" s="29">
        <f t="shared" ref="AP462:BE462" si="959">AP14+AP17+AP42+AP72+AP120+AP218</f>
        <v>0</v>
      </c>
      <c r="AQ462" s="29">
        <f t="shared" si="959"/>
        <v>14047996</v>
      </c>
      <c r="AR462" s="29">
        <f t="shared" si="959"/>
        <v>0</v>
      </c>
      <c r="AS462" s="29">
        <f t="shared" si="959"/>
        <v>14047996</v>
      </c>
      <c r="AT462" s="29">
        <f t="shared" si="959"/>
        <v>0</v>
      </c>
      <c r="AU462" s="29">
        <f t="shared" si="959"/>
        <v>14047996</v>
      </c>
      <c r="AV462" s="29">
        <f t="shared" si="959"/>
        <v>14047996</v>
      </c>
      <c r="AW462" s="29">
        <f t="shared" si="959"/>
        <v>0</v>
      </c>
      <c r="AX462" s="29">
        <f t="shared" si="959"/>
        <v>14047996</v>
      </c>
      <c r="AY462" s="29">
        <f t="shared" si="959"/>
        <v>0</v>
      </c>
      <c r="AZ462" s="29">
        <f t="shared" si="959"/>
        <v>14047996</v>
      </c>
      <c r="BA462" s="29">
        <f t="shared" si="959"/>
        <v>14316605</v>
      </c>
      <c r="BB462" s="29">
        <f t="shared" si="959"/>
        <v>13790005</v>
      </c>
      <c r="BC462" s="29">
        <f t="shared" si="959"/>
        <v>711856</v>
      </c>
      <c r="BD462" s="29">
        <f t="shared" si="959"/>
        <v>12620100</v>
      </c>
      <c r="BE462" s="29">
        <f t="shared" si="959"/>
        <v>458049</v>
      </c>
    </row>
    <row r="463" spans="1:57" hidden="1" x14ac:dyDescent="0.25">
      <c r="A463" s="122"/>
      <c r="B463" s="37"/>
      <c r="C463" s="37"/>
      <c r="D463" s="37"/>
      <c r="E463" s="37"/>
      <c r="F463" s="37"/>
      <c r="G463" s="37"/>
      <c r="H463" s="65"/>
      <c r="I463" s="5">
        <v>240</v>
      </c>
      <c r="J463" s="29">
        <f t="shared" ref="J463:AZ463" si="960">J19+J30+J24+J34+J44+J49+J52+J55+J58+J74+J83+J88+J96+J106+J112+J122+J125+J130+J140+J161+J174+J177+J169+J195+J220+J227+J232+J240+J235</f>
        <v>7070277.2000000002</v>
      </c>
      <c r="K463" s="29">
        <f t="shared" si="960"/>
        <v>389078.2</v>
      </c>
      <c r="L463" s="29">
        <f t="shared" si="960"/>
        <v>6094060</v>
      </c>
      <c r="M463" s="29">
        <f t="shared" si="960"/>
        <v>587139</v>
      </c>
      <c r="N463" s="29">
        <f t="shared" si="960"/>
        <v>3415429</v>
      </c>
      <c r="O463" s="29">
        <f t="shared" si="960"/>
        <v>0</v>
      </c>
      <c r="P463" s="29">
        <f t="shared" si="960"/>
        <v>3415429</v>
      </c>
      <c r="Q463" s="29">
        <f t="shared" si="960"/>
        <v>0</v>
      </c>
      <c r="R463" s="29">
        <f t="shared" si="960"/>
        <v>10485706.199999999</v>
      </c>
      <c r="S463" s="29">
        <f t="shared" si="960"/>
        <v>389078.2</v>
      </c>
      <c r="T463" s="29">
        <f t="shared" si="960"/>
        <v>9509489</v>
      </c>
      <c r="U463" s="29">
        <f t="shared" si="960"/>
        <v>587139</v>
      </c>
      <c r="V463" s="29">
        <f t="shared" si="960"/>
        <v>-105500</v>
      </c>
      <c r="W463" s="29">
        <f t="shared" si="960"/>
        <v>-105500</v>
      </c>
      <c r="X463" s="29">
        <f t="shared" si="960"/>
        <v>0</v>
      </c>
      <c r="Y463" s="29">
        <f t="shared" si="960"/>
        <v>0</v>
      </c>
      <c r="Z463" s="29">
        <f t="shared" si="960"/>
        <v>10380206.199999999</v>
      </c>
      <c r="AA463" s="29">
        <f t="shared" si="960"/>
        <v>283578.2</v>
      </c>
      <c r="AB463" s="29">
        <f t="shared" si="960"/>
        <v>9509489</v>
      </c>
      <c r="AC463" s="29">
        <f t="shared" si="960"/>
        <v>587139</v>
      </c>
      <c r="AD463" s="29">
        <f t="shared" si="960"/>
        <v>342135</v>
      </c>
      <c r="AE463" s="29">
        <f t="shared" si="960"/>
        <v>0</v>
      </c>
      <c r="AF463" s="29">
        <f t="shared" si="960"/>
        <v>342135</v>
      </c>
      <c r="AG463" s="29">
        <f t="shared" si="960"/>
        <v>0</v>
      </c>
      <c r="AH463" s="29">
        <f t="shared" si="960"/>
        <v>10722341.199999999</v>
      </c>
      <c r="AI463" s="29">
        <f t="shared" si="960"/>
        <v>283578.2</v>
      </c>
      <c r="AJ463" s="29">
        <f t="shared" si="960"/>
        <v>9851624</v>
      </c>
      <c r="AK463" s="29">
        <f t="shared" si="960"/>
        <v>587139</v>
      </c>
      <c r="AL463" s="29">
        <f t="shared" si="960"/>
        <v>0</v>
      </c>
      <c r="AM463" s="29">
        <f t="shared" si="960"/>
        <v>0</v>
      </c>
      <c r="AN463" s="29">
        <f t="shared" si="960"/>
        <v>0</v>
      </c>
      <c r="AO463" s="29">
        <f t="shared" si="960"/>
        <v>0</v>
      </c>
      <c r="AP463" s="29">
        <f t="shared" si="960"/>
        <v>0</v>
      </c>
      <c r="AQ463" s="29">
        <f t="shared" si="960"/>
        <v>5451677.2000000002</v>
      </c>
      <c r="AR463" s="29">
        <f t="shared" si="960"/>
        <v>0</v>
      </c>
      <c r="AS463" s="29">
        <f t="shared" si="960"/>
        <v>5451677.2000000002</v>
      </c>
      <c r="AT463" s="29">
        <f t="shared" si="960"/>
        <v>0</v>
      </c>
      <c r="AU463" s="29">
        <f t="shared" si="960"/>
        <v>5451677.2000000002</v>
      </c>
      <c r="AV463" s="29">
        <f t="shared" si="960"/>
        <v>5426377.2000000002</v>
      </c>
      <c r="AW463" s="29">
        <f t="shared" si="960"/>
        <v>0</v>
      </c>
      <c r="AX463" s="29">
        <f t="shared" si="960"/>
        <v>5426377.2000000002</v>
      </c>
      <c r="AY463" s="29">
        <f t="shared" si="960"/>
        <v>0</v>
      </c>
      <c r="AZ463" s="29">
        <f t="shared" si="960"/>
        <v>5426377.2000000002</v>
      </c>
      <c r="BA463" s="29">
        <f>BA19+BA30+BA24+BA34+BA44+BA49+BA52+BA55+BA58+BA74+BA83+BA96+BA106+BA112+BA122+BA125+BA130+BA140+BA161+BA174+BA177+BA169+BA195+BA220+BA227+BA232+BA240+BA235</f>
        <v>6367397.2000000002</v>
      </c>
      <c r="BB463" s="29">
        <f>BB19+BB30+BB24+BB34+BB44+BB49+BB52+BB55+BB58+BB74+BB83+BB96+BB106+BB112+BB122+BB125+BB130+BB140+BB161+BB174+BB177+BB169+BB195+BB220+BB227+BB232+BB240+BB235</f>
        <v>16129321.26</v>
      </c>
      <c r="BC463" s="29">
        <f>BC19+BC30+BC24+BC34+BC44+BC49+BC52+BC55+BC58+BC74+BC83+BC96+BC106+BC112+BC122+BC125+BC130+BC140+BC161+BC174+BC177+BC169+BC195+BC220+BC227+BC232+BC240+BC235</f>
        <v>315304.2</v>
      </c>
      <c r="BD463" s="29">
        <f>BD19+BD30+BD24+BD34+BD44+BD49+BD52+BD55+BD58+BD74+BD83+BD96+BD106+BD112+BD122+BD125+BD130+BD140+BD161+BD174+BD177+BD169+BD195+BD220+BD227+BD232+BD240+BD235</f>
        <v>9062507.0599999987</v>
      </c>
      <c r="BE463" s="29">
        <f>BE19+BE30+BE24+BE34+BE44+BE49+BE52+BE55+BE58+BE74+BE83+BE96+BE106+BE112+BE122+BE125+BE130+BE140+BE161+BE174+BE177+BE169+BE195+BE220+BE227+BE232+BE240+BE235</f>
        <v>670643</v>
      </c>
    </row>
    <row r="464" spans="1:57" hidden="1" x14ac:dyDescent="0.25">
      <c r="A464" s="122"/>
      <c r="B464" s="37"/>
      <c r="C464" s="37"/>
      <c r="D464" s="37"/>
      <c r="E464" s="37"/>
      <c r="F464" s="37"/>
      <c r="G464" s="37"/>
      <c r="H464" s="65"/>
      <c r="I464" s="5">
        <v>310</v>
      </c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</row>
    <row r="465" spans="1:57" hidden="1" x14ac:dyDescent="0.25">
      <c r="A465" s="122"/>
      <c r="B465" s="37"/>
      <c r="C465" s="37"/>
      <c r="D465" s="37"/>
      <c r="E465" s="37"/>
      <c r="F465" s="37"/>
      <c r="G465" s="37"/>
      <c r="H465" s="65"/>
      <c r="I465" s="5">
        <v>320</v>
      </c>
      <c r="J465" s="29">
        <f t="shared" ref="J465:U465" si="961">J200+J204+J207</f>
        <v>4253638</v>
      </c>
      <c r="K465" s="29">
        <f t="shared" si="961"/>
        <v>0</v>
      </c>
      <c r="L465" s="29">
        <f t="shared" si="961"/>
        <v>4253638</v>
      </c>
      <c r="M465" s="29">
        <f t="shared" si="961"/>
        <v>0</v>
      </c>
      <c r="N465" s="29">
        <f t="shared" si="961"/>
        <v>91568</v>
      </c>
      <c r="O465" s="29">
        <f t="shared" si="961"/>
        <v>0</v>
      </c>
      <c r="P465" s="29">
        <f t="shared" si="961"/>
        <v>91568</v>
      </c>
      <c r="Q465" s="29">
        <f t="shared" si="961"/>
        <v>0</v>
      </c>
      <c r="R465" s="29">
        <f t="shared" si="961"/>
        <v>4345206</v>
      </c>
      <c r="S465" s="29">
        <f t="shared" si="961"/>
        <v>0</v>
      </c>
      <c r="T465" s="29">
        <f t="shared" si="961"/>
        <v>4345206</v>
      </c>
      <c r="U465" s="29">
        <f t="shared" si="961"/>
        <v>0</v>
      </c>
      <c r="V465" s="29">
        <f t="shared" ref="V465:AC465" si="962">V200+V204+V207</f>
        <v>-1153400</v>
      </c>
      <c r="W465" s="29">
        <f t="shared" si="962"/>
        <v>0</v>
      </c>
      <c r="X465" s="29">
        <f t="shared" si="962"/>
        <v>-1153400</v>
      </c>
      <c r="Y465" s="29">
        <f t="shared" si="962"/>
        <v>0</v>
      </c>
      <c r="Z465" s="29">
        <f t="shared" si="962"/>
        <v>3191806</v>
      </c>
      <c r="AA465" s="29">
        <f t="shared" si="962"/>
        <v>0</v>
      </c>
      <c r="AB465" s="29">
        <f t="shared" si="962"/>
        <v>3191806</v>
      </c>
      <c r="AC465" s="29">
        <f t="shared" si="962"/>
        <v>0</v>
      </c>
      <c r="AD465" s="29">
        <f t="shared" ref="AD465:AK465" si="963">AD200+AD204+AD207</f>
        <v>40000</v>
      </c>
      <c r="AE465" s="29">
        <f t="shared" si="963"/>
        <v>0</v>
      </c>
      <c r="AF465" s="29">
        <f t="shared" si="963"/>
        <v>40000</v>
      </c>
      <c r="AG465" s="29">
        <f t="shared" si="963"/>
        <v>0</v>
      </c>
      <c r="AH465" s="29">
        <f t="shared" si="963"/>
        <v>3231806</v>
      </c>
      <c r="AI465" s="29">
        <f t="shared" si="963"/>
        <v>0</v>
      </c>
      <c r="AJ465" s="29">
        <f t="shared" si="963"/>
        <v>3231806</v>
      </c>
      <c r="AK465" s="29">
        <f t="shared" si="963"/>
        <v>0</v>
      </c>
      <c r="AL465" s="29">
        <f t="shared" ref="AL465:BE465" si="964">AL200+AL204+AL207</f>
        <v>0</v>
      </c>
      <c r="AM465" s="29">
        <f t="shared" si="964"/>
        <v>0</v>
      </c>
      <c r="AN465" s="29">
        <f t="shared" si="964"/>
        <v>0</v>
      </c>
      <c r="AO465" s="29">
        <f t="shared" si="964"/>
        <v>0</v>
      </c>
      <c r="AP465" s="29">
        <f t="shared" si="964"/>
        <v>0</v>
      </c>
      <c r="AQ465" s="29">
        <f t="shared" si="964"/>
        <v>4468778</v>
      </c>
      <c r="AR465" s="29">
        <f t="shared" si="964"/>
        <v>0</v>
      </c>
      <c r="AS465" s="29">
        <f t="shared" si="964"/>
        <v>4468778</v>
      </c>
      <c r="AT465" s="29">
        <f t="shared" ref="AT465:AU465" si="965">AT200+AT204+AT207</f>
        <v>0</v>
      </c>
      <c r="AU465" s="29">
        <f t="shared" si="965"/>
        <v>4468778</v>
      </c>
      <c r="AV465" s="29">
        <f t="shared" si="964"/>
        <v>3976104</v>
      </c>
      <c r="AW465" s="29">
        <f t="shared" si="964"/>
        <v>0</v>
      </c>
      <c r="AX465" s="29">
        <f t="shared" si="964"/>
        <v>3976104</v>
      </c>
      <c r="AY465" s="29">
        <f t="shared" ref="AY465:AZ465" si="966">AY200+AY204+AY207</f>
        <v>0</v>
      </c>
      <c r="AZ465" s="29">
        <f t="shared" si="966"/>
        <v>3976104</v>
      </c>
      <c r="BA465" s="29">
        <f t="shared" si="964"/>
        <v>4421339</v>
      </c>
      <c r="BB465" s="29">
        <f t="shared" si="964"/>
        <v>8048939.0999999996</v>
      </c>
      <c r="BC465" s="29">
        <f t="shared" si="964"/>
        <v>0</v>
      </c>
      <c r="BD465" s="29">
        <f t="shared" si="964"/>
        <v>7958939.0999999996</v>
      </c>
      <c r="BE465" s="29">
        <f t="shared" si="964"/>
        <v>0</v>
      </c>
    </row>
    <row r="466" spans="1:57" hidden="1" x14ac:dyDescent="0.25">
      <c r="A466" s="122"/>
      <c r="B466" s="37"/>
      <c r="C466" s="37"/>
      <c r="D466" s="37"/>
      <c r="E466" s="37"/>
      <c r="F466" s="37"/>
      <c r="G466" s="37"/>
      <c r="H466" s="65"/>
      <c r="I466" s="5">
        <v>410</v>
      </c>
      <c r="J466" s="29">
        <f t="shared" ref="J466:BB466" si="967">J137+J146+J149+J214</f>
        <v>8028768</v>
      </c>
      <c r="K466" s="29">
        <f t="shared" si="967"/>
        <v>8028768</v>
      </c>
      <c r="L466" s="29">
        <f t="shared" si="967"/>
        <v>0</v>
      </c>
      <c r="M466" s="29">
        <f t="shared" si="967"/>
        <v>0</v>
      </c>
      <c r="N466" s="29">
        <f t="shared" si="967"/>
        <v>3215000</v>
      </c>
      <c r="O466" s="29">
        <f t="shared" si="967"/>
        <v>0</v>
      </c>
      <c r="P466" s="29">
        <f t="shared" si="967"/>
        <v>3215000</v>
      </c>
      <c r="Q466" s="29">
        <f t="shared" si="967"/>
        <v>0</v>
      </c>
      <c r="R466" s="29">
        <f t="shared" si="967"/>
        <v>11243768</v>
      </c>
      <c r="S466" s="29">
        <f t="shared" si="967"/>
        <v>8028768</v>
      </c>
      <c r="T466" s="29">
        <f t="shared" si="967"/>
        <v>3215000</v>
      </c>
      <c r="U466" s="29">
        <f t="shared" si="967"/>
        <v>0</v>
      </c>
      <c r="V466" s="29">
        <f t="shared" si="967"/>
        <v>0</v>
      </c>
      <c r="W466" s="29">
        <f t="shared" si="967"/>
        <v>0</v>
      </c>
      <c r="X466" s="29">
        <f t="shared" si="967"/>
        <v>0</v>
      </c>
      <c r="Y466" s="29">
        <f t="shared" si="967"/>
        <v>0</v>
      </c>
      <c r="Z466" s="29">
        <f t="shared" si="967"/>
        <v>11243768</v>
      </c>
      <c r="AA466" s="29">
        <f t="shared" si="967"/>
        <v>8028768</v>
      </c>
      <c r="AB466" s="29">
        <f t="shared" si="967"/>
        <v>3215000</v>
      </c>
      <c r="AC466" s="29">
        <f t="shared" si="967"/>
        <v>0</v>
      </c>
      <c r="AD466" s="29">
        <f t="shared" si="967"/>
        <v>0</v>
      </c>
      <c r="AE466" s="29">
        <f t="shared" si="967"/>
        <v>0</v>
      </c>
      <c r="AF466" s="29">
        <f t="shared" si="967"/>
        <v>0</v>
      </c>
      <c r="AG466" s="29">
        <f t="shared" si="967"/>
        <v>0</v>
      </c>
      <c r="AH466" s="29">
        <f t="shared" si="967"/>
        <v>11243768</v>
      </c>
      <c r="AI466" s="29">
        <f t="shared" si="967"/>
        <v>8028768</v>
      </c>
      <c r="AJ466" s="29">
        <f t="shared" si="967"/>
        <v>3215000</v>
      </c>
      <c r="AK466" s="29">
        <f t="shared" si="967"/>
        <v>0</v>
      </c>
      <c r="AL466" s="29">
        <f t="shared" si="967"/>
        <v>0</v>
      </c>
      <c r="AM466" s="29">
        <f t="shared" si="967"/>
        <v>0</v>
      </c>
      <c r="AN466" s="29">
        <f t="shared" si="967"/>
        <v>0</v>
      </c>
      <c r="AO466" s="29">
        <f t="shared" si="967"/>
        <v>0</v>
      </c>
      <c r="AP466" s="29">
        <f t="shared" si="967"/>
        <v>0</v>
      </c>
      <c r="AQ466" s="29">
        <f t="shared" si="967"/>
        <v>4105862</v>
      </c>
      <c r="AR466" s="29">
        <f t="shared" si="967"/>
        <v>1738082</v>
      </c>
      <c r="AS466" s="29">
        <f t="shared" si="967"/>
        <v>5843944</v>
      </c>
      <c r="AT466" s="29">
        <f t="shared" si="967"/>
        <v>0</v>
      </c>
      <c r="AU466" s="29">
        <f t="shared" si="967"/>
        <v>5843944</v>
      </c>
      <c r="AV466" s="29">
        <f t="shared" si="967"/>
        <v>4511079</v>
      </c>
      <c r="AW466" s="29">
        <f t="shared" si="967"/>
        <v>9437205</v>
      </c>
      <c r="AX466" s="29">
        <f t="shared" si="967"/>
        <v>13948284</v>
      </c>
      <c r="AY466" s="29">
        <f t="shared" si="967"/>
        <v>0</v>
      </c>
      <c r="AZ466" s="29">
        <f t="shared" si="967"/>
        <v>13948284</v>
      </c>
      <c r="BA466" s="29">
        <f t="shared" si="967"/>
        <v>11784062</v>
      </c>
      <c r="BB466" s="29">
        <f t="shared" si="967"/>
        <v>19902072.09</v>
      </c>
      <c r="BC466" s="29" t="e">
        <f>#REF!+BC137+BC146+#REF!+BC149+BC214</f>
        <v>#REF!</v>
      </c>
      <c r="BD466" s="29" t="e">
        <f>#REF!+BD137+BD146+#REF!+BD149+BD214</f>
        <v>#REF!</v>
      </c>
      <c r="BE466" s="29" t="e">
        <f>#REF!+BE137+BE146+#REF!+BE149+BE214</f>
        <v>#REF!</v>
      </c>
    </row>
    <row r="467" spans="1:57" hidden="1" x14ac:dyDescent="0.25">
      <c r="A467" s="122"/>
      <c r="B467" s="37"/>
      <c r="C467" s="37"/>
      <c r="D467" s="37"/>
      <c r="E467" s="37"/>
      <c r="F467" s="37"/>
      <c r="G467" s="37"/>
      <c r="H467" s="65"/>
      <c r="I467" s="5">
        <v>510</v>
      </c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</row>
    <row r="468" spans="1:57" hidden="1" x14ac:dyDescent="0.25">
      <c r="A468" s="122"/>
      <c r="B468" s="37"/>
      <c r="C468" s="37"/>
      <c r="D468" s="37"/>
      <c r="E468" s="37"/>
      <c r="F468" s="37"/>
      <c r="G468" s="37"/>
      <c r="H468" s="65"/>
      <c r="I468" s="5">
        <v>530</v>
      </c>
      <c r="J468" s="29">
        <f t="shared" ref="J468:AO468" si="968">J46+J76</f>
        <v>991514</v>
      </c>
      <c r="K468" s="29">
        <f t="shared" si="968"/>
        <v>991514</v>
      </c>
      <c r="L468" s="29">
        <f t="shared" si="968"/>
        <v>0</v>
      </c>
      <c r="M468" s="29">
        <f t="shared" si="968"/>
        <v>0</v>
      </c>
      <c r="N468" s="29">
        <f t="shared" si="968"/>
        <v>0</v>
      </c>
      <c r="O468" s="29">
        <f t="shared" si="968"/>
        <v>0</v>
      </c>
      <c r="P468" s="29">
        <f t="shared" si="968"/>
        <v>0</v>
      </c>
      <c r="Q468" s="29">
        <f t="shared" si="968"/>
        <v>0</v>
      </c>
      <c r="R468" s="29">
        <f t="shared" si="968"/>
        <v>991514</v>
      </c>
      <c r="S468" s="29">
        <f t="shared" si="968"/>
        <v>991514</v>
      </c>
      <c r="T468" s="29">
        <f t="shared" si="968"/>
        <v>0</v>
      </c>
      <c r="U468" s="29">
        <f t="shared" si="968"/>
        <v>0</v>
      </c>
      <c r="V468" s="29">
        <f t="shared" si="968"/>
        <v>0</v>
      </c>
      <c r="W468" s="29">
        <f t="shared" si="968"/>
        <v>0</v>
      </c>
      <c r="X468" s="29">
        <f t="shared" si="968"/>
        <v>0</v>
      </c>
      <c r="Y468" s="29">
        <f t="shared" si="968"/>
        <v>0</v>
      </c>
      <c r="Z468" s="29">
        <f t="shared" si="968"/>
        <v>991514</v>
      </c>
      <c r="AA468" s="29">
        <f t="shared" si="968"/>
        <v>991514</v>
      </c>
      <c r="AB468" s="29">
        <f t="shared" si="968"/>
        <v>0</v>
      </c>
      <c r="AC468" s="29">
        <f t="shared" si="968"/>
        <v>0</v>
      </c>
      <c r="AD468" s="29">
        <f t="shared" si="968"/>
        <v>0</v>
      </c>
      <c r="AE468" s="29">
        <f t="shared" si="968"/>
        <v>0</v>
      </c>
      <c r="AF468" s="29">
        <f t="shared" si="968"/>
        <v>0</v>
      </c>
      <c r="AG468" s="29">
        <f t="shared" si="968"/>
        <v>0</v>
      </c>
      <c r="AH468" s="29">
        <f t="shared" si="968"/>
        <v>991514</v>
      </c>
      <c r="AI468" s="29">
        <f t="shared" si="968"/>
        <v>991514</v>
      </c>
      <c r="AJ468" s="29">
        <f t="shared" si="968"/>
        <v>0</v>
      </c>
      <c r="AK468" s="29">
        <f t="shared" si="968"/>
        <v>0</v>
      </c>
      <c r="AL468" s="29">
        <f t="shared" si="968"/>
        <v>0</v>
      </c>
      <c r="AM468" s="29">
        <f t="shared" si="968"/>
        <v>0</v>
      </c>
      <c r="AN468" s="29">
        <f t="shared" si="968"/>
        <v>0</v>
      </c>
      <c r="AO468" s="29">
        <f t="shared" si="968"/>
        <v>0</v>
      </c>
      <c r="AP468" s="29">
        <f t="shared" ref="AP468:BE468" si="969">AP46+AP76</f>
        <v>0</v>
      </c>
      <c r="AQ468" s="29">
        <f t="shared" si="969"/>
        <v>991514</v>
      </c>
      <c r="AR468" s="29">
        <f t="shared" si="969"/>
        <v>0</v>
      </c>
      <c r="AS468" s="29">
        <f t="shared" si="969"/>
        <v>991514</v>
      </c>
      <c r="AT468" s="29">
        <f t="shared" si="969"/>
        <v>0</v>
      </c>
      <c r="AU468" s="29">
        <f t="shared" si="969"/>
        <v>991514</v>
      </c>
      <c r="AV468" s="29">
        <f t="shared" si="969"/>
        <v>991514</v>
      </c>
      <c r="AW468" s="29">
        <f t="shared" si="969"/>
        <v>0</v>
      </c>
      <c r="AX468" s="29">
        <f t="shared" si="969"/>
        <v>991514</v>
      </c>
      <c r="AY468" s="29">
        <f t="shared" si="969"/>
        <v>0</v>
      </c>
      <c r="AZ468" s="29">
        <f t="shared" si="969"/>
        <v>991514</v>
      </c>
      <c r="BA468" s="29">
        <f t="shared" si="969"/>
        <v>800187</v>
      </c>
      <c r="BB468" s="29">
        <f t="shared" si="969"/>
        <v>800187</v>
      </c>
      <c r="BC468" s="29">
        <f t="shared" si="969"/>
        <v>800187</v>
      </c>
      <c r="BD468" s="29">
        <f t="shared" si="969"/>
        <v>0</v>
      </c>
      <c r="BE468" s="29">
        <f t="shared" si="969"/>
        <v>0</v>
      </c>
    </row>
    <row r="469" spans="1:57" hidden="1" x14ac:dyDescent="0.25">
      <c r="A469" s="122"/>
      <c r="B469" s="37"/>
      <c r="C469" s="37"/>
      <c r="D469" s="37"/>
      <c r="E469" s="37"/>
      <c r="F469" s="37"/>
      <c r="G469" s="37"/>
      <c r="H469" s="65"/>
      <c r="I469" s="5">
        <v>540</v>
      </c>
      <c r="J469" s="29">
        <f t="shared" ref="J469:AO469" si="970">J116+J133+J143</f>
        <v>6461201</v>
      </c>
      <c r="K469" s="29">
        <f t="shared" si="970"/>
        <v>0</v>
      </c>
      <c r="L469" s="29">
        <f t="shared" si="970"/>
        <v>6461201</v>
      </c>
      <c r="M469" s="29">
        <f t="shared" si="970"/>
        <v>0</v>
      </c>
      <c r="N469" s="29">
        <f t="shared" si="970"/>
        <v>372651.54</v>
      </c>
      <c r="O469" s="29">
        <f t="shared" si="970"/>
        <v>0</v>
      </c>
      <c r="P469" s="29">
        <f t="shared" si="970"/>
        <v>372651.54</v>
      </c>
      <c r="Q469" s="29">
        <f t="shared" si="970"/>
        <v>0</v>
      </c>
      <c r="R469" s="29">
        <f t="shared" si="970"/>
        <v>6833852.54</v>
      </c>
      <c r="S469" s="29">
        <f t="shared" si="970"/>
        <v>0</v>
      </c>
      <c r="T469" s="29">
        <f t="shared" si="970"/>
        <v>6833852.54</v>
      </c>
      <c r="U469" s="29">
        <f t="shared" si="970"/>
        <v>0</v>
      </c>
      <c r="V469" s="29">
        <f t="shared" si="970"/>
        <v>0</v>
      </c>
      <c r="W469" s="29">
        <f t="shared" si="970"/>
        <v>0</v>
      </c>
      <c r="X469" s="29">
        <f t="shared" si="970"/>
        <v>0</v>
      </c>
      <c r="Y469" s="29">
        <f t="shared" si="970"/>
        <v>0</v>
      </c>
      <c r="Z469" s="29">
        <f t="shared" si="970"/>
        <v>6833852.54</v>
      </c>
      <c r="AA469" s="29">
        <f t="shared" si="970"/>
        <v>0</v>
      </c>
      <c r="AB469" s="29">
        <f t="shared" si="970"/>
        <v>6833852.54</v>
      </c>
      <c r="AC469" s="29">
        <f t="shared" si="970"/>
        <v>0</v>
      </c>
      <c r="AD469" s="29">
        <f t="shared" si="970"/>
        <v>0</v>
      </c>
      <c r="AE469" s="29">
        <f t="shared" si="970"/>
        <v>0</v>
      </c>
      <c r="AF469" s="29">
        <f t="shared" si="970"/>
        <v>0</v>
      </c>
      <c r="AG469" s="29">
        <f t="shared" si="970"/>
        <v>0</v>
      </c>
      <c r="AH469" s="29">
        <f t="shared" si="970"/>
        <v>6833852.54</v>
      </c>
      <c r="AI469" s="29">
        <f t="shared" si="970"/>
        <v>0</v>
      </c>
      <c r="AJ469" s="29">
        <f t="shared" si="970"/>
        <v>6833852.54</v>
      </c>
      <c r="AK469" s="29">
        <f t="shared" si="970"/>
        <v>0</v>
      </c>
      <c r="AL469" s="29">
        <f t="shared" si="970"/>
        <v>0</v>
      </c>
      <c r="AM469" s="29">
        <f t="shared" si="970"/>
        <v>0</v>
      </c>
      <c r="AN469" s="29">
        <f t="shared" si="970"/>
        <v>0</v>
      </c>
      <c r="AO469" s="29">
        <f t="shared" si="970"/>
        <v>0</v>
      </c>
      <c r="AP469" s="29">
        <f t="shared" ref="AP469:BE469" si="971">AP116+AP133+AP143</f>
        <v>0</v>
      </c>
      <c r="AQ469" s="29">
        <f t="shared" si="971"/>
        <v>4217001</v>
      </c>
      <c r="AR469" s="29">
        <f t="shared" si="971"/>
        <v>0</v>
      </c>
      <c r="AS469" s="29">
        <f t="shared" si="971"/>
        <v>4217001</v>
      </c>
      <c r="AT469" s="29">
        <f t="shared" si="971"/>
        <v>0</v>
      </c>
      <c r="AU469" s="29">
        <f t="shared" si="971"/>
        <v>4217001</v>
      </c>
      <c r="AV469" s="29">
        <f t="shared" si="971"/>
        <v>4754901</v>
      </c>
      <c r="AW469" s="29">
        <f t="shared" si="971"/>
        <v>0</v>
      </c>
      <c r="AX469" s="29">
        <f t="shared" si="971"/>
        <v>4754901</v>
      </c>
      <c r="AY469" s="29">
        <f t="shared" si="971"/>
        <v>0</v>
      </c>
      <c r="AZ469" s="29">
        <f t="shared" si="971"/>
        <v>4754901</v>
      </c>
      <c r="BA469" s="29">
        <f t="shared" si="971"/>
        <v>6032808</v>
      </c>
      <c r="BB469" s="29">
        <f t="shared" si="971"/>
        <v>7307242.0499999998</v>
      </c>
      <c r="BC469" s="29">
        <f t="shared" si="971"/>
        <v>0</v>
      </c>
      <c r="BD469" s="29">
        <f t="shared" si="971"/>
        <v>7307242.0499999998</v>
      </c>
      <c r="BE469" s="29">
        <f t="shared" si="971"/>
        <v>4668700</v>
      </c>
    </row>
    <row r="470" spans="1:57" hidden="1" x14ac:dyDescent="0.25">
      <c r="A470" s="122"/>
      <c r="B470" s="37"/>
      <c r="C470" s="37"/>
      <c r="D470" s="37"/>
      <c r="E470" s="37"/>
      <c r="F470" s="37"/>
      <c r="G470" s="37"/>
      <c r="H470" s="65"/>
      <c r="I470" s="5">
        <v>610</v>
      </c>
      <c r="J470" s="29">
        <f t="shared" ref="J470:AO470" si="972">J64+J61+J163+J166+J179+J185+J158+J171+J182+J188+J191</f>
        <v>20683820</v>
      </c>
      <c r="K470" s="29">
        <f t="shared" si="972"/>
        <v>108120</v>
      </c>
      <c r="L470" s="29">
        <f t="shared" si="972"/>
        <v>17120700</v>
      </c>
      <c r="M470" s="29">
        <f t="shared" si="972"/>
        <v>3455000</v>
      </c>
      <c r="N470" s="29">
        <f t="shared" si="972"/>
        <v>2024882</v>
      </c>
      <c r="O470" s="29">
        <f t="shared" si="972"/>
        <v>1514280</v>
      </c>
      <c r="P470" s="29">
        <f t="shared" si="972"/>
        <v>510602</v>
      </c>
      <c r="Q470" s="29">
        <f t="shared" si="972"/>
        <v>0</v>
      </c>
      <c r="R470" s="29">
        <f t="shared" si="972"/>
        <v>22708702</v>
      </c>
      <c r="S470" s="29">
        <f t="shared" si="972"/>
        <v>1622400</v>
      </c>
      <c r="T470" s="29">
        <f t="shared" si="972"/>
        <v>17631302</v>
      </c>
      <c r="U470" s="29">
        <f t="shared" si="972"/>
        <v>3455000</v>
      </c>
      <c r="V470" s="29">
        <f t="shared" si="972"/>
        <v>0</v>
      </c>
      <c r="W470" s="29">
        <f t="shared" si="972"/>
        <v>0</v>
      </c>
      <c r="X470" s="29">
        <f t="shared" si="972"/>
        <v>0</v>
      </c>
      <c r="Y470" s="29">
        <f t="shared" si="972"/>
        <v>0</v>
      </c>
      <c r="Z470" s="29">
        <f t="shared" si="972"/>
        <v>22708702</v>
      </c>
      <c r="AA470" s="29">
        <f t="shared" si="972"/>
        <v>1622400</v>
      </c>
      <c r="AB470" s="29">
        <f t="shared" si="972"/>
        <v>17631302</v>
      </c>
      <c r="AC470" s="29">
        <f t="shared" si="972"/>
        <v>3455000</v>
      </c>
      <c r="AD470" s="29">
        <f t="shared" si="972"/>
        <v>286779</v>
      </c>
      <c r="AE470" s="29">
        <f t="shared" si="972"/>
        <v>118279</v>
      </c>
      <c r="AF470" s="29">
        <f t="shared" si="972"/>
        <v>168500</v>
      </c>
      <c r="AG470" s="29">
        <f t="shared" si="972"/>
        <v>0</v>
      </c>
      <c r="AH470" s="29">
        <f t="shared" si="972"/>
        <v>22995481</v>
      </c>
      <c r="AI470" s="29">
        <f t="shared" si="972"/>
        <v>1740679</v>
      </c>
      <c r="AJ470" s="29">
        <f t="shared" si="972"/>
        <v>17799802</v>
      </c>
      <c r="AK470" s="29">
        <f t="shared" si="972"/>
        <v>3455000</v>
      </c>
      <c r="AL470" s="29">
        <f t="shared" si="972"/>
        <v>0</v>
      </c>
      <c r="AM470" s="29">
        <f t="shared" si="972"/>
        <v>0</v>
      </c>
      <c r="AN470" s="29">
        <f t="shared" si="972"/>
        <v>0</v>
      </c>
      <c r="AO470" s="29">
        <f t="shared" si="972"/>
        <v>0</v>
      </c>
      <c r="AP470" s="29">
        <f t="shared" ref="AP470:BE470" si="973">AP64+AP61+AP163+AP166+AP179+AP185+AP158+AP171+AP182+AP188+AP191</f>
        <v>0</v>
      </c>
      <c r="AQ470" s="29">
        <f t="shared" si="973"/>
        <v>19824420</v>
      </c>
      <c r="AR470" s="29">
        <f t="shared" si="973"/>
        <v>0</v>
      </c>
      <c r="AS470" s="29">
        <f t="shared" si="973"/>
        <v>19824420</v>
      </c>
      <c r="AT470" s="29">
        <f t="shared" si="973"/>
        <v>0</v>
      </c>
      <c r="AU470" s="29">
        <f t="shared" si="973"/>
        <v>19824420</v>
      </c>
      <c r="AV470" s="29">
        <f t="shared" si="973"/>
        <v>19517320</v>
      </c>
      <c r="AW470" s="29">
        <f t="shared" si="973"/>
        <v>0</v>
      </c>
      <c r="AX470" s="29">
        <f t="shared" si="973"/>
        <v>19517320</v>
      </c>
      <c r="AY470" s="29">
        <f t="shared" si="973"/>
        <v>0</v>
      </c>
      <c r="AZ470" s="29">
        <f t="shared" si="973"/>
        <v>19517320</v>
      </c>
      <c r="BA470" s="29">
        <f t="shared" si="973"/>
        <v>20218980</v>
      </c>
      <c r="BB470" s="29">
        <f t="shared" si="973"/>
        <v>23298235</v>
      </c>
      <c r="BC470" s="29">
        <f t="shared" si="973"/>
        <v>948580</v>
      </c>
      <c r="BD470" s="29">
        <f t="shared" si="973"/>
        <v>18523467</v>
      </c>
      <c r="BE470" s="29">
        <f t="shared" si="973"/>
        <v>3445000</v>
      </c>
    </row>
    <row r="471" spans="1:57" hidden="1" x14ac:dyDescent="0.25">
      <c r="A471" s="122"/>
      <c r="B471" s="37"/>
      <c r="C471" s="37"/>
      <c r="D471" s="37"/>
      <c r="E471" s="37"/>
      <c r="F471" s="37"/>
      <c r="G471" s="37"/>
      <c r="H471" s="65"/>
      <c r="I471" s="5">
        <v>810</v>
      </c>
      <c r="J471" s="29">
        <f t="shared" ref="J471:AO471" si="974">J99+J103</f>
        <v>1886933</v>
      </c>
      <c r="K471" s="29">
        <f t="shared" si="974"/>
        <v>0</v>
      </c>
      <c r="L471" s="29">
        <f t="shared" si="974"/>
        <v>1886933</v>
      </c>
      <c r="M471" s="29">
        <f t="shared" si="974"/>
        <v>0</v>
      </c>
      <c r="N471" s="29">
        <f t="shared" si="974"/>
        <v>0</v>
      </c>
      <c r="O471" s="29">
        <f t="shared" si="974"/>
        <v>0</v>
      </c>
      <c r="P471" s="29">
        <f t="shared" si="974"/>
        <v>0</v>
      </c>
      <c r="Q471" s="29">
        <f t="shared" si="974"/>
        <v>0</v>
      </c>
      <c r="R471" s="29">
        <f t="shared" si="974"/>
        <v>1886933</v>
      </c>
      <c r="S471" s="29">
        <f t="shared" si="974"/>
        <v>0</v>
      </c>
      <c r="T471" s="29">
        <f t="shared" si="974"/>
        <v>1886933</v>
      </c>
      <c r="U471" s="29">
        <f t="shared" si="974"/>
        <v>0</v>
      </c>
      <c r="V471" s="29">
        <f t="shared" si="974"/>
        <v>0</v>
      </c>
      <c r="W471" s="29">
        <f t="shared" si="974"/>
        <v>0</v>
      </c>
      <c r="X471" s="29">
        <f t="shared" si="974"/>
        <v>0</v>
      </c>
      <c r="Y471" s="29">
        <f t="shared" si="974"/>
        <v>0</v>
      </c>
      <c r="Z471" s="29">
        <f t="shared" si="974"/>
        <v>1886933</v>
      </c>
      <c r="AA471" s="29">
        <f t="shared" si="974"/>
        <v>0</v>
      </c>
      <c r="AB471" s="29">
        <f t="shared" si="974"/>
        <v>1886933</v>
      </c>
      <c r="AC471" s="29">
        <f t="shared" si="974"/>
        <v>0</v>
      </c>
      <c r="AD471" s="29">
        <f t="shared" si="974"/>
        <v>0</v>
      </c>
      <c r="AE471" s="29">
        <f t="shared" si="974"/>
        <v>0</v>
      </c>
      <c r="AF471" s="29">
        <f t="shared" si="974"/>
        <v>0</v>
      </c>
      <c r="AG471" s="29">
        <f t="shared" si="974"/>
        <v>0</v>
      </c>
      <c r="AH471" s="29">
        <f t="shared" si="974"/>
        <v>1886933</v>
      </c>
      <c r="AI471" s="29">
        <f t="shared" si="974"/>
        <v>0</v>
      </c>
      <c r="AJ471" s="29">
        <f t="shared" si="974"/>
        <v>1886933</v>
      </c>
      <c r="AK471" s="29">
        <f t="shared" si="974"/>
        <v>0</v>
      </c>
      <c r="AL471" s="29">
        <f t="shared" si="974"/>
        <v>0</v>
      </c>
      <c r="AM471" s="29">
        <f t="shared" si="974"/>
        <v>0</v>
      </c>
      <c r="AN471" s="29">
        <f t="shared" si="974"/>
        <v>0</v>
      </c>
      <c r="AO471" s="29">
        <f t="shared" si="974"/>
        <v>0</v>
      </c>
      <c r="AP471" s="29">
        <f t="shared" ref="AP471:BE471" si="975">AP99+AP103</f>
        <v>0</v>
      </c>
      <c r="AQ471" s="29">
        <f t="shared" si="975"/>
        <v>955933</v>
      </c>
      <c r="AR471" s="29">
        <f t="shared" si="975"/>
        <v>0</v>
      </c>
      <c r="AS471" s="29">
        <f t="shared" si="975"/>
        <v>955933</v>
      </c>
      <c r="AT471" s="29">
        <f t="shared" si="975"/>
        <v>0</v>
      </c>
      <c r="AU471" s="29">
        <f t="shared" si="975"/>
        <v>955933</v>
      </c>
      <c r="AV471" s="29">
        <f t="shared" si="975"/>
        <v>955933</v>
      </c>
      <c r="AW471" s="29">
        <f t="shared" si="975"/>
        <v>0</v>
      </c>
      <c r="AX471" s="29">
        <f t="shared" si="975"/>
        <v>955933</v>
      </c>
      <c r="AY471" s="29">
        <f t="shared" si="975"/>
        <v>0</v>
      </c>
      <c r="AZ471" s="29">
        <f t="shared" si="975"/>
        <v>955933</v>
      </c>
      <c r="BA471" s="29">
        <f t="shared" si="975"/>
        <v>2185047</v>
      </c>
      <c r="BB471" s="29">
        <f t="shared" si="975"/>
        <v>2185047</v>
      </c>
      <c r="BC471" s="29">
        <f t="shared" si="975"/>
        <v>0</v>
      </c>
      <c r="BD471" s="29">
        <f t="shared" si="975"/>
        <v>2185047</v>
      </c>
      <c r="BE471" s="29">
        <f t="shared" si="975"/>
        <v>0</v>
      </c>
    </row>
    <row r="472" spans="1:57" hidden="1" x14ac:dyDescent="0.25">
      <c r="A472" s="122"/>
      <c r="B472" s="37"/>
      <c r="C472" s="37"/>
      <c r="D472" s="37"/>
      <c r="E472" s="37"/>
      <c r="F472" s="37"/>
      <c r="G472" s="37"/>
      <c r="H472" s="65"/>
      <c r="I472" s="5">
        <v>830</v>
      </c>
      <c r="J472" s="29">
        <f t="shared" ref="J472:AO472" si="976">J67</f>
        <v>0</v>
      </c>
      <c r="K472" s="29">
        <f t="shared" si="976"/>
        <v>0</v>
      </c>
      <c r="L472" s="29">
        <f t="shared" si="976"/>
        <v>0</v>
      </c>
      <c r="M472" s="29">
        <f t="shared" si="976"/>
        <v>0</v>
      </c>
      <c r="N472" s="29">
        <f t="shared" si="976"/>
        <v>0</v>
      </c>
      <c r="O472" s="29">
        <f t="shared" si="976"/>
        <v>0</v>
      </c>
      <c r="P472" s="29">
        <f t="shared" si="976"/>
        <v>0</v>
      </c>
      <c r="Q472" s="29">
        <f t="shared" si="976"/>
        <v>0</v>
      </c>
      <c r="R472" s="29">
        <f t="shared" si="976"/>
        <v>0</v>
      </c>
      <c r="S472" s="29">
        <f t="shared" si="976"/>
        <v>0</v>
      </c>
      <c r="T472" s="29">
        <f t="shared" si="976"/>
        <v>0</v>
      </c>
      <c r="U472" s="29">
        <f t="shared" si="976"/>
        <v>0</v>
      </c>
      <c r="V472" s="29">
        <f t="shared" si="976"/>
        <v>0</v>
      </c>
      <c r="W472" s="29">
        <f t="shared" si="976"/>
        <v>0</v>
      </c>
      <c r="X472" s="29">
        <f t="shared" si="976"/>
        <v>0</v>
      </c>
      <c r="Y472" s="29">
        <f t="shared" si="976"/>
        <v>0</v>
      </c>
      <c r="Z472" s="29">
        <f t="shared" si="976"/>
        <v>0</v>
      </c>
      <c r="AA472" s="29">
        <f t="shared" si="976"/>
        <v>0</v>
      </c>
      <c r="AB472" s="29">
        <f t="shared" si="976"/>
        <v>0</v>
      </c>
      <c r="AC472" s="29">
        <f t="shared" si="976"/>
        <v>0</v>
      </c>
      <c r="AD472" s="29">
        <f t="shared" si="976"/>
        <v>0</v>
      </c>
      <c r="AE472" s="29">
        <f t="shared" si="976"/>
        <v>0</v>
      </c>
      <c r="AF472" s="29">
        <f t="shared" si="976"/>
        <v>0</v>
      </c>
      <c r="AG472" s="29">
        <f t="shared" si="976"/>
        <v>0</v>
      </c>
      <c r="AH472" s="29">
        <f t="shared" si="976"/>
        <v>0</v>
      </c>
      <c r="AI472" s="29">
        <f t="shared" si="976"/>
        <v>0</v>
      </c>
      <c r="AJ472" s="29">
        <f t="shared" si="976"/>
        <v>0</v>
      </c>
      <c r="AK472" s="29">
        <f t="shared" si="976"/>
        <v>0</v>
      </c>
      <c r="AL472" s="29">
        <f t="shared" si="976"/>
        <v>0</v>
      </c>
      <c r="AM472" s="29">
        <f t="shared" si="976"/>
        <v>0</v>
      </c>
      <c r="AN472" s="29">
        <f t="shared" si="976"/>
        <v>0</v>
      </c>
      <c r="AO472" s="29">
        <f t="shared" si="976"/>
        <v>0</v>
      </c>
      <c r="AP472" s="29">
        <f t="shared" ref="AP472:BE472" si="977">AP67</f>
        <v>0</v>
      </c>
      <c r="AQ472" s="29">
        <f t="shared" si="977"/>
        <v>0</v>
      </c>
      <c r="AR472" s="29">
        <f t="shared" si="977"/>
        <v>0</v>
      </c>
      <c r="AS472" s="29">
        <f t="shared" si="977"/>
        <v>0</v>
      </c>
      <c r="AT472" s="29">
        <f t="shared" si="977"/>
        <v>0</v>
      </c>
      <c r="AU472" s="29">
        <f t="shared" si="977"/>
        <v>0</v>
      </c>
      <c r="AV472" s="29">
        <f t="shared" si="977"/>
        <v>0</v>
      </c>
      <c r="AW472" s="29">
        <f t="shared" si="977"/>
        <v>0</v>
      </c>
      <c r="AX472" s="29">
        <f t="shared" si="977"/>
        <v>0</v>
      </c>
      <c r="AY472" s="29">
        <f t="shared" si="977"/>
        <v>0</v>
      </c>
      <c r="AZ472" s="29">
        <f t="shared" si="977"/>
        <v>0</v>
      </c>
      <c r="BA472" s="29">
        <f t="shared" si="977"/>
        <v>0</v>
      </c>
      <c r="BB472" s="29">
        <f t="shared" si="977"/>
        <v>60000</v>
      </c>
      <c r="BC472" s="29">
        <f t="shared" si="977"/>
        <v>0</v>
      </c>
      <c r="BD472" s="29">
        <f t="shared" si="977"/>
        <v>60000</v>
      </c>
      <c r="BE472" s="29">
        <f t="shared" si="977"/>
        <v>0</v>
      </c>
    </row>
    <row r="473" spans="1:57" hidden="1" x14ac:dyDescent="0.25">
      <c r="A473" s="122"/>
      <c r="B473" s="37"/>
      <c r="C473" s="37"/>
      <c r="D473" s="37"/>
      <c r="E473" s="5"/>
      <c r="F473" s="5"/>
      <c r="G473" s="5"/>
      <c r="H473" s="65"/>
      <c r="I473" s="5">
        <v>850</v>
      </c>
      <c r="J473" s="29">
        <f t="shared" ref="J473:AO473" si="978">J21+J27+J85+J109</f>
        <v>325360</v>
      </c>
      <c r="K473" s="29">
        <f t="shared" si="978"/>
        <v>0</v>
      </c>
      <c r="L473" s="29">
        <f t="shared" si="978"/>
        <v>325360</v>
      </c>
      <c r="M473" s="29">
        <f t="shared" si="978"/>
        <v>0</v>
      </c>
      <c r="N473" s="29">
        <f t="shared" si="978"/>
        <v>0</v>
      </c>
      <c r="O473" s="29">
        <f t="shared" si="978"/>
        <v>0</v>
      </c>
      <c r="P473" s="29">
        <f t="shared" si="978"/>
        <v>0</v>
      </c>
      <c r="Q473" s="29">
        <f t="shared" si="978"/>
        <v>0</v>
      </c>
      <c r="R473" s="29">
        <f t="shared" si="978"/>
        <v>325360</v>
      </c>
      <c r="S473" s="29">
        <f t="shared" si="978"/>
        <v>0</v>
      </c>
      <c r="T473" s="29">
        <f t="shared" si="978"/>
        <v>325360</v>
      </c>
      <c r="U473" s="29">
        <f t="shared" si="978"/>
        <v>0</v>
      </c>
      <c r="V473" s="29">
        <f t="shared" si="978"/>
        <v>0</v>
      </c>
      <c r="W473" s="29">
        <f t="shared" si="978"/>
        <v>0</v>
      </c>
      <c r="X473" s="29">
        <f t="shared" si="978"/>
        <v>0</v>
      </c>
      <c r="Y473" s="29">
        <f t="shared" si="978"/>
        <v>0</v>
      </c>
      <c r="Z473" s="29">
        <f t="shared" si="978"/>
        <v>325360</v>
      </c>
      <c r="AA473" s="29">
        <f t="shared" si="978"/>
        <v>0</v>
      </c>
      <c r="AB473" s="29">
        <f t="shared" si="978"/>
        <v>325360</v>
      </c>
      <c r="AC473" s="29">
        <f t="shared" si="978"/>
        <v>0</v>
      </c>
      <c r="AD473" s="29">
        <f t="shared" si="978"/>
        <v>34442</v>
      </c>
      <c r="AE473" s="29">
        <f t="shared" si="978"/>
        <v>0</v>
      </c>
      <c r="AF473" s="29">
        <f t="shared" si="978"/>
        <v>34442</v>
      </c>
      <c r="AG473" s="29">
        <f t="shared" si="978"/>
        <v>0</v>
      </c>
      <c r="AH473" s="29">
        <f t="shared" si="978"/>
        <v>359802</v>
      </c>
      <c r="AI473" s="29">
        <f t="shared" si="978"/>
        <v>0</v>
      </c>
      <c r="AJ473" s="29">
        <f t="shared" si="978"/>
        <v>359802</v>
      </c>
      <c r="AK473" s="29">
        <f t="shared" si="978"/>
        <v>0</v>
      </c>
      <c r="AL473" s="29">
        <f t="shared" si="978"/>
        <v>0</v>
      </c>
      <c r="AM473" s="29">
        <f t="shared" si="978"/>
        <v>0</v>
      </c>
      <c r="AN473" s="29">
        <f t="shared" si="978"/>
        <v>0</v>
      </c>
      <c r="AO473" s="29">
        <f t="shared" si="978"/>
        <v>0</v>
      </c>
      <c r="AP473" s="29">
        <f t="shared" ref="AP473:BE473" si="979">AP21+AP27+AP85+AP109</f>
        <v>0</v>
      </c>
      <c r="AQ473" s="29">
        <f t="shared" si="979"/>
        <v>325360</v>
      </c>
      <c r="AR473" s="29">
        <f t="shared" si="979"/>
        <v>0</v>
      </c>
      <c r="AS473" s="29">
        <f t="shared" si="979"/>
        <v>325360</v>
      </c>
      <c r="AT473" s="29">
        <f t="shared" si="979"/>
        <v>0</v>
      </c>
      <c r="AU473" s="29">
        <f t="shared" si="979"/>
        <v>325360</v>
      </c>
      <c r="AV473" s="29">
        <f t="shared" si="979"/>
        <v>325360</v>
      </c>
      <c r="AW473" s="29">
        <f t="shared" si="979"/>
        <v>0</v>
      </c>
      <c r="AX473" s="29">
        <f t="shared" si="979"/>
        <v>325360</v>
      </c>
      <c r="AY473" s="29">
        <f t="shared" si="979"/>
        <v>0</v>
      </c>
      <c r="AZ473" s="29">
        <f t="shared" si="979"/>
        <v>325360</v>
      </c>
      <c r="BA473" s="29">
        <f t="shared" si="979"/>
        <v>391860</v>
      </c>
      <c r="BB473" s="29">
        <f t="shared" si="979"/>
        <v>406860</v>
      </c>
      <c r="BC473" s="29">
        <f t="shared" si="979"/>
        <v>0</v>
      </c>
      <c r="BD473" s="29">
        <f t="shared" si="979"/>
        <v>406860</v>
      </c>
      <c r="BE473" s="29">
        <f t="shared" si="979"/>
        <v>0</v>
      </c>
    </row>
    <row r="474" spans="1:57" hidden="1" x14ac:dyDescent="0.25">
      <c r="A474" s="122"/>
      <c r="B474" s="37"/>
      <c r="C474" s="37"/>
      <c r="D474" s="37"/>
      <c r="E474" s="5"/>
      <c r="F474" s="5"/>
      <c r="G474" s="5"/>
      <c r="H474" s="65"/>
      <c r="I474" s="5">
        <v>870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</row>
    <row r="475" spans="1:57" hidden="1" x14ac:dyDescent="0.25">
      <c r="A475" s="122"/>
      <c r="B475" s="37"/>
      <c r="C475" s="37"/>
      <c r="D475" s="37"/>
      <c r="E475" s="5"/>
      <c r="F475" s="5"/>
      <c r="G475" s="5"/>
      <c r="H475" s="65"/>
      <c r="I475" s="5">
        <v>880</v>
      </c>
      <c r="J475" s="29">
        <f t="shared" ref="J475:AO475" si="980">J38</f>
        <v>340800</v>
      </c>
      <c r="K475" s="29">
        <f t="shared" si="980"/>
        <v>0</v>
      </c>
      <c r="L475" s="29">
        <f t="shared" si="980"/>
        <v>340800</v>
      </c>
      <c r="M475" s="29">
        <f t="shared" si="980"/>
        <v>0</v>
      </c>
      <c r="N475" s="29">
        <f t="shared" si="980"/>
        <v>0</v>
      </c>
      <c r="O475" s="29">
        <f t="shared" si="980"/>
        <v>0</v>
      </c>
      <c r="P475" s="29">
        <f t="shared" si="980"/>
        <v>0</v>
      </c>
      <c r="Q475" s="29">
        <f t="shared" si="980"/>
        <v>0</v>
      </c>
      <c r="R475" s="29">
        <f t="shared" si="980"/>
        <v>340800</v>
      </c>
      <c r="S475" s="29">
        <f t="shared" si="980"/>
        <v>0</v>
      </c>
      <c r="T475" s="29">
        <f t="shared" si="980"/>
        <v>340800</v>
      </c>
      <c r="U475" s="29">
        <f t="shared" si="980"/>
        <v>0</v>
      </c>
      <c r="V475" s="29">
        <f t="shared" si="980"/>
        <v>0</v>
      </c>
      <c r="W475" s="29">
        <f t="shared" si="980"/>
        <v>0</v>
      </c>
      <c r="X475" s="29">
        <f t="shared" si="980"/>
        <v>0</v>
      </c>
      <c r="Y475" s="29">
        <f t="shared" si="980"/>
        <v>0</v>
      </c>
      <c r="Z475" s="29">
        <f t="shared" si="980"/>
        <v>340800</v>
      </c>
      <c r="AA475" s="29">
        <f t="shared" si="980"/>
        <v>0</v>
      </c>
      <c r="AB475" s="29">
        <f t="shared" si="980"/>
        <v>340800</v>
      </c>
      <c r="AC475" s="29">
        <f t="shared" si="980"/>
        <v>0</v>
      </c>
      <c r="AD475" s="29">
        <f t="shared" si="980"/>
        <v>0</v>
      </c>
      <c r="AE475" s="29">
        <f t="shared" si="980"/>
        <v>0</v>
      </c>
      <c r="AF475" s="29">
        <f t="shared" si="980"/>
        <v>0</v>
      </c>
      <c r="AG475" s="29">
        <f t="shared" si="980"/>
        <v>0</v>
      </c>
      <c r="AH475" s="29">
        <f t="shared" si="980"/>
        <v>340800</v>
      </c>
      <c r="AI475" s="29">
        <f t="shared" si="980"/>
        <v>0</v>
      </c>
      <c r="AJ475" s="29">
        <f t="shared" si="980"/>
        <v>340800</v>
      </c>
      <c r="AK475" s="29">
        <f t="shared" si="980"/>
        <v>0</v>
      </c>
      <c r="AL475" s="29">
        <f t="shared" si="980"/>
        <v>0</v>
      </c>
      <c r="AM475" s="29">
        <f t="shared" si="980"/>
        <v>0</v>
      </c>
      <c r="AN475" s="29">
        <f t="shared" si="980"/>
        <v>0</v>
      </c>
      <c r="AO475" s="29">
        <f t="shared" si="980"/>
        <v>0</v>
      </c>
      <c r="AP475" s="29">
        <f t="shared" ref="AP475:BE475" si="981">AP38</f>
        <v>0</v>
      </c>
      <c r="AQ475" s="29">
        <f t="shared" si="981"/>
        <v>0</v>
      </c>
      <c r="AR475" s="29">
        <f t="shared" si="981"/>
        <v>0</v>
      </c>
      <c r="AS475" s="29">
        <f t="shared" si="981"/>
        <v>0</v>
      </c>
      <c r="AT475" s="29">
        <f t="shared" si="981"/>
        <v>0</v>
      </c>
      <c r="AU475" s="29">
        <f t="shared" si="981"/>
        <v>0</v>
      </c>
      <c r="AV475" s="29">
        <f t="shared" si="981"/>
        <v>0</v>
      </c>
      <c r="AW475" s="29">
        <f t="shared" si="981"/>
        <v>0</v>
      </c>
      <c r="AX475" s="29">
        <f t="shared" si="981"/>
        <v>0</v>
      </c>
      <c r="AY475" s="29">
        <f t="shared" si="981"/>
        <v>0</v>
      </c>
      <c r="AZ475" s="29">
        <f t="shared" si="981"/>
        <v>0</v>
      </c>
      <c r="BA475" s="29">
        <f t="shared" si="981"/>
        <v>0</v>
      </c>
      <c r="BB475" s="29">
        <f t="shared" si="981"/>
        <v>0</v>
      </c>
      <c r="BC475" s="29">
        <f t="shared" si="981"/>
        <v>0</v>
      </c>
      <c r="BD475" s="29">
        <f t="shared" si="981"/>
        <v>0</v>
      </c>
      <c r="BE475" s="29">
        <f t="shared" si="981"/>
        <v>0</v>
      </c>
    </row>
    <row r="476" spans="1:57" hidden="1" x14ac:dyDescent="0.25">
      <c r="E476" s="15"/>
      <c r="F476" s="15"/>
      <c r="G476" s="15"/>
      <c r="I476" s="15"/>
    </row>
    <row r="477" spans="1:57" hidden="1" x14ac:dyDescent="0.25">
      <c r="A477" s="11" t="s">
        <v>378</v>
      </c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</row>
    <row r="478" spans="1:57" hidden="1" x14ac:dyDescent="0.25">
      <c r="A478" s="121"/>
      <c r="B478" s="121"/>
      <c r="C478" s="121"/>
      <c r="D478" s="121"/>
      <c r="E478" s="121"/>
      <c r="F478" s="4"/>
      <c r="G478" s="4"/>
      <c r="H478" s="4"/>
      <c r="I478" s="3"/>
      <c r="J478" s="29">
        <f t="shared" ref="J478:U478" si="982">J241-J479</f>
        <v>0</v>
      </c>
      <c r="K478" s="29">
        <f t="shared" si="982"/>
        <v>0</v>
      </c>
      <c r="L478" s="29">
        <f t="shared" si="982"/>
        <v>0</v>
      </c>
      <c r="M478" s="29">
        <f t="shared" si="982"/>
        <v>0</v>
      </c>
      <c r="N478" s="29">
        <f t="shared" si="982"/>
        <v>0</v>
      </c>
      <c r="O478" s="29">
        <f t="shared" si="982"/>
        <v>0</v>
      </c>
      <c r="P478" s="29">
        <f t="shared" si="982"/>
        <v>0</v>
      </c>
      <c r="Q478" s="29">
        <f t="shared" si="982"/>
        <v>0</v>
      </c>
      <c r="R478" s="29">
        <f t="shared" si="982"/>
        <v>0</v>
      </c>
      <c r="S478" s="29">
        <f t="shared" si="982"/>
        <v>0</v>
      </c>
      <c r="T478" s="29">
        <f t="shared" si="982"/>
        <v>0</v>
      </c>
      <c r="U478" s="29">
        <f t="shared" si="982"/>
        <v>0</v>
      </c>
      <c r="V478" s="29">
        <f t="shared" ref="V478:AC478" si="983">V241-V479</f>
        <v>158536</v>
      </c>
      <c r="W478" s="29">
        <f t="shared" si="983"/>
        <v>0</v>
      </c>
      <c r="X478" s="29">
        <f t="shared" si="983"/>
        <v>158536</v>
      </c>
      <c r="Y478" s="29">
        <f t="shared" si="983"/>
        <v>0</v>
      </c>
      <c r="Z478" s="29">
        <f t="shared" si="983"/>
        <v>158536</v>
      </c>
      <c r="AA478" s="29">
        <f t="shared" si="983"/>
        <v>0</v>
      </c>
      <c r="AB478" s="29">
        <f t="shared" si="983"/>
        <v>158536</v>
      </c>
      <c r="AC478" s="29">
        <f t="shared" si="983"/>
        <v>0</v>
      </c>
      <c r="AD478" s="29">
        <f t="shared" ref="AD478:AK478" si="984">AD241-AD479</f>
        <v>3012176</v>
      </c>
      <c r="AE478" s="29">
        <f t="shared" si="984"/>
        <v>3012176.4000000004</v>
      </c>
      <c r="AF478" s="29">
        <f t="shared" si="984"/>
        <v>-0.39999999999417923</v>
      </c>
      <c r="AG478" s="29">
        <f t="shared" si="984"/>
        <v>0</v>
      </c>
      <c r="AH478" s="29">
        <f t="shared" si="984"/>
        <v>3170712</v>
      </c>
      <c r="AI478" s="29">
        <f t="shared" si="984"/>
        <v>3012176.400000006</v>
      </c>
      <c r="AJ478" s="29">
        <f t="shared" si="984"/>
        <v>158535.59999999404</v>
      </c>
      <c r="AK478" s="29">
        <f t="shared" si="984"/>
        <v>0</v>
      </c>
      <c r="AL478" s="29">
        <f t="shared" ref="AL478:BE478" si="985">AL241-AL479</f>
        <v>0</v>
      </c>
      <c r="AM478" s="29">
        <f t="shared" si="985"/>
        <v>-3.7834979593753815E-10</v>
      </c>
      <c r="AN478" s="29">
        <f t="shared" si="985"/>
        <v>0</v>
      </c>
      <c r="AO478" s="29">
        <f t="shared" si="985"/>
        <v>0</v>
      </c>
      <c r="AP478" s="29">
        <f t="shared" si="985"/>
        <v>0</v>
      </c>
      <c r="AQ478" s="29">
        <f t="shared" si="985"/>
        <v>0</v>
      </c>
      <c r="AR478" s="29">
        <f t="shared" si="985"/>
        <v>0</v>
      </c>
      <c r="AS478" s="29">
        <f t="shared" si="985"/>
        <v>0</v>
      </c>
      <c r="AT478" s="29">
        <f t="shared" ref="AT478:AU478" si="986">AT241-AT479</f>
        <v>0</v>
      </c>
      <c r="AU478" s="29">
        <f t="shared" si="986"/>
        <v>0</v>
      </c>
      <c r="AV478" s="29">
        <f t="shared" si="985"/>
        <v>0</v>
      </c>
      <c r="AW478" s="29">
        <f t="shared" si="985"/>
        <v>0</v>
      </c>
      <c r="AX478" s="29">
        <f t="shared" si="985"/>
        <v>0</v>
      </c>
      <c r="AY478" s="29">
        <f t="shared" ref="AY478:AZ478" si="987">AY241-AY479</f>
        <v>0</v>
      </c>
      <c r="AZ478" s="29">
        <f t="shared" si="987"/>
        <v>0</v>
      </c>
      <c r="BA478" s="29">
        <f t="shared" si="985"/>
        <v>0</v>
      </c>
      <c r="BB478" s="29">
        <f t="shared" si="985"/>
        <v>0</v>
      </c>
      <c r="BC478" s="29">
        <f t="shared" si="985"/>
        <v>0</v>
      </c>
      <c r="BD478" s="29">
        <f t="shared" si="985"/>
        <v>0</v>
      </c>
      <c r="BE478" s="29">
        <f t="shared" si="985"/>
        <v>0</v>
      </c>
    </row>
    <row r="479" spans="1:57" s="31" customFormat="1" ht="14.25" hidden="1" x14ac:dyDescent="0.25">
      <c r="A479" s="13"/>
      <c r="B479" s="13"/>
      <c r="C479" s="13"/>
      <c r="D479" s="13"/>
      <c r="E479" s="13"/>
      <c r="F479" s="33"/>
      <c r="G479" s="33"/>
      <c r="H479" s="33"/>
      <c r="I479" s="27"/>
      <c r="J479" s="30">
        <f t="shared" ref="J479:M479" si="988">SUM(J480:J493)</f>
        <v>168376129.47</v>
      </c>
      <c r="K479" s="30">
        <f t="shared" si="988"/>
        <v>105741121.47</v>
      </c>
      <c r="L479" s="30">
        <f t="shared" si="988"/>
        <v>62635008</v>
      </c>
      <c r="M479" s="30">
        <f t="shared" si="988"/>
        <v>0</v>
      </c>
      <c r="N479" s="30">
        <f t="shared" ref="N479:AX479" si="989">SUM(N480:N493)</f>
        <v>6870797</v>
      </c>
      <c r="O479" s="30">
        <f t="shared" si="989"/>
        <v>840</v>
      </c>
      <c r="P479" s="30">
        <f t="shared" si="989"/>
        <v>6869957</v>
      </c>
      <c r="Q479" s="30">
        <f t="shared" si="989"/>
        <v>0</v>
      </c>
      <c r="R479" s="30">
        <f t="shared" si="989"/>
        <v>175246926.47</v>
      </c>
      <c r="S479" s="30">
        <f t="shared" si="989"/>
        <v>105741961.47</v>
      </c>
      <c r="T479" s="30">
        <f t="shared" si="989"/>
        <v>69504965</v>
      </c>
      <c r="U479" s="30">
        <f t="shared" si="989"/>
        <v>0</v>
      </c>
      <c r="V479" s="30">
        <f t="shared" ref="V479:AC479" si="990">SUM(V480:V493)</f>
        <v>33664</v>
      </c>
      <c r="W479" s="30">
        <f t="shared" si="990"/>
        <v>0</v>
      </c>
      <c r="X479" s="30">
        <f t="shared" si="990"/>
        <v>33664</v>
      </c>
      <c r="Y479" s="30">
        <f t="shared" si="990"/>
        <v>0</v>
      </c>
      <c r="Z479" s="30">
        <f t="shared" si="990"/>
        <v>175280590.47</v>
      </c>
      <c r="AA479" s="30">
        <f t="shared" si="990"/>
        <v>105741961.47</v>
      </c>
      <c r="AB479" s="30">
        <f t="shared" si="990"/>
        <v>69538629</v>
      </c>
      <c r="AC479" s="30">
        <f t="shared" si="990"/>
        <v>0</v>
      </c>
      <c r="AD479" s="30">
        <f t="shared" ref="AD479:AK479" si="991">SUM(AD480:AD493)</f>
        <v>10089332</v>
      </c>
      <c r="AE479" s="30">
        <f t="shared" si="991"/>
        <v>10089332.5</v>
      </c>
      <c r="AF479" s="30">
        <f t="shared" si="991"/>
        <v>-0.5</v>
      </c>
      <c r="AG479" s="30">
        <f t="shared" si="991"/>
        <v>0</v>
      </c>
      <c r="AH479" s="30">
        <f t="shared" si="991"/>
        <v>185369922.47</v>
      </c>
      <c r="AI479" s="30">
        <f t="shared" si="991"/>
        <v>115831293.97</v>
      </c>
      <c r="AJ479" s="30">
        <f t="shared" si="991"/>
        <v>69538628.5</v>
      </c>
      <c r="AK479" s="30">
        <f t="shared" si="991"/>
        <v>0</v>
      </c>
      <c r="AL479" s="30">
        <f t="shared" si="989"/>
        <v>0</v>
      </c>
      <c r="AM479" s="30">
        <f t="shared" si="989"/>
        <v>0</v>
      </c>
      <c r="AN479" s="30">
        <f t="shared" si="989"/>
        <v>0</v>
      </c>
      <c r="AO479" s="30">
        <f t="shared" si="989"/>
        <v>0</v>
      </c>
      <c r="AP479" s="30">
        <f t="shared" si="989"/>
        <v>0</v>
      </c>
      <c r="AQ479" s="30">
        <f t="shared" si="989"/>
        <v>166434336.34</v>
      </c>
      <c r="AR479" s="30">
        <f t="shared" si="989"/>
        <v>0</v>
      </c>
      <c r="AS479" s="30">
        <f t="shared" si="989"/>
        <v>166434336.34</v>
      </c>
      <c r="AT479" s="30">
        <f t="shared" ref="AT479:AU479" si="992">SUM(AT480:AT493)</f>
        <v>0</v>
      </c>
      <c r="AU479" s="30">
        <f t="shared" si="992"/>
        <v>166434336.34</v>
      </c>
      <c r="AV479" s="30">
        <f t="shared" si="989"/>
        <v>163735519.03999999</v>
      </c>
      <c r="AW479" s="30">
        <f t="shared" si="989"/>
        <v>0</v>
      </c>
      <c r="AX479" s="30">
        <f t="shared" si="989"/>
        <v>163735519.03999999</v>
      </c>
      <c r="AY479" s="30">
        <f t="shared" ref="AY479:AZ479" si="993">SUM(AY480:AY493)</f>
        <v>0</v>
      </c>
      <c r="AZ479" s="30">
        <f t="shared" si="993"/>
        <v>163735519.03999999</v>
      </c>
      <c r="BA479" s="30">
        <f t="shared" ref="BA479" si="994">SUM(BA480:BA493)</f>
        <v>159993603.21000001</v>
      </c>
      <c r="BB479" s="30">
        <f t="shared" ref="BB479:BE479" si="995">SUM(BB480:BB493)</f>
        <v>181312414.88999999</v>
      </c>
      <c r="BC479" s="30">
        <f t="shared" si="995"/>
        <v>101554312</v>
      </c>
      <c r="BD479" s="30">
        <f t="shared" si="995"/>
        <v>78566173</v>
      </c>
      <c r="BE479" s="30">
        <f t="shared" si="995"/>
        <v>966676</v>
      </c>
    </row>
    <row r="480" spans="1:57" ht="30" hidden="1" x14ac:dyDescent="0.25">
      <c r="A480" s="122" t="s">
        <v>10</v>
      </c>
      <c r="B480" s="37"/>
      <c r="C480" s="37"/>
      <c r="D480" s="37"/>
      <c r="E480" s="37"/>
      <c r="F480" s="37"/>
      <c r="G480" s="37"/>
      <c r="H480" s="65"/>
      <c r="I480" s="5">
        <v>110</v>
      </c>
      <c r="J480" s="29">
        <f>J320</f>
        <v>19800</v>
      </c>
      <c r="K480" s="29">
        <f>K320</f>
        <v>0</v>
      </c>
      <c r="L480" s="29">
        <f>L320</f>
        <v>19800</v>
      </c>
      <c r="M480" s="29">
        <f>M320</f>
        <v>0</v>
      </c>
      <c r="N480" s="29">
        <f t="shared" ref="N480:AX480" si="996">N320</f>
        <v>0</v>
      </c>
      <c r="O480" s="29">
        <f t="shared" si="996"/>
        <v>0</v>
      </c>
      <c r="P480" s="29">
        <f t="shared" si="996"/>
        <v>0</v>
      </c>
      <c r="Q480" s="29">
        <f t="shared" si="996"/>
        <v>0</v>
      </c>
      <c r="R480" s="29">
        <f t="shared" si="996"/>
        <v>19800</v>
      </c>
      <c r="S480" s="29">
        <f t="shared" si="996"/>
        <v>0</v>
      </c>
      <c r="T480" s="29">
        <f t="shared" si="996"/>
        <v>19800</v>
      </c>
      <c r="U480" s="29">
        <f t="shared" si="996"/>
        <v>0</v>
      </c>
      <c r="V480" s="29">
        <f t="shared" ref="V480:AC480" si="997">V320</f>
        <v>0</v>
      </c>
      <c r="W480" s="29">
        <f t="shared" si="997"/>
        <v>0</v>
      </c>
      <c r="X480" s="29">
        <f t="shared" si="997"/>
        <v>0</v>
      </c>
      <c r="Y480" s="29">
        <f t="shared" si="997"/>
        <v>0</v>
      </c>
      <c r="Z480" s="29">
        <f t="shared" si="997"/>
        <v>19800</v>
      </c>
      <c r="AA480" s="29">
        <f t="shared" si="997"/>
        <v>0</v>
      </c>
      <c r="AB480" s="29">
        <f t="shared" si="997"/>
        <v>19800</v>
      </c>
      <c r="AC480" s="29">
        <f t="shared" si="997"/>
        <v>0</v>
      </c>
      <c r="AD480" s="29">
        <f t="shared" ref="AD480:AK480" si="998">AD320</f>
        <v>0</v>
      </c>
      <c r="AE480" s="29">
        <f t="shared" si="998"/>
        <v>0</v>
      </c>
      <c r="AF480" s="29">
        <f t="shared" si="998"/>
        <v>0</v>
      </c>
      <c r="AG480" s="29">
        <f t="shared" si="998"/>
        <v>0</v>
      </c>
      <c r="AH480" s="29">
        <f t="shared" si="998"/>
        <v>19800</v>
      </c>
      <c r="AI480" s="29">
        <f t="shared" si="998"/>
        <v>0</v>
      </c>
      <c r="AJ480" s="29">
        <f t="shared" si="998"/>
        <v>19800</v>
      </c>
      <c r="AK480" s="29">
        <f t="shared" si="998"/>
        <v>0</v>
      </c>
      <c r="AL480" s="29">
        <f t="shared" si="996"/>
        <v>0</v>
      </c>
      <c r="AM480" s="29">
        <f t="shared" si="996"/>
        <v>0</v>
      </c>
      <c r="AN480" s="29">
        <f t="shared" si="996"/>
        <v>0</v>
      </c>
      <c r="AO480" s="29">
        <f t="shared" si="996"/>
        <v>0</v>
      </c>
      <c r="AP480" s="29">
        <f t="shared" si="996"/>
        <v>0</v>
      </c>
      <c r="AQ480" s="29">
        <f t="shared" si="996"/>
        <v>19800</v>
      </c>
      <c r="AR480" s="29">
        <f t="shared" si="996"/>
        <v>0</v>
      </c>
      <c r="AS480" s="29">
        <f t="shared" si="996"/>
        <v>19800</v>
      </c>
      <c r="AT480" s="29">
        <f t="shared" ref="AT480:AU480" si="999">AT320</f>
        <v>0</v>
      </c>
      <c r="AU480" s="29">
        <f t="shared" si="999"/>
        <v>19800</v>
      </c>
      <c r="AV480" s="29">
        <f t="shared" si="996"/>
        <v>16700</v>
      </c>
      <c r="AW480" s="29">
        <f t="shared" si="996"/>
        <v>0</v>
      </c>
      <c r="AX480" s="29">
        <f t="shared" si="996"/>
        <v>16700</v>
      </c>
      <c r="AY480" s="29">
        <f t="shared" ref="AY480:AZ480" si="1000">AY320</f>
        <v>0</v>
      </c>
      <c r="AZ480" s="29">
        <f t="shared" si="1000"/>
        <v>16700</v>
      </c>
      <c r="BA480" s="29">
        <f>BA320</f>
        <v>12750</v>
      </c>
      <c r="BB480" s="29">
        <f>BB320</f>
        <v>13050</v>
      </c>
      <c r="BC480" s="29">
        <f>BC320</f>
        <v>0</v>
      </c>
      <c r="BD480" s="29">
        <f>BD320</f>
        <v>13050</v>
      </c>
      <c r="BE480" s="29">
        <f>BE320</f>
        <v>0</v>
      </c>
    </row>
    <row r="481" spans="1:57" ht="45" hidden="1" x14ac:dyDescent="0.25">
      <c r="A481" s="122" t="s">
        <v>11</v>
      </c>
      <c r="B481" s="37"/>
      <c r="C481" s="37"/>
      <c r="D481" s="37"/>
      <c r="E481" s="37"/>
      <c r="F481" s="37"/>
      <c r="G481" s="37"/>
      <c r="H481" s="65"/>
      <c r="I481" s="5">
        <v>120</v>
      </c>
      <c r="J481" s="29">
        <f>J326+J329+J358</f>
        <v>13247338</v>
      </c>
      <c r="K481" s="29">
        <f>K326+K329+K358</f>
        <v>483338</v>
      </c>
      <c r="L481" s="29">
        <f>L326+L329+L358</f>
        <v>12764000</v>
      </c>
      <c r="M481" s="29">
        <f>M326+M329+M358</f>
        <v>0</v>
      </c>
      <c r="N481" s="29">
        <f t="shared" ref="N481:AX481" si="1001">N326+N329+N358</f>
        <v>79972.77</v>
      </c>
      <c r="O481" s="29">
        <f t="shared" si="1001"/>
        <v>0</v>
      </c>
      <c r="P481" s="29">
        <f t="shared" si="1001"/>
        <v>79972.77</v>
      </c>
      <c r="Q481" s="29">
        <f t="shared" si="1001"/>
        <v>0</v>
      </c>
      <c r="R481" s="29">
        <f t="shared" si="1001"/>
        <v>13327310.77</v>
      </c>
      <c r="S481" s="29">
        <f t="shared" si="1001"/>
        <v>483338</v>
      </c>
      <c r="T481" s="29">
        <f t="shared" si="1001"/>
        <v>12843972.77</v>
      </c>
      <c r="U481" s="29">
        <f t="shared" si="1001"/>
        <v>0</v>
      </c>
      <c r="V481" s="29">
        <f t="shared" ref="V481:AC481" si="1002">V326+V329+V358</f>
        <v>212700</v>
      </c>
      <c r="W481" s="29">
        <f t="shared" si="1002"/>
        <v>20500</v>
      </c>
      <c r="X481" s="29">
        <f t="shared" si="1002"/>
        <v>192200</v>
      </c>
      <c r="Y481" s="29">
        <f t="shared" si="1002"/>
        <v>0</v>
      </c>
      <c r="Z481" s="29">
        <f t="shared" si="1002"/>
        <v>13540010.77</v>
      </c>
      <c r="AA481" s="29">
        <f t="shared" si="1002"/>
        <v>503838</v>
      </c>
      <c r="AB481" s="29">
        <f t="shared" si="1002"/>
        <v>13036172.77</v>
      </c>
      <c r="AC481" s="29">
        <f t="shared" si="1002"/>
        <v>0</v>
      </c>
      <c r="AD481" s="29">
        <f t="shared" ref="AD481:AK481" si="1003">AD326+AD329+AD358</f>
        <v>0</v>
      </c>
      <c r="AE481" s="29">
        <f t="shared" si="1003"/>
        <v>0</v>
      </c>
      <c r="AF481" s="29">
        <f t="shared" si="1003"/>
        <v>0</v>
      </c>
      <c r="AG481" s="29">
        <f t="shared" si="1003"/>
        <v>0</v>
      </c>
      <c r="AH481" s="29">
        <f t="shared" si="1003"/>
        <v>13540010.77</v>
      </c>
      <c r="AI481" s="29">
        <f t="shared" si="1003"/>
        <v>503838</v>
      </c>
      <c r="AJ481" s="29">
        <f t="shared" si="1003"/>
        <v>13036172.77</v>
      </c>
      <c r="AK481" s="29">
        <f t="shared" si="1003"/>
        <v>0</v>
      </c>
      <c r="AL481" s="29">
        <f t="shared" si="1001"/>
        <v>0</v>
      </c>
      <c r="AM481" s="29">
        <f t="shared" si="1001"/>
        <v>0</v>
      </c>
      <c r="AN481" s="29">
        <f t="shared" si="1001"/>
        <v>0</v>
      </c>
      <c r="AO481" s="29">
        <f t="shared" si="1001"/>
        <v>0</v>
      </c>
      <c r="AP481" s="29">
        <f t="shared" si="1001"/>
        <v>0</v>
      </c>
      <c r="AQ481" s="29">
        <f t="shared" si="1001"/>
        <v>13247338</v>
      </c>
      <c r="AR481" s="29">
        <f t="shared" si="1001"/>
        <v>0</v>
      </c>
      <c r="AS481" s="29">
        <f t="shared" si="1001"/>
        <v>13247338</v>
      </c>
      <c r="AT481" s="29">
        <f t="shared" ref="AT481:AU481" si="1004">AT326+AT329+AT358</f>
        <v>0</v>
      </c>
      <c r="AU481" s="29">
        <f t="shared" si="1004"/>
        <v>13247338</v>
      </c>
      <c r="AV481" s="29">
        <f t="shared" si="1001"/>
        <v>13247338</v>
      </c>
      <c r="AW481" s="29">
        <f t="shared" si="1001"/>
        <v>0</v>
      </c>
      <c r="AX481" s="29">
        <f t="shared" si="1001"/>
        <v>13247338</v>
      </c>
      <c r="AY481" s="29">
        <f t="shared" ref="AY481:AZ481" si="1005">AY326+AY329+AY358</f>
        <v>0</v>
      </c>
      <c r="AZ481" s="29">
        <f t="shared" si="1005"/>
        <v>13247338</v>
      </c>
      <c r="BA481" s="29">
        <f>BA326+BA329+BA358</f>
        <v>11995500</v>
      </c>
      <c r="BB481" s="29">
        <f>BB326+BB329+BB358</f>
        <v>12736200</v>
      </c>
      <c r="BC481" s="29">
        <f>BC326+BC329+BC358</f>
        <v>478400</v>
      </c>
      <c r="BD481" s="29">
        <f>BD326+BD329+BD358</f>
        <v>13224476</v>
      </c>
      <c r="BE481" s="29">
        <f>BE326+BE329+BE358</f>
        <v>966676</v>
      </c>
    </row>
    <row r="482" spans="1:57" ht="60" hidden="1" x14ac:dyDescent="0.25">
      <c r="A482" s="122" t="s">
        <v>12</v>
      </c>
      <c r="B482" s="37"/>
      <c r="C482" s="37"/>
      <c r="D482" s="37"/>
      <c r="E482" s="37"/>
      <c r="F482" s="37"/>
      <c r="G482" s="37"/>
      <c r="H482" s="65"/>
      <c r="I482" s="5">
        <v>240</v>
      </c>
      <c r="J482" s="29">
        <f t="shared" ref="J482:U482" si="1006">J246+J322+J331+J360+J363</f>
        <v>1431895</v>
      </c>
      <c r="K482" s="29">
        <f t="shared" si="1006"/>
        <v>182778</v>
      </c>
      <c r="L482" s="29">
        <f t="shared" si="1006"/>
        <v>1249117</v>
      </c>
      <c r="M482" s="29">
        <f t="shared" si="1006"/>
        <v>0</v>
      </c>
      <c r="N482" s="29">
        <f t="shared" si="1006"/>
        <v>0</v>
      </c>
      <c r="O482" s="29">
        <f t="shared" si="1006"/>
        <v>0</v>
      </c>
      <c r="P482" s="29">
        <f t="shared" si="1006"/>
        <v>0</v>
      </c>
      <c r="Q482" s="29">
        <f t="shared" si="1006"/>
        <v>0</v>
      </c>
      <c r="R482" s="29">
        <f t="shared" si="1006"/>
        <v>1431895</v>
      </c>
      <c r="S482" s="29">
        <f t="shared" si="1006"/>
        <v>182778</v>
      </c>
      <c r="T482" s="29">
        <f t="shared" si="1006"/>
        <v>1249117</v>
      </c>
      <c r="U482" s="29">
        <f t="shared" si="1006"/>
        <v>0</v>
      </c>
      <c r="V482" s="29">
        <f t="shared" ref="V482:AC482" si="1007">V246+V322+V331+V360+V363</f>
        <v>-20500</v>
      </c>
      <c r="W482" s="29">
        <f t="shared" si="1007"/>
        <v>-20500</v>
      </c>
      <c r="X482" s="29">
        <f t="shared" si="1007"/>
        <v>0</v>
      </c>
      <c r="Y482" s="29">
        <f t="shared" si="1007"/>
        <v>0</v>
      </c>
      <c r="Z482" s="29">
        <f t="shared" si="1007"/>
        <v>1411395</v>
      </c>
      <c r="AA482" s="29">
        <f t="shared" si="1007"/>
        <v>162278</v>
      </c>
      <c r="AB482" s="29">
        <f t="shared" si="1007"/>
        <v>1249117</v>
      </c>
      <c r="AC482" s="29">
        <f t="shared" si="1007"/>
        <v>0</v>
      </c>
      <c r="AD482" s="29">
        <f t="shared" ref="AD482:AK482" si="1008">AD246+AD322+AD331+AD360+AD363</f>
        <v>0</v>
      </c>
      <c r="AE482" s="29">
        <f t="shared" si="1008"/>
        <v>0</v>
      </c>
      <c r="AF482" s="29">
        <f t="shared" si="1008"/>
        <v>0</v>
      </c>
      <c r="AG482" s="29">
        <f t="shared" si="1008"/>
        <v>0</v>
      </c>
      <c r="AH482" s="29">
        <f t="shared" si="1008"/>
        <v>1411395</v>
      </c>
      <c r="AI482" s="29">
        <f t="shared" si="1008"/>
        <v>162278</v>
      </c>
      <c r="AJ482" s="29">
        <f t="shared" si="1008"/>
        <v>1249117</v>
      </c>
      <c r="AK482" s="29">
        <f t="shared" si="1008"/>
        <v>0</v>
      </c>
      <c r="AL482" s="29">
        <f t="shared" ref="AL482:BE482" si="1009">AL246+AL322+AL331+AL360+AL363</f>
        <v>0</v>
      </c>
      <c r="AM482" s="29">
        <f t="shared" si="1009"/>
        <v>0</v>
      </c>
      <c r="AN482" s="29">
        <f t="shared" si="1009"/>
        <v>0</v>
      </c>
      <c r="AO482" s="29">
        <f t="shared" si="1009"/>
        <v>0</v>
      </c>
      <c r="AP482" s="29">
        <f t="shared" si="1009"/>
        <v>0</v>
      </c>
      <c r="AQ482" s="29">
        <f t="shared" si="1009"/>
        <v>1360895</v>
      </c>
      <c r="AR482" s="29">
        <f t="shared" si="1009"/>
        <v>0</v>
      </c>
      <c r="AS482" s="29">
        <f t="shared" si="1009"/>
        <v>1360895</v>
      </c>
      <c r="AT482" s="29">
        <f t="shared" ref="AT482:AU482" si="1010">AT246+AT322+AT331+AT360+AT363</f>
        <v>0</v>
      </c>
      <c r="AU482" s="29">
        <f t="shared" si="1010"/>
        <v>1360895</v>
      </c>
      <c r="AV482" s="29">
        <f t="shared" si="1009"/>
        <v>1339778</v>
      </c>
      <c r="AW482" s="29">
        <f t="shared" si="1009"/>
        <v>0</v>
      </c>
      <c r="AX482" s="29">
        <f t="shared" si="1009"/>
        <v>1339778</v>
      </c>
      <c r="AY482" s="29">
        <f t="shared" ref="AY482:AZ482" si="1011">AY246+AY322+AY331+AY360+AY363</f>
        <v>0</v>
      </c>
      <c r="AZ482" s="29">
        <f t="shared" si="1011"/>
        <v>1339778</v>
      </c>
      <c r="BA482" s="29">
        <f t="shared" si="1009"/>
        <v>1204882</v>
      </c>
      <c r="BB482" s="29">
        <f t="shared" si="1009"/>
        <v>1277535.5</v>
      </c>
      <c r="BC482" s="29">
        <f t="shared" si="1009"/>
        <v>160832</v>
      </c>
      <c r="BD482" s="29">
        <f t="shared" si="1009"/>
        <v>1053040</v>
      </c>
      <c r="BE482" s="29">
        <f t="shared" si="1009"/>
        <v>0</v>
      </c>
    </row>
    <row r="483" spans="1:57" hidden="1" x14ac:dyDescent="0.25">
      <c r="A483" s="122"/>
      <c r="B483" s="37"/>
      <c r="C483" s="37"/>
      <c r="D483" s="37"/>
      <c r="E483" s="37"/>
      <c r="F483" s="37"/>
      <c r="G483" s="37"/>
      <c r="H483" s="65"/>
      <c r="I483" s="5">
        <v>310</v>
      </c>
      <c r="J483" s="29">
        <f>J350+J354</f>
        <v>6391259.4699999997</v>
      </c>
      <c r="K483" s="29">
        <f>K350+K354</f>
        <v>6391259.4699999997</v>
      </c>
      <c r="L483" s="29">
        <f>L350+L354</f>
        <v>0</v>
      </c>
      <c r="M483" s="29">
        <f>M350+M354</f>
        <v>0</v>
      </c>
      <c r="N483" s="29">
        <f t="shared" ref="N483:AX483" si="1012">N350+N354</f>
        <v>0</v>
      </c>
      <c r="O483" s="29">
        <f t="shared" si="1012"/>
        <v>0</v>
      </c>
      <c r="P483" s="29">
        <f t="shared" si="1012"/>
        <v>0</v>
      </c>
      <c r="Q483" s="29">
        <f t="shared" si="1012"/>
        <v>0</v>
      </c>
      <c r="R483" s="29">
        <f t="shared" si="1012"/>
        <v>6391259.4699999997</v>
      </c>
      <c r="S483" s="29">
        <f t="shared" si="1012"/>
        <v>6391259.4699999997</v>
      </c>
      <c r="T483" s="29">
        <f t="shared" si="1012"/>
        <v>0</v>
      </c>
      <c r="U483" s="29">
        <f t="shared" si="1012"/>
        <v>0</v>
      </c>
      <c r="V483" s="29">
        <f t="shared" ref="V483:AC483" si="1013">V350+V354</f>
        <v>0</v>
      </c>
      <c r="W483" s="29">
        <f t="shared" si="1013"/>
        <v>0</v>
      </c>
      <c r="X483" s="29">
        <f t="shared" si="1013"/>
        <v>0</v>
      </c>
      <c r="Y483" s="29">
        <f t="shared" si="1013"/>
        <v>0</v>
      </c>
      <c r="Z483" s="29">
        <f t="shared" si="1013"/>
        <v>6391259.4699999997</v>
      </c>
      <c r="AA483" s="29">
        <f t="shared" si="1013"/>
        <v>6391259.4699999997</v>
      </c>
      <c r="AB483" s="29">
        <f t="shared" si="1013"/>
        <v>0</v>
      </c>
      <c r="AC483" s="29">
        <f t="shared" si="1013"/>
        <v>0</v>
      </c>
      <c r="AD483" s="29">
        <f t="shared" ref="AD483:AK483" si="1014">AD350+AD354</f>
        <v>-290600</v>
      </c>
      <c r="AE483" s="29">
        <f t="shared" si="1014"/>
        <v>-290600</v>
      </c>
      <c r="AF483" s="29">
        <f t="shared" si="1014"/>
        <v>0</v>
      </c>
      <c r="AG483" s="29">
        <f t="shared" si="1014"/>
        <v>0</v>
      </c>
      <c r="AH483" s="29">
        <f t="shared" si="1014"/>
        <v>6100659.4699999997</v>
      </c>
      <c r="AI483" s="29">
        <f t="shared" si="1014"/>
        <v>6100659.4699999997</v>
      </c>
      <c r="AJ483" s="29">
        <f t="shared" si="1014"/>
        <v>0</v>
      </c>
      <c r="AK483" s="29">
        <f t="shared" si="1014"/>
        <v>0</v>
      </c>
      <c r="AL483" s="29">
        <f t="shared" si="1012"/>
        <v>0</v>
      </c>
      <c r="AM483" s="29">
        <f t="shared" si="1012"/>
        <v>0</v>
      </c>
      <c r="AN483" s="29">
        <f t="shared" si="1012"/>
        <v>0</v>
      </c>
      <c r="AO483" s="29">
        <f t="shared" si="1012"/>
        <v>0</v>
      </c>
      <c r="AP483" s="29">
        <f t="shared" si="1012"/>
        <v>0</v>
      </c>
      <c r="AQ483" s="29">
        <f t="shared" si="1012"/>
        <v>5941791.3399999999</v>
      </c>
      <c r="AR483" s="29">
        <f t="shared" si="1012"/>
        <v>0</v>
      </c>
      <c r="AS483" s="29">
        <f t="shared" si="1012"/>
        <v>5941791.3399999999</v>
      </c>
      <c r="AT483" s="29">
        <f t="shared" ref="AT483:AU483" si="1015">AT350+AT354</f>
        <v>0</v>
      </c>
      <c r="AU483" s="29">
        <f t="shared" si="1015"/>
        <v>5941791.3399999999</v>
      </c>
      <c r="AV483" s="29">
        <f t="shared" si="1012"/>
        <v>5489622.04</v>
      </c>
      <c r="AW483" s="29">
        <f t="shared" si="1012"/>
        <v>0</v>
      </c>
      <c r="AX483" s="29">
        <f t="shared" si="1012"/>
        <v>5489622.04</v>
      </c>
      <c r="AY483" s="29">
        <f t="shared" ref="AY483:AZ483" si="1016">AY350+AY354</f>
        <v>0</v>
      </c>
      <c r="AZ483" s="29">
        <f t="shared" si="1016"/>
        <v>5489622.04</v>
      </c>
      <c r="BA483" s="29">
        <f>BA350+BA354</f>
        <v>6048506.21</v>
      </c>
      <c r="BB483" s="29">
        <f>BB350+BB354</f>
        <v>5785885</v>
      </c>
      <c r="BC483" s="29">
        <f>BC350+BC354</f>
        <v>5785885</v>
      </c>
      <c r="BD483" s="29">
        <f>BD350+BD354</f>
        <v>0</v>
      </c>
      <c r="BE483" s="29">
        <f>BE350+BE354</f>
        <v>0</v>
      </c>
    </row>
    <row r="484" spans="1:57" hidden="1" x14ac:dyDescent="0.25">
      <c r="A484" s="122"/>
      <c r="B484" s="37"/>
      <c r="C484" s="37"/>
      <c r="D484" s="37"/>
      <c r="E484" s="37"/>
      <c r="F484" s="37"/>
      <c r="G484" s="37"/>
      <c r="H484" s="65"/>
      <c r="I484" s="5">
        <v>320</v>
      </c>
      <c r="J484" s="29">
        <f>J333+J338+J343+J347+J351</f>
        <v>4703387</v>
      </c>
      <c r="K484" s="29">
        <f t="shared" ref="K484:AX484" si="1017">K333+K338+K343+K347+K351</f>
        <v>4703387</v>
      </c>
      <c r="L484" s="29">
        <f t="shared" si="1017"/>
        <v>0</v>
      </c>
      <c r="M484" s="29">
        <f t="shared" si="1017"/>
        <v>0</v>
      </c>
      <c r="N484" s="29">
        <f t="shared" si="1017"/>
        <v>11087.23</v>
      </c>
      <c r="O484" s="29">
        <f t="shared" si="1017"/>
        <v>0</v>
      </c>
      <c r="P484" s="29">
        <f t="shared" si="1017"/>
        <v>11087.23</v>
      </c>
      <c r="Q484" s="29">
        <f t="shared" si="1017"/>
        <v>0</v>
      </c>
      <c r="R484" s="29">
        <f t="shared" si="1017"/>
        <v>4714474.2300000004</v>
      </c>
      <c r="S484" s="29">
        <f t="shared" si="1017"/>
        <v>4703387</v>
      </c>
      <c r="T484" s="29">
        <f t="shared" si="1017"/>
        <v>11087.23</v>
      </c>
      <c r="U484" s="29">
        <f t="shared" si="1017"/>
        <v>0</v>
      </c>
      <c r="V484" s="29">
        <f t="shared" ref="V484:AC484" si="1018">V333+V338+V343+V347+V351</f>
        <v>0</v>
      </c>
      <c r="W484" s="29">
        <f t="shared" si="1018"/>
        <v>0</v>
      </c>
      <c r="X484" s="29">
        <f t="shared" si="1018"/>
        <v>0</v>
      </c>
      <c r="Y484" s="29">
        <f t="shared" si="1018"/>
        <v>0</v>
      </c>
      <c r="Z484" s="29">
        <f t="shared" si="1018"/>
        <v>4714474.2300000004</v>
      </c>
      <c r="AA484" s="29">
        <f t="shared" si="1018"/>
        <v>4703387</v>
      </c>
      <c r="AB484" s="29">
        <f t="shared" si="1018"/>
        <v>11087.23</v>
      </c>
      <c r="AC484" s="29">
        <f t="shared" si="1018"/>
        <v>0</v>
      </c>
      <c r="AD484" s="29">
        <f t="shared" ref="AD484:AK484" si="1019">AD333+AD338+AD343+AD347+AD351</f>
        <v>-120000</v>
      </c>
      <c r="AE484" s="29">
        <f t="shared" si="1019"/>
        <v>-120000</v>
      </c>
      <c r="AF484" s="29">
        <f t="shared" si="1019"/>
        <v>0</v>
      </c>
      <c r="AG484" s="29">
        <f t="shared" si="1019"/>
        <v>0</v>
      </c>
      <c r="AH484" s="29">
        <f t="shared" si="1019"/>
        <v>4594474.2300000004</v>
      </c>
      <c r="AI484" s="29">
        <f t="shared" si="1019"/>
        <v>4583387</v>
      </c>
      <c r="AJ484" s="29">
        <f t="shared" si="1019"/>
        <v>11087.23</v>
      </c>
      <c r="AK484" s="29">
        <f t="shared" si="1019"/>
        <v>0</v>
      </c>
      <c r="AL484" s="29">
        <f t="shared" si="1017"/>
        <v>0</v>
      </c>
      <c r="AM484" s="29">
        <f t="shared" si="1017"/>
        <v>0</v>
      </c>
      <c r="AN484" s="29">
        <f t="shared" si="1017"/>
        <v>0</v>
      </c>
      <c r="AO484" s="29">
        <f t="shared" si="1017"/>
        <v>0</v>
      </c>
      <c r="AP484" s="29">
        <f t="shared" si="1017"/>
        <v>0</v>
      </c>
      <c r="AQ484" s="29">
        <f t="shared" si="1017"/>
        <v>6441380</v>
      </c>
      <c r="AR484" s="29">
        <f t="shared" si="1017"/>
        <v>0</v>
      </c>
      <c r="AS484" s="29">
        <f t="shared" si="1017"/>
        <v>6441380</v>
      </c>
      <c r="AT484" s="29">
        <f t="shared" ref="AT484:AU484" si="1020">AT333+AT338+AT343+AT347+AT351</f>
        <v>0</v>
      </c>
      <c r="AU484" s="29">
        <f t="shared" si="1020"/>
        <v>6441380</v>
      </c>
      <c r="AV484" s="29">
        <f t="shared" si="1017"/>
        <v>4367975</v>
      </c>
      <c r="AW484" s="29">
        <f t="shared" si="1017"/>
        <v>0</v>
      </c>
      <c r="AX484" s="29">
        <f t="shared" si="1017"/>
        <v>4367975</v>
      </c>
      <c r="AY484" s="29">
        <f t="shared" ref="AY484:AZ484" si="1021">AY333+AY338+AY343+AY347+AY351</f>
        <v>0</v>
      </c>
      <c r="AZ484" s="29">
        <f t="shared" si="1021"/>
        <v>4367975</v>
      </c>
      <c r="BA484" s="29">
        <f>BA338+BA343+BA347+BA351</f>
        <v>4705775</v>
      </c>
      <c r="BB484" s="29">
        <f>BB338+BB343+BB347+BB351</f>
        <v>4705775</v>
      </c>
      <c r="BC484" s="29">
        <f>BC338+BC343+BC347+BC351</f>
        <v>4705775</v>
      </c>
      <c r="BD484" s="29">
        <f>BD338+BD343+BD347+BD351</f>
        <v>0</v>
      </c>
      <c r="BE484" s="29">
        <f>BE338+BE343+BE347+BE351</f>
        <v>0</v>
      </c>
    </row>
    <row r="485" spans="1:57" hidden="1" x14ac:dyDescent="0.25">
      <c r="A485" s="122"/>
      <c r="B485" s="37"/>
      <c r="C485" s="37"/>
      <c r="D485" s="37"/>
      <c r="E485" s="37"/>
      <c r="F485" s="37"/>
      <c r="G485" s="37"/>
      <c r="H485" s="65"/>
      <c r="I485" s="5">
        <v>410</v>
      </c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</row>
    <row r="486" spans="1:57" hidden="1" x14ac:dyDescent="0.25">
      <c r="A486" s="122"/>
      <c r="B486" s="37"/>
      <c r="C486" s="37"/>
      <c r="D486" s="37"/>
      <c r="E486" s="37"/>
      <c r="F486" s="37"/>
      <c r="G486" s="37"/>
      <c r="H486" s="65"/>
      <c r="I486" s="5">
        <v>510</v>
      </c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</row>
    <row r="487" spans="1:57" hidden="1" x14ac:dyDescent="0.25">
      <c r="A487" s="122"/>
      <c r="B487" s="37"/>
      <c r="C487" s="37"/>
      <c r="D487" s="37"/>
      <c r="E487" s="37"/>
      <c r="F487" s="37"/>
      <c r="G487" s="37"/>
      <c r="H487" s="65"/>
      <c r="I487" s="5">
        <v>530</v>
      </c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</row>
    <row r="488" spans="1:57" hidden="1" x14ac:dyDescent="0.25">
      <c r="A488" s="122"/>
      <c r="B488" s="37"/>
      <c r="C488" s="37"/>
      <c r="D488" s="37"/>
      <c r="E488" s="37"/>
      <c r="F488" s="37"/>
      <c r="G488" s="37"/>
      <c r="H488" s="65"/>
      <c r="I488" s="5">
        <v>540</v>
      </c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</row>
    <row r="489" spans="1:57" hidden="1" x14ac:dyDescent="0.25">
      <c r="A489" s="122"/>
      <c r="B489" s="37"/>
      <c r="C489" s="37"/>
      <c r="D489" s="37"/>
      <c r="E489" s="37"/>
      <c r="F489" s="37"/>
      <c r="G489" s="37"/>
      <c r="H489" s="65"/>
      <c r="I489" s="5">
        <v>610</v>
      </c>
      <c r="J489" s="29">
        <f>J254+J260+J251+J257+J263+J266+J273+J279+J270+J276+J282+J285+J294+J297+J304+J307+J310+J313+J316</f>
        <v>142536366</v>
      </c>
      <c r="K489" s="29">
        <f>K254+K260+K251+K257+K263+K266+K273+K279+K270+K276+K282+K285+K294+K297+K304+K307+K310+K313+K316</f>
        <v>93980359</v>
      </c>
      <c r="L489" s="29">
        <f>L254+L260+L251+L257+L263+L266+L273+L279+L270+L276+L282+L285+L294+L297+L304+L307+L310+L313+L316</f>
        <v>48556007</v>
      </c>
      <c r="M489" s="29">
        <f>M254+M260+M251+M257+M263+M266+M273+M279+M270+M276+M282+M285+M294+M297+M304+M307+M310+M313+M316</f>
        <v>0</v>
      </c>
      <c r="N489" s="29">
        <f t="shared" ref="N489:V489" si="1022">N254+N260+N251+N257+N263+N266+N273+N279+N270+N276+N282+N285+N288+N291+N294+N297+N304+N307+N310+N313+N316</f>
        <v>6779737</v>
      </c>
      <c r="O489" s="29">
        <f t="shared" si="1022"/>
        <v>840</v>
      </c>
      <c r="P489" s="29">
        <f t="shared" si="1022"/>
        <v>6778897</v>
      </c>
      <c r="Q489" s="29">
        <f t="shared" si="1022"/>
        <v>0</v>
      </c>
      <c r="R489" s="29">
        <f t="shared" si="1022"/>
        <v>149316103</v>
      </c>
      <c r="S489" s="29">
        <f t="shared" si="1022"/>
        <v>93981199</v>
      </c>
      <c r="T489" s="29">
        <f t="shared" si="1022"/>
        <v>55334904</v>
      </c>
      <c r="U489" s="29">
        <f t="shared" si="1022"/>
        <v>0</v>
      </c>
      <c r="V489" s="29">
        <f t="shared" si="1022"/>
        <v>-158536</v>
      </c>
      <c r="W489" s="29">
        <f t="shared" ref="W489:AD489" si="1023">W254+W260+W251+W257+W263+W266+W273+W279+W270+W276+W282+W285+W288+W291+W294+W297+W304+W307+W310+W313+W316</f>
        <v>0</v>
      </c>
      <c r="X489" s="29">
        <f t="shared" si="1023"/>
        <v>-158536</v>
      </c>
      <c r="Y489" s="29">
        <f t="shared" si="1023"/>
        <v>0</v>
      </c>
      <c r="Z489" s="29">
        <f t="shared" si="1023"/>
        <v>149157567</v>
      </c>
      <c r="AA489" s="29">
        <f t="shared" si="1023"/>
        <v>93981199</v>
      </c>
      <c r="AB489" s="29">
        <f t="shared" si="1023"/>
        <v>55176368</v>
      </c>
      <c r="AC489" s="29">
        <f t="shared" si="1023"/>
        <v>0</v>
      </c>
      <c r="AD489" s="29">
        <f t="shared" si="1023"/>
        <v>10499932</v>
      </c>
      <c r="AE489" s="29">
        <f t="shared" ref="AE489:AK489" si="1024">AE254+AE260+AE251+AE257+AE263+AE266+AE273+AE279+AE270+AE276+AE282+AE285+AE288+AE291+AE294+AE297+AE304+AE307+AE310+AE313+AE316</f>
        <v>10499932.5</v>
      </c>
      <c r="AF489" s="29">
        <f t="shared" si="1024"/>
        <v>-0.5</v>
      </c>
      <c r="AG489" s="29">
        <f t="shared" si="1024"/>
        <v>0</v>
      </c>
      <c r="AH489" s="29">
        <f t="shared" si="1024"/>
        <v>159657499</v>
      </c>
      <c r="AI489" s="29">
        <f t="shared" si="1024"/>
        <v>104481131.5</v>
      </c>
      <c r="AJ489" s="29">
        <f t="shared" si="1024"/>
        <v>55176367.5</v>
      </c>
      <c r="AK489" s="29">
        <f t="shared" si="1024"/>
        <v>0</v>
      </c>
      <c r="AL489" s="29">
        <f t="shared" ref="AL489:AX489" si="1025">AL254+AL260+AL251+AL257+AL263+AL266+AL273+AL279+AL270+AL276+AL282+AL285+AL288+AL291+AL294+AL297+AL304+AL307+AL310+AL313+AL316</f>
        <v>0</v>
      </c>
      <c r="AM489" s="29">
        <f t="shared" si="1025"/>
        <v>0</v>
      </c>
      <c r="AN489" s="29">
        <f t="shared" si="1025"/>
        <v>0</v>
      </c>
      <c r="AO489" s="29">
        <f t="shared" si="1025"/>
        <v>0</v>
      </c>
      <c r="AP489" s="29">
        <f t="shared" si="1025"/>
        <v>0</v>
      </c>
      <c r="AQ489" s="29">
        <f t="shared" si="1025"/>
        <v>139377048</v>
      </c>
      <c r="AR489" s="29">
        <f t="shared" si="1025"/>
        <v>0</v>
      </c>
      <c r="AS489" s="29">
        <f t="shared" si="1025"/>
        <v>139377048</v>
      </c>
      <c r="AT489" s="29">
        <f t="shared" ref="AT489:AU489" si="1026">AT254+AT260+AT251+AT257+AT263+AT266+AT273+AT279+AT270+AT276+AT282+AT285+AT288+AT291+AT294+AT297+AT304+AT307+AT310+AT313+AT316</f>
        <v>0</v>
      </c>
      <c r="AU489" s="29">
        <f t="shared" si="1026"/>
        <v>139377048</v>
      </c>
      <c r="AV489" s="29">
        <f t="shared" si="1025"/>
        <v>139228022</v>
      </c>
      <c r="AW489" s="29">
        <f t="shared" si="1025"/>
        <v>0</v>
      </c>
      <c r="AX489" s="29">
        <f t="shared" si="1025"/>
        <v>139228022</v>
      </c>
      <c r="AY489" s="29">
        <f t="shared" ref="AY489:AZ489" si="1027">AY254+AY260+AY251+AY257+AY263+AY266+AY273+AY279+AY270+AY276+AY282+AY285+AY288+AY291+AY294+AY297+AY304+AY307+AY310+AY313+AY316</f>
        <v>0</v>
      </c>
      <c r="AZ489" s="29">
        <f t="shared" si="1027"/>
        <v>139228022</v>
      </c>
      <c r="BA489" s="29">
        <f>BA254+BA260+BA251+BA257+BA263+BA266+BA273+BA279+BA270+BA276+BA282+BA285+BA294+BA297+BA304+BA307+BA310+BA313+BA316</f>
        <v>135981290</v>
      </c>
      <c r="BB489" s="29">
        <f>BB254+BB260+BB251+BB257+BB263+BB266+BB273+BB279+BB270+BB276+BB282+BB285+BB294+BB297+BB304+BB307+BB310+BB313+BB316</f>
        <v>156749069.38999999</v>
      </c>
      <c r="BC489" s="29">
        <f>BC254+BC260+BC251+BC257+BC263+BC266+BC273+BC279+BC270+BC276+BC282+BC285+BC294+BC297+BC304+BC307+BC310+BC313+BC316</f>
        <v>90423420</v>
      </c>
      <c r="BD489" s="29">
        <f>BD254+BD260+BD251+BD257+BD263+BD266+BD273+BD279+BD270+BD276+BD282+BD285+BD294+BD297+BD304+BD307+BD310+BD313+BD316</f>
        <v>64230707</v>
      </c>
      <c r="BE489" s="29">
        <f>BE254+BE260+BE251+BE257+BE263+BE266+BE273+BE279+BE270+BE276+BE282+BE285+BE294+BE297+BE304+BE307+BE310+BE313+BE316</f>
        <v>0</v>
      </c>
    </row>
    <row r="490" spans="1:57" hidden="1" x14ac:dyDescent="0.25">
      <c r="A490" s="122"/>
      <c r="B490" s="37"/>
      <c r="C490" s="37"/>
      <c r="D490" s="37"/>
      <c r="E490" s="37"/>
      <c r="F490" s="37"/>
      <c r="G490" s="37"/>
      <c r="H490" s="65"/>
      <c r="I490" s="5">
        <v>810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</row>
    <row r="491" spans="1:57" hidden="1" x14ac:dyDescent="0.25">
      <c r="A491" s="122"/>
      <c r="B491" s="37"/>
      <c r="C491" s="37"/>
      <c r="D491" s="37"/>
      <c r="E491" s="37"/>
      <c r="F491" s="37"/>
      <c r="G491" s="37"/>
      <c r="H491" s="65"/>
      <c r="I491" s="5">
        <v>830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</row>
    <row r="492" spans="1:57" hidden="1" x14ac:dyDescent="0.25">
      <c r="A492" s="122"/>
      <c r="B492" s="37"/>
      <c r="C492" s="37"/>
      <c r="D492" s="37"/>
      <c r="E492" s="5"/>
      <c r="F492" s="5"/>
      <c r="G492" s="5"/>
      <c r="H492" s="65"/>
      <c r="I492" s="5">
        <v>850</v>
      </c>
      <c r="J492" s="29">
        <f>J335</f>
        <v>46084</v>
      </c>
      <c r="K492" s="29">
        <f>K335</f>
        <v>0</v>
      </c>
      <c r="L492" s="29">
        <f>L335</f>
        <v>46084</v>
      </c>
      <c r="M492" s="29">
        <f>M335</f>
        <v>0</v>
      </c>
      <c r="N492" s="29">
        <f t="shared" ref="N492:AX492" si="1028">N335</f>
        <v>0</v>
      </c>
      <c r="O492" s="29">
        <f t="shared" si="1028"/>
        <v>0</v>
      </c>
      <c r="P492" s="29">
        <f t="shared" si="1028"/>
        <v>0</v>
      </c>
      <c r="Q492" s="29">
        <f t="shared" si="1028"/>
        <v>0</v>
      </c>
      <c r="R492" s="29">
        <f t="shared" si="1028"/>
        <v>46084</v>
      </c>
      <c r="S492" s="29">
        <f t="shared" si="1028"/>
        <v>0</v>
      </c>
      <c r="T492" s="29">
        <f t="shared" si="1028"/>
        <v>46084</v>
      </c>
      <c r="U492" s="29">
        <f t="shared" si="1028"/>
        <v>0</v>
      </c>
      <c r="V492" s="29">
        <f t="shared" ref="V492:AC492" si="1029">V335</f>
        <v>0</v>
      </c>
      <c r="W492" s="29">
        <f t="shared" si="1029"/>
        <v>0</v>
      </c>
      <c r="X492" s="29">
        <f t="shared" si="1029"/>
        <v>0</v>
      </c>
      <c r="Y492" s="29">
        <f t="shared" si="1029"/>
        <v>0</v>
      </c>
      <c r="Z492" s="29">
        <f t="shared" si="1029"/>
        <v>46084</v>
      </c>
      <c r="AA492" s="29">
        <f t="shared" si="1029"/>
        <v>0</v>
      </c>
      <c r="AB492" s="29">
        <f t="shared" si="1029"/>
        <v>46084</v>
      </c>
      <c r="AC492" s="29">
        <f t="shared" si="1029"/>
        <v>0</v>
      </c>
      <c r="AD492" s="29">
        <f t="shared" ref="AD492:AK492" si="1030">AD335</f>
        <v>0</v>
      </c>
      <c r="AE492" s="29">
        <f t="shared" si="1030"/>
        <v>0</v>
      </c>
      <c r="AF492" s="29">
        <f t="shared" si="1030"/>
        <v>0</v>
      </c>
      <c r="AG492" s="29">
        <f t="shared" si="1030"/>
        <v>0</v>
      </c>
      <c r="AH492" s="29">
        <f t="shared" si="1030"/>
        <v>46084</v>
      </c>
      <c r="AI492" s="29">
        <f t="shared" si="1030"/>
        <v>0</v>
      </c>
      <c r="AJ492" s="29">
        <f t="shared" si="1030"/>
        <v>46084</v>
      </c>
      <c r="AK492" s="29">
        <f t="shared" si="1030"/>
        <v>0</v>
      </c>
      <c r="AL492" s="29">
        <f t="shared" si="1028"/>
        <v>0</v>
      </c>
      <c r="AM492" s="29">
        <f t="shared" si="1028"/>
        <v>0</v>
      </c>
      <c r="AN492" s="29">
        <f t="shared" si="1028"/>
        <v>0</v>
      </c>
      <c r="AO492" s="29">
        <f t="shared" si="1028"/>
        <v>0</v>
      </c>
      <c r="AP492" s="29">
        <f t="shared" si="1028"/>
        <v>0</v>
      </c>
      <c r="AQ492" s="29">
        <f t="shared" si="1028"/>
        <v>46084</v>
      </c>
      <c r="AR492" s="29">
        <f t="shared" si="1028"/>
        <v>0</v>
      </c>
      <c r="AS492" s="29">
        <f t="shared" si="1028"/>
        <v>46084</v>
      </c>
      <c r="AT492" s="29">
        <f t="shared" ref="AT492:AU492" si="1031">AT335</f>
        <v>0</v>
      </c>
      <c r="AU492" s="29">
        <f t="shared" si="1031"/>
        <v>46084</v>
      </c>
      <c r="AV492" s="29">
        <f t="shared" si="1028"/>
        <v>46084</v>
      </c>
      <c r="AW492" s="29">
        <f t="shared" si="1028"/>
        <v>0</v>
      </c>
      <c r="AX492" s="29">
        <f t="shared" si="1028"/>
        <v>46084</v>
      </c>
      <c r="AY492" s="29">
        <f t="shared" ref="AY492:AZ492" si="1032">AY335</f>
        <v>0</v>
      </c>
      <c r="AZ492" s="29">
        <f t="shared" si="1032"/>
        <v>46084</v>
      </c>
      <c r="BA492" s="29">
        <f>BA335</f>
        <v>44900</v>
      </c>
      <c r="BB492" s="29">
        <f>BB335</f>
        <v>44900</v>
      </c>
      <c r="BC492" s="29">
        <f>BC335</f>
        <v>0</v>
      </c>
      <c r="BD492" s="29">
        <f>BD335</f>
        <v>44900</v>
      </c>
      <c r="BE492" s="29">
        <f>BE335</f>
        <v>0</v>
      </c>
    </row>
    <row r="493" spans="1:57" hidden="1" x14ac:dyDescent="0.25">
      <c r="A493" s="122"/>
      <c r="B493" s="37"/>
      <c r="C493" s="37"/>
      <c r="D493" s="37"/>
      <c r="E493" s="5"/>
      <c r="F493" s="5"/>
      <c r="G493" s="5"/>
      <c r="H493" s="65"/>
      <c r="I493" s="5">
        <v>870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</row>
    <row r="494" spans="1:57" hidden="1" x14ac:dyDescent="0.25">
      <c r="E494" s="15"/>
      <c r="F494" s="15"/>
      <c r="G494" s="15"/>
      <c r="I494" s="15"/>
    </row>
    <row r="495" spans="1:57" hidden="1" x14ac:dyDescent="0.25">
      <c r="A495" s="121"/>
      <c r="B495" s="121"/>
      <c r="C495" s="121"/>
      <c r="D495" s="121"/>
      <c r="E495" s="121"/>
      <c r="F495" s="4"/>
      <c r="G495" s="4"/>
      <c r="H495" s="4"/>
      <c r="I495" s="3"/>
      <c r="J495" s="29">
        <f>J364-J496</f>
        <v>0</v>
      </c>
      <c r="K495" s="29">
        <f>K364-K496</f>
        <v>0</v>
      </c>
      <c r="L495" s="29">
        <f>L364-L496</f>
        <v>0</v>
      </c>
      <c r="M495" s="29">
        <f>M364-M496</f>
        <v>0</v>
      </c>
      <c r="N495" s="29">
        <f t="shared" ref="N495:AX495" si="1033">N364-N496</f>
        <v>0</v>
      </c>
      <c r="O495" s="29">
        <f t="shared" si="1033"/>
        <v>0</v>
      </c>
      <c r="P495" s="29">
        <f t="shared" si="1033"/>
        <v>0</v>
      </c>
      <c r="Q495" s="29">
        <f t="shared" si="1033"/>
        <v>0</v>
      </c>
      <c r="R495" s="29">
        <f t="shared" si="1033"/>
        <v>0</v>
      </c>
      <c r="S495" s="29">
        <f t="shared" si="1033"/>
        <v>0</v>
      </c>
      <c r="T495" s="29">
        <f t="shared" si="1033"/>
        <v>0</v>
      </c>
      <c r="U495" s="29">
        <f t="shared" si="1033"/>
        <v>0</v>
      </c>
      <c r="V495" s="29">
        <f t="shared" ref="V495:AC495" si="1034">V364-V496</f>
        <v>0</v>
      </c>
      <c r="W495" s="29">
        <f t="shared" si="1034"/>
        <v>0</v>
      </c>
      <c r="X495" s="29">
        <f t="shared" si="1034"/>
        <v>0</v>
      </c>
      <c r="Y495" s="29">
        <f t="shared" si="1034"/>
        <v>0</v>
      </c>
      <c r="Z495" s="29">
        <f t="shared" si="1034"/>
        <v>0</v>
      </c>
      <c r="AA495" s="29">
        <f t="shared" si="1034"/>
        <v>0</v>
      </c>
      <c r="AB495" s="29">
        <f t="shared" si="1034"/>
        <v>0</v>
      </c>
      <c r="AC495" s="29">
        <f t="shared" si="1034"/>
        <v>0</v>
      </c>
      <c r="AD495" s="29">
        <f t="shared" ref="AD495:AK495" si="1035">AD364-AD496</f>
        <v>0</v>
      </c>
      <c r="AE495" s="29">
        <f t="shared" si="1035"/>
        <v>0</v>
      </c>
      <c r="AF495" s="29">
        <f t="shared" si="1035"/>
        <v>0</v>
      </c>
      <c r="AG495" s="29">
        <f t="shared" si="1035"/>
        <v>0</v>
      </c>
      <c r="AH495" s="29">
        <f t="shared" si="1035"/>
        <v>0</v>
      </c>
      <c r="AI495" s="29">
        <f t="shared" si="1035"/>
        <v>0</v>
      </c>
      <c r="AJ495" s="29">
        <f t="shared" si="1035"/>
        <v>0</v>
      </c>
      <c r="AK495" s="29">
        <f t="shared" si="1035"/>
        <v>0</v>
      </c>
      <c r="AL495" s="29">
        <f t="shared" si="1033"/>
        <v>0</v>
      </c>
      <c r="AM495" s="29">
        <f t="shared" si="1033"/>
        <v>0</v>
      </c>
      <c r="AN495" s="29">
        <f t="shared" si="1033"/>
        <v>0</v>
      </c>
      <c r="AO495" s="29">
        <f t="shared" si="1033"/>
        <v>0</v>
      </c>
      <c r="AP495" s="29">
        <f t="shared" si="1033"/>
        <v>0</v>
      </c>
      <c r="AQ495" s="29">
        <f t="shared" si="1033"/>
        <v>0</v>
      </c>
      <c r="AR495" s="29">
        <f t="shared" si="1033"/>
        <v>0</v>
      </c>
      <c r="AS495" s="29">
        <f t="shared" si="1033"/>
        <v>0</v>
      </c>
      <c r="AT495" s="29">
        <f t="shared" ref="AT495:AU495" si="1036">AT364-AT496</f>
        <v>0</v>
      </c>
      <c r="AU495" s="29">
        <f t="shared" si="1036"/>
        <v>0</v>
      </c>
      <c r="AV495" s="29">
        <f t="shared" si="1033"/>
        <v>0</v>
      </c>
      <c r="AW495" s="29">
        <f t="shared" si="1033"/>
        <v>0</v>
      </c>
      <c r="AX495" s="29">
        <f t="shared" si="1033"/>
        <v>0</v>
      </c>
      <c r="AY495" s="29">
        <f t="shared" ref="AY495:AZ495" si="1037">AY364-AY496</f>
        <v>0</v>
      </c>
      <c r="AZ495" s="29">
        <f t="shared" si="1037"/>
        <v>0</v>
      </c>
      <c r="BA495" s="29">
        <f>BA364-BA496</f>
        <v>0</v>
      </c>
      <c r="BB495" s="29">
        <f>BB364-BB496</f>
        <v>0</v>
      </c>
      <c r="BC495" s="29">
        <f>BC364-BC496</f>
        <v>0</v>
      </c>
      <c r="BD495" s="29">
        <f>BD364-BD496</f>
        <v>0</v>
      </c>
      <c r="BE495" s="29">
        <f>BE364-BE496</f>
        <v>0</v>
      </c>
    </row>
    <row r="496" spans="1:57" s="31" customFormat="1" ht="14.25" hidden="1" x14ac:dyDescent="0.25">
      <c r="A496" s="13" t="s">
        <v>379</v>
      </c>
      <c r="B496" s="13"/>
      <c r="C496" s="13"/>
      <c r="D496" s="13"/>
      <c r="E496" s="13"/>
      <c r="F496" s="33"/>
      <c r="G496" s="33"/>
      <c r="H496" s="33"/>
      <c r="I496" s="27"/>
      <c r="J496" s="30">
        <f t="shared" ref="J496:M496" si="1038">SUM(J497:J511)</f>
        <v>7839200</v>
      </c>
      <c r="K496" s="30">
        <f t="shared" si="1038"/>
        <v>728000</v>
      </c>
      <c r="L496" s="30">
        <f t="shared" si="1038"/>
        <v>7108800</v>
      </c>
      <c r="M496" s="30">
        <f t="shared" si="1038"/>
        <v>2400</v>
      </c>
      <c r="N496" s="30">
        <f t="shared" ref="N496:AX496" si="1039">SUM(N497:N511)</f>
        <v>108432</v>
      </c>
      <c r="O496" s="30">
        <f t="shared" si="1039"/>
        <v>0</v>
      </c>
      <c r="P496" s="30">
        <f t="shared" si="1039"/>
        <v>108432</v>
      </c>
      <c r="Q496" s="30">
        <f t="shared" si="1039"/>
        <v>0</v>
      </c>
      <c r="R496" s="30">
        <f t="shared" si="1039"/>
        <v>7947632</v>
      </c>
      <c r="S496" s="30">
        <f t="shared" si="1039"/>
        <v>728000</v>
      </c>
      <c r="T496" s="30">
        <f t="shared" si="1039"/>
        <v>7217232</v>
      </c>
      <c r="U496" s="30">
        <f t="shared" si="1039"/>
        <v>2400</v>
      </c>
      <c r="V496" s="30">
        <f t="shared" ref="V496:AC496" si="1040">SUM(V497:V511)</f>
        <v>729500</v>
      </c>
      <c r="W496" s="30">
        <f t="shared" si="1040"/>
        <v>0</v>
      </c>
      <c r="X496" s="30">
        <f t="shared" si="1040"/>
        <v>729500</v>
      </c>
      <c r="Y496" s="30">
        <f t="shared" si="1040"/>
        <v>0</v>
      </c>
      <c r="Z496" s="30">
        <f t="shared" si="1040"/>
        <v>8677132</v>
      </c>
      <c r="AA496" s="30">
        <f t="shared" si="1040"/>
        <v>728000</v>
      </c>
      <c r="AB496" s="30">
        <f t="shared" si="1040"/>
        <v>7946732</v>
      </c>
      <c r="AC496" s="30">
        <f t="shared" si="1040"/>
        <v>2400</v>
      </c>
      <c r="AD496" s="30">
        <f t="shared" ref="AD496:AK496" si="1041">SUM(AD497:AD511)</f>
        <v>-40000</v>
      </c>
      <c r="AE496" s="30">
        <f t="shared" si="1041"/>
        <v>0</v>
      </c>
      <c r="AF496" s="30">
        <f t="shared" si="1041"/>
        <v>-40000</v>
      </c>
      <c r="AG496" s="30">
        <f t="shared" si="1041"/>
        <v>0</v>
      </c>
      <c r="AH496" s="30">
        <f t="shared" si="1041"/>
        <v>8637132</v>
      </c>
      <c r="AI496" s="30">
        <f t="shared" si="1041"/>
        <v>728000</v>
      </c>
      <c r="AJ496" s="30">
        <f t="shared" si="1041"/>
        <v>7906732</v>
      </c>
      <c r="AK496" s="30">
        <f t="shared" si="1041"/>
        <v>2400</v>
      </c>
      <c r="AL496" s="30">
        <f t="shared" si="1039"/>
        <v>0</v>
      </c>
      <c r="AM496" s="30">
        <f t="shared" si="1039"/>
        <v>0</v>
      </c>
      <c r="AN496" s="30">
        <f t="shared" si="1039"/>
        <v>0</v>
      </c>
      <c r="AO496" s="30">
        <f t="shared" si="1039"/>
        <v>0</v>
      </c>
      <c r="AP496" s="30">
        <f t="shared" si="1039"/>
        <v>0</v>
      </c>
      <c r="AQ496" s="30">
        <f t="shared" si="1039"/>
        <v>10989300</v>
      </c>
      <c r="AR496" s="30">
        <f t="shared" si="1039"/>
        <v>0</v>
      </c>
      <c r="AS496" s="30">
        <f t="shared" si="1039"/>
        <v>10989300</v>
      </c>
      <c r="AT496" s="30">
        <f t="shared" ref="AT496:AU496" si="1042">SUM(AT497:AT511)</f>
        <v>-50505</v>
      </c>
      <c r="AU496" s="30">
        <f t="shared" si="1042"/>
        <v>10938795</v>
      </c>
      <c r="AV496" s="30">
        <f t="shared" si="1039"/>
        <v>14006800</v>
      </c>
      <c r="AW496" s="30">
        <f t="shared" si="1039"/>
        <v>0</v>
      </c>
      <c r="AX496" s="30">
        <f t="shared" si="1039"/>
        <v>14006800</v>
      </c>
      <c r="AY496" s="30">
        <f t="shared" ref="AY496:AZ496" si="1043">SUM(AY497:AY511)</f>
        <v>-371920</v>
      </c>
      <c r="AZ496" s="30">
        <f t="shared" si="1043"/>
        <v>13634880</v>
      </c>
      <c r="BA496" s="30">
        <f t="shared" ref="BA496" si="1044">SUM(BA497:BA511)</f>
        <v>7870100</v>
      </c>
      <c r="BB496" s="30">
        <f t="shared" ref="BB496:BE496" si="1045">SUM(BB497:BB511)</f>
        <v>8248100</v>
      </c>
      <c r="BC496" s="30">
        <f t="shared" si="1045"/>
        <v>732000</v>
      </c>
      <c r="BD496" s="30">
        <f t="shared" si="1045"/>
        <v>7516100</v>
      </c>
      <c r="BE496" s="30">
        <f t="shared" si="1045"/>
        <v>0</v>
      </c>
    </row>
    <row r="497" spans="1:57" ht="30" hidden="1" x14ac:dyDescent="0.25">
      <c r="A497" s="122" t="s">
        <v>10</v>
      </c>
      <c r="B497" s="37"/>
      <c r="C497" s="37"/>
      <c r="D497" s="37"/>
      <c r="E497" s="37"/>
      <c r="F497" s="37"/>
      <c r="G497" s="37"/>
      <c r="H497" s="65"/>
      <c r="I497" s="5">
        <v>110</v>
      </c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</row>
    <row r="498" spans="1:57" ht="45" hidden="1" x14ac:dyDescent="0.25">
      <c r="A498" s="122" t="s">
        <v>11</v>
      </c>
      <c r="B498" s="37"/>
      <c r="C498" s="37"/>
      <c r="D498" s="37"/>
      <c r="E498" s="37"/>
      <c r="F498" s="37"/>
      <c r="G498" s="37"/>
      <c r="H498" s="65"/>
      <c r="I498" s="5">
        <v>120</v>
      </c>
      <c r="J498" s="29">
        <f>J369</f>
        <v>4130300</v>
      </c>
      <c r="K498" s="29">
        <f>K369</f>
        <v>0</v>
      </c>
      <c r="L498" s="29">
        <f>L369</f>
        <v>4130300</v>
      </c>
      <c r="M498" s="29">
        <f>M369</f>
        <v>0</v>
      </c>
      <c r="N498" s="29">
        <f t="shared" ref="N498:AX498" si="1046">N369</f>
        <v>-111848</v>
      </c>
      <c r="O498" s="29">
        <f t="shared" si="1046"/>
        <v>0</v>
      </c>
      <c r="P498" s="29">
        <f t="shared" si="1046"/>
        <v>-111848</v>
      </c>
      <c r="Q498" s="29">
        <f t="shared" si="1046"/>
        <v>0</v>
      </c>
      <c r="R498" s="29">
        <f t="shared" si="1046"/>
        <v>4018452</v>
      </c>
      <c r="S498" s="29">
        <f t="shared" si="1046"/>
        <v>0</v>
      </c>
      <c r="T498" s="29">
        <f t="shared" si="1046"/>
        <v>4018452</v>
      </c>
      <c r="U498" s="29">
        <f t="shared" si="1046"/>
        <v>0</v>
      </c>
      <c r="V498" s="29">
        <f t="shared" ref="V498:AC498" si="1047">V369</f>
        <v>729500</v>
      </c>
      <c r="W498" s="29">
        <f t="shared" si="1047"/>
        <v>0</v>
      </c>
      <c r="X498" s="29">
        <f t="shared" si="1047"/>
        <v>729500</v>
      </c>
      <c r="Y498" s="29">
        <f t="shared" si="1047"/>
        <v>0</v>
      </c>
      <c r="Z498" s="29">
        <f t="shared" si="1047"/>
        <v>4747952</v>
      </c>
      <c r="AA498" s="29">
        <f t="shared" si="1047"/>
        <v>0</v>
      </c>
      <c r="AB498" s="29">
        <f t="shared" si="1047"/>
        <v>4747952</v>
      </c>
      <c r="AC498" s="29">
        <f t="shared" si="1047"/>
        <v>0</v>
      </c>
      <c r="AD498" s="29">
        <f t="shared" ref="AD498:AK498" si="1048">AD369</f>
        <v>0</v>
      </c>
      <c r="AE498" s="29">
        <f t="shared" si="1048"/>
        <v>0</v>
      </c>
      <c r="AF498" s="29">
        <f t="shared" si="1048"/>
        <v>0</v>
      </c>
      <c r="AG498" s="29">
        <f t="shared" si="1048"/>
        <v>0</v>
      </c>
      <c r="AH498" s="29">
        <f t="shared" si="1048"/>
        <v>4747952</v>
      </c>
      <c r="AI498" s="29">
        <f t="shared" si="1048"/>
        <v>0</v>
      </c>
      <c r="AJ498" s="29">
        <f t="shared" si="1048"/>
        <v>4747952</v>
      </c>
      <c r="AK498" s="29">
        <f t="shared" si="1048"/>
        <v>0</v>
      </c>
      <c r="AL498" s="29">
        <f t="shared" si="1046"/>
        <v>0</v>
      </c>
      <c r="AM498" s="29">
        <f t="shared" si="1046"/>
        <v>0</v>
      </c>
      <c r="AN498" s="29">
        <f t="shared" si="1046"/>
        <v>0</v>
      </c>
      <c r="AO498" s="29">
        <f t="shared" si="1046"/>
        <v>0</v>
      </c>
      <c r="AP498" s="29">
        <f t="shared" si="1046"/>
        <v>0</v>
      </c>
      <c r="AQ498" s="29">
        <f t="shared" si="1046"/>
        <v>4130300</v>
      </c>
      <c r="AR498" s="29">
        <f t="shared" si="1046"/>
        <v>0</v>
      </c>
      <c r="AS498" s="29">
        <f t="shared" si="1046"/>
        <v>4130300</v>
      </c>
      <c r="AT498" s="29">
        <f t="shared" ref="AT498:AU498" si="1049">AT369</f>
        <v>0</v>
      </c>
      <c r="AU498" s="29">
        <f t="shared" si="1049"/>
        <v>4130300</v>
      </c>
      <c r="AV498" s="29">
        <f t="shared" si="1046"/>
        <v>4130300</v>
      </c>
      <c r="AW498" s="29">
        <f t="shared" si="1046"/>
        <v>0</v>
      </c>
      <c r="AX498" s="29">
        <f t="shared" si="1046"/>
        <v>4130300</v>
      </c>
      <c r="AY498" s="29">
        <f t="shared" ref="AY498:AZ498" si="1050">AY369</f>
        <v>0</v>
      </c>
      <c r="AZ498" s="29">
        <f t="shared" si="1050"/>
        <v>4130300</v>
      </c>
      <c r="BA498" s="29">
        <f>BA369</f>
        <v>3588600</v>
      </c>
      <c r="BB498" s="29">
        <f>BB369</f>
        <v>3924600</v>
      </c>
      <c r="BC498" s="29">
        <f>BC369</f>
        <v>0</v>
      </c>
      <c r="BD498" s="29">
        <f>BD369</f>
        <v>3924600</v>
      </c>
      <c r="BE498" s="29">
        <f>BE369</f>
        <v>0</v>
      </c>
    </row>
    <row r="499" spans="1:57" ht="60" hidden="1" x14ac:dyDescent="0.25">
      <c r="A499" s="122" t="s">
        <v>12</v>
      </c>
      <c r="B499" s="37"/>
      <c r="C499" s="37"/>
      <c r="D499" s="37"/>
      <c r="E499" s="37"/>
      <c r="F499" s="37"/>
      <c r="G499" s="37"/>
      <c r="H499" s="65"/>
      <c r="I499" s="5">
        <v>240</v>
      </c>
      <c r="J499" s="29">
        <f>J371+J376</f>
        <v>277900</v>
      </c>
      <c r="K499" s="29">
        <f>K371+K376</f>
        <v>0</v>
      </c>
      <c r="L499" s="29">
        <f>L371+L376</f>
        <v>275500</v>
      </c>
      <c r="M499" s="29">
        <f>M371+M376</f>
        <v>2400</v>
      </c>
      <c r="N499" s="29">
        <f t="shared" ref="N499:AX499" si="1051">N371+N376</f>
        <v>111848</v>
      </c>
      <c r="O499" s="29">
        <f t="shared" si="1051"/>
        <v>0</v>
      </c>
      <c r="P499" s="29">
        <f t="shared" si="1051"/>
        <v>111848</v>
      </c>
      <c r="Q499" s="29">
        <f t="shared" si="1051"/>
        <v>0</v>
      </c>
      <c r="R499" s="29">
        <f t="shared" si="1051"/>
        <v>389748</v>
      </c>
      <c r="S499" s="29">
        <f t="shared" si="1051"/>
        <v>0</v>
      </c>
      <c r="T499" s="29">
        <f t="shared" si="1051"/>
        <v>387348</v>
      </c>
      <c r="U499" s="29">
        <f t="shared" si="1051"/>
        <v>2400</v>
      </c>
      <c r="V499" s="29">
        <f t="shared" ref="V499:AC499" si="1052">V371+V376</f>
        <v>0</v>
      </c>
      <c r="W499" s="29">
        <f t="shared" si="1052"/>
        <v>0</v>
      </c>
      <c r="X499" s="29">
        <f t="shared" si="1052"/>
        <v>0</v>
      </c>
      <c r="Y499" s="29">
        <f t="shared" si="1052"/>
        <v>0</v>
      </c>
      <c r="Z499" s="29">
        <f t="shared" si="1052"/>
        <v>389748</v>
      </c>
      <c r="AA499" s="29">
        <f t="shared" si="1052"/>
        <v>0</v>
      </c>
      <c r="AB499" s="29">
        <f t="shared" si="1052"/>
        <v>387348</v>
      </c>
      <c r="AC499" s="29">
        <f t="shared" si="1052"/>
        <v>2400</v>
      </c>
      <c r="AD499" s="29">
        <f t="shared" ref="AD499:AK499" si="1053">AD371+AD376</f>
        <v>0</v>
      </c>
      <c r="AE499" s="29">
        <f t="shared" si="1053"/>
        <v>0</v>
      </c>
      <c r="AF499" s="29">
        <f t="shared" si="1053"/>
        <v>0</v>
      </c>
      <c r="AG499" s="29">
        <f t="shared" si="1053"/>
        <v>0</v>
      </c>
      <c r="AH499" s="29">
        <f t="shared" si="1053"/>
        <v>389748</v>
      </c>
      <c r="AI499" s="29">
        <f t="shared" si="1053"/>
        <v>0</v>
      </c>
      <c r="AJ499" s="29">
        <f t="shared" si="1053"/>
        <v>387348</v>
      </c>
      <c r="AK499" s="29">
        <f t="shared" si="1053"/>
        <v>2400</v>
      </c>
      <c r="AL499" s="29">
        <f t="shared" si="1051"/>
        <v>0</v>
      </c>
      <c r="AM499" s="29">
        <f t="shared" si="1051"/>
        <v>0</v>
      </c>
      <c r="AN499" s="29">
        <f t="shared" si="1051"/>
        <v>0</v>
      </c>
      <c r="AO499" s="29">
        <f t="shared" si="1051"/>
        <v>0</v>
      </c>
      <c r="AP499" s="29">
        <f t="shared" si="1051"/>
        <v>0</v>
      </c>
      <c r="AQ499" s="29">
        <f t="shared" si="1051"/>
        <v>252000</v>
      </c>
      <c r="AR499" s="29">
        <f t="shared" si="1051"/>
        <v>0</v>
      </c>
      <c r="AS499" s="29">
        <f t="shared" si="1051"/>
        <v>252000</v>
      </c>
      <c r="AT499" s="29">
        <f t="shared" ref="AT499:AU499" si="1054">AT371+AT376</f>
        <v>0</v>
      </c>
      <c r="AU499" s="29">
        <f t="shared" si="1054"/>
        <v>252000</v>
      </c>
      <c r="AV499" s="29">
        <f t="shared" si="1051"/>
        <v>249200</v>
      </c>
      <c r="AW499" s="29">
        <f t="shared" si="1051"/>
        <v>0</v>
      </c>
      <c r="AX499" s="29">
        <f t="shared" si="1051"/>
        <v>249200</v>
      </c>
      <c r="AY499" s="29">
        <f t="shared" ref="AY499:AZ499" si="1055">AY371+AY376</f>
        <v>0</v>
      </c>
      <c r="AZ499" s="29">
        <f t="shared" si="1055"/>
        <v>249200</v>
      </c>
      <c r="BA499" s="29">
        <f>BA371+BA376</f>
        <v>246500</v>
      </c>
      <c r="BB499" s="29">
        <f>BB371+BB376</f>
        <v>378500</v>
      </c>
      <c r="BC499" s="29">
        <f>BC371+BC376</f>
        <v>0</v>
      </c>
      <c r="BD499" s="29">
        <f>BD371+BD376</f>
        <v>378500</v>
      </c>
      <c r="BE499" s="29">
        <f>BE371+BE376</f>
        <v>0</v>
      </c>
    </row>
    <row r="500" spans="1:57" hidden="1" x14ac:dyDescent="0.25">
      <c r="A500" s="77"/>
      <c r="B500" s="66"/>
      <c r="C500" s="66"/>
      <c r="D500" s="66"/>
      <c r="E500" s="66"/>
      <c r="F500" s="66"/>
      <c r="G500" s="66"/>
      <c r="H500" s="67"/>
      <c r="I500" s="68">
        <v>310</v>
      </c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</row>
    <row r="501" spans="1:57" hidden="1" x14ac:dyDescent="0.25">
      <c r="A501" s="122"/>
      <c r="B501" s="37"/>
      <c r="C501" s="37"/>
      <c r="D501" s="37"/>
      <c r="E501" s="37"/>
      <c r="F501" s="37"/>
      <c r="G501" s="37"/>
      <c r="H501" s="65"/>
      <c r="I501" s="5">
        <v>320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</row>
    <row r="502" spans="1:57" hidden="1" x14ac:dyDescent="0.25">
      <c r="A502" s="122"/>
      <c r="B502" s="37"/>
      <c r="C502" s="37"/>
      <c r="D502" s="37"/>
      <c r="E502" s="37"/>
      <c r="F502" s="37"/>
      <c r="G502" s="37"/>
      <c r="H502" s="65"/>
      <c r="I502" s="5">
        <v>410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</row>
    <row r="503" spans="1:57" hidden="1" x14ac:dyDescent="0.25">
      <c r="A503" s="122"/>
      <c r="B503" s="37"/>
      <c r="C503" s="37"/>
      <c r="D503" s="37"/>
      <c r="E503" s="37"/>
      <c r="F503" s="37"/>
      <c r="G503" s="37"/>
      <c r="H503" s="65"/>
      <c r="I503" s="5">
        <v>510</v>
      </c>
      <c r="J503" s="29">
        <f>J385+J389</f>
        <v>3228000</v>
      </c>
      <c r="K503" s="29">
        <f>K385+K389</f>
        <v>728000</v>
      </c>
      <c r="L503" s="29">
        <f>L385+L389</f>
        <v>2500000</v>
      </c>
      <c r="M503" s="29">
        <f>M385+M389</f>
        <v>0</v>
      </c>
      <c r="N503" s="29">
        <f t="shared" ref="N503:AX503" si="1056">N385+N389</f>
        <v>0</v>
      </c>
      <c r="O503" s="29">
        <f t="shared" si="1056"/>
        <v>0</v>
      </c>
      <c r="P503" s="29">
        <f t="shared" si="1056"/>
        <v>0</v>
      </c>
      <c r="Q503" s="29">
        <f t="shared" si="1056"/>
        <v>0</v>
      </c>
      <c r="R503" s="29">
        <f t="shared" si="1056"/>
        <v>3228000</v>
      </c>
      <c r="S503" s="29">
        <f t="shared" si="1056"/>
        <v>728000</v>
      </c>
      <c r="T503" s="29">
        <f t="shared" si="1056"/>
        <v>2500000</v>
      </c>
      <c r="U503" s="29">
        <f t="shared" si="1056"/>
        <v>0</v>
      </c>
      <c r="V503" s="29">
        <f t="shared" ref="V503:AC503" si="1057">V385+V389</f>
        <v>0</v>
      </c>
      <c r="W503" s="29">
        <f t="shared" si="1057"/>
        <v>0</v>
      </c>
      <c r="X503" s="29">
        <f t="shared" si="1057"/>
        <v>0</v>
      </c>
      <c r="Y503" s="29">
        <f t="shared" si="1057"/>
        <v>0</v>
      </c>
      <c r="Z503" s="29">
        <f t="shared" si="1057"/>
        <v>3228000</v>
      </c>
      <c r="AA503" s="29">
        <f t="shared" si="1057"/>
        <v>728000</v>
      </c>
      <c r="AB503" s="29">
        <f t="shared" si="1057"/>
        <v>2500000</v>
      </c>
      <c r="AC503" s="29">
        <f t="shared" si="1057"/>
        <v>0</v>
      </c>
      <c r="AD503" s="29">
        <f t="shared" ref="AD503:AK503" si="1058">AD385+AD389</f>
        <v>0</v>
      </c>
      <c r="AE503" s="29">
        <f t="shared" si="1058"/>
        <v>0</v>
      </c>
      <c r="AF503" s="29">
        <f t="shared" si="1058"/>
        <v>0</v>
      </c>
      <c r="AG503" s="29">
        <f t="shared" si="1058"/>
        <v>0</v>
      </c>
      <c r="AH503" s="29">
        <f t="shared" si="1058"/>
        <v>3228000</v>
      </c>
      <c r="AI503" s="29">
        <f t="shared" si="1058"/>
        <v>728000</v>
      </c>
      <c r="AJ503" s="29">
        <f t="shared" si="1058"/>
        <v>2500000</v>
      </c>
      <c r="AK503" s="29">
        <f t="shared" si="1058"/>
        <v>0</v>
      </c>
      <c r="AL503" s="29">
        <f t="shared" si="1056"/>
        <v>0</v>
      </c>
      <c r="AM503" s="29">
        <f t="shared" si="1056"/>
        <v>0</v>
      </c>
      <c r="AN503" s="29">
        <f t="shared" si="1056"/>
        <v>0</v>
      </c>
      <c r="AO503" s="29">
        <f t="shared" si="1056"/>
        <v>0</v>
      </c>
      <c r="AP503" s="29">
        <f t="shared" si="1056"/>
        <v>0</v>
      </c>
      <c r="AQ503" s="29">
        <f t="shared" si="1056"/>
        <v>3228000</v>
      </c>
      <c r="AR503" s="29">
        <f t="shared" si="1056"/>
        <v>0</v>
      </c>
      <c r="AS503" s="29">
        <f t="shared" si="1056"/>
        <v>3228000</v>
      </c>
      <c r="AT503" s="29">
        <f t="shared" ref="AT503:AU503" si="1059">AT385+AT389</f>
        <v>0</v>
      </c>
      <c r="AU503" s="29">
        <f t="shared" si="1059"/>
        <v>3228000</v>
      </c>
      <c r="AV503" s="29">
        <f t="shared" si="1056"/>
        <v>3228000</v>
      </c>
      <c r="AW503" s="29">
        <f t="shared" si="1056"/>
        <v>0</v>
      </c>
      <c r="AX503" s="29">
        <f t="shared" si="1056"/>
        <v>3228000</v>
      </c>
      <c r="AY503" s="29">
        <f t="shared" ref="AY503:AZ503" si="1060">AY385+AY389</f>
        <v>0</v>
      </c>
      <c r="AZ503" s="29">
        <f t="shared" si="1060"/>
        <v>3228000</v>
      </c>
      <c r="BA503" s="29">
        <f>BA385+BA389</f>
        <v>3832000</v>
      </c>
      <c r="BB503" s="29">
        <f>BB385+BB389</f>
        <v>3832000</v>
      </c>
      <c r="BC503" s="29">
        <f>BC385+BC389</f>
        <v>732000</v>
      </c>
      <c r="BD503" s="29">
        <f>BD385+BD389</f>
        <v>3100000</v>
      </c>
      <c r="BE503" s="29">
        <f>BE385+BE389</f>
        <v>0</v>
      </c>
    </row>
    <row r="504" spans="1:57" hidden="1" x14ac:dyDescent="0.25">
      <c r="A504" s="122"/>
      <c r="B504" s="37"/>
      <c r="C504" s="37"/>
      <c r="D504" s="37"/>
      <c r="E504" s="37"/>
      <c r="F504" s="37"/>
      <c r="G504" s="37"/>
      <c r="H504" s="65"/>
      <c r="I504" s="5">
        <v>530</v>
      </c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</row>
    <row r="505" spans="1:57" hidden="1" x14ac:dyDescent="0.25">
      <c r="A505" s="122"/>
      <c r="B505" s="37"/>
      <c r="C505" s="37"/>
      <c r="D505" s="37"/>
      <c r="E505" s="37"/>
      <c r="F505" s="37"/>
      <c r="G505" s="37"/>
      <c r="H505" s="65"/>
      <c r="I505" s="5">
        <v>540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</row>
    <row r="506" spans="1:57" hidden="1" x14ac:dyDescent="0.25">
      <c r="A506" s="122"/>
      <c r="B506" s="37"/>
      <c r="C506" s="37"/>
      <c r="D506" s="37"/>
      <c r="E506" s="37"/>
      <c r="F506" s="37"/>
      <c r="G506" s="37"/>
      <c r="H506" s="65"/>
      <c r="I506" s="5">
        <v>610</v>
      </c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</row>
    <row r="507" spans="1:57" hidden="1" x14ac:dyDescent="0.25">
      <c r="A507" s="122"/>
      <c r="B507" s="37"/>
      <c r="C507" s="37"/>
      <c r="D507" s="37"/>
      <c r="E507" s="37"/>
      <c r="F507" s="37"/>
      <c r="G507" s="37"/>
      <c r="H507" s="65"/>
      <c r="I507" s="5">
        <v>810</v>
      </c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</row>
    <row r="508" spans="1:57" hidden="1" x14ac:dyDescent="0.25">
      <c r="A508" s="122"/>
      <c r="B508" s="37"/>
      <c r="C508" s="37"/>
      <c r="D508" s="37"/>
      <c r="E508" s="37"/>
      <c r="F508" s="37"/>
      <c r="G508" s="37"/>
      <c r="H508" s="65"/>
      <c r="I508" s="5">
        <v>830</v>
      </c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</row>
    <row r="509" spans="1:57" hidden="1" x14ac:dyDescent="0.25">
      <c r="A509" s="122"/>
      <c r="B509" s="37"/>
      <c r="C509" s="37"/>
      <c r="D509" s="37"/>
      <c r="E509" s="5"/>
      <c r="F509" s="5"/>
      <c r="G509" s="5"/>
      <c r="H509" s="65"/>
      <c r="I509" s="5">
        <v>850</v>
      </c>
      <c r="J509" s="29">
        <f>J373</f>
        <v>3000</v>
      </c>
      <c r="K509" s="29">
        <f>K373</f>
        <v>0</v>
      </c>
      <c r="L509" s="29">
        <f>L373</f>
        <v>3000</v>
      </c>
      <c r="M509" s="29">
        <f>M373</f>
        <v>0</v>
      </c>
      <c r="N509" s="29">
        <f t="shared" ref="N509:AX509" si="1061">N373</f>
        <v>0</v>
      </c>
      <c r="O509" s="29">
        <f t="shared" si="1061"/>
        <v>0</v>
      </c>
      <c r="P509" s="29">
        <f t="shared" si="1061"/>
        <v>0</v>
      </c>
      <c r="Q509" s="29">
        <f t="shared" si="1061"/>
        <v>0</v>
      </c>
      <c r="R509" s="29">
        <f t="shared" si="1061"/>
        <v>3000</v>
      </c>
      <c r="S509" s="29">
        <f t="shared" si="1061"/>
        <v>0</v>
      </c>
      <c r="T509" s="29">
        <f t="shared" si="1061"/>
        <v>3000</v>
      </c>
      <c r="U509" s="29">
        <f t="shared" si="1061"/>
        <v>0</v>
      </c>
      <c r="V509" s="29">
        <f t="shared" ref="V509:AC509" si="1062">V373</f>
        <v>0</v>
      </c>
      <c r="W509" s="29">
        <f t="shared" si="1062"/>
        <v>0</v>
      </c>
      <c r="X509" s="29">
        <f t="shared" si="1062"/>
        <v>0</v>
      </c>
      <c r="Y509" s="29">
        <f t="shared" si="1062"/>
        <v>0</v>
      </c>
      <c r="Z509" s="29">
        <f t="shared" si="1062"/>
        <v>3000</v>
      </c>
      <c r="AA509" s="29">
        <f t="shared" si="1062"/>
        <v>0</v>
      </c>
      <c r="AB509" s="29">
        <f t="shared" si="1062"/>
        <v>3000</v>
      </c>
      <c r="AC509" s="29">
        <f t="shared" si="1062"/>
        <v>0</v>
      </c>
      <c r="AD509" s="29">
        <f t="shared" ref="AD509:AK509" si="1063">AD373</f>
        <v>0</v>
      </c>
      <c r="AE509" s="29">
        <f t="shared" si="1063"/>
        <v>0</v>
      </c>
      <c r="AF509" s="29">
        <f t="shared" si="1063"/>
        <v>0</v>
      </c>
      <c r="AG509" s="29">
        <f t="shared" si="1063"/>
        <v>0</v>
      </c>
      <c r="AH509" s="29">
        <f t="shared" si="1063"/>
        <v>3000</v>
      </c>
      <c r="AI509" s="29">
        <f t="shared" si="1063"/>
        <v>0</v>
      </c>
      <c r="AJ509" s="29">
        <f t="shared" si="1063"/>
        <v>3000</v>
      </c>
      <c r="AK509" s="29">
        <f t="shared" si="1063"/>
        <v>0</v>
      </c>
      <c r="AL509" s="29">
        <f t="shared" si="1061"/>
        <v>0</v>
      </c>
      <c r="AM509" s="29">
        <f t="shared" si="1061"/>
        <v>0</v>
      </c>
      <c r="AN509" s="29">
        <f t="shared" si="1061"/>
        <v>0</v>
      </c>
      <c r="AO509" s="29">
        <f t="shared" si="1061"/>
        <v>0</v>
      </c>
      <c r="AP509" s="29">
        <f t="shared" si="1061"/>
        <v>0</v>
      </c>
      <c r="AQ509" s="29">
        <f t="shared" si="1061"/>
        <v>3000</v>
      </c>
      <c r="AR509" s="29">
        <f t="shared" si="1061"/>
        <v>0</v>
      </c>
      <c r="AS509" s="29">
        <f t="shared" si="1061"/>
        <v>3000</v>
      </c>
      <c r="AT509" s="29">
        <f t="shared" ref="AT509:AU509" si="1064">AT373</f>
        <v>0</v>
      </c>
      <c r="AU509" s="29">
        <f t="shared" si="1064"/>
        <v>3000</v>
      </c>
      <c r="AV509" s="29">
        <f t="shared" si="1061"/>
        <v>3000</v>
      </c>
      <c r="AW509" s="29">
        <f t="shared" si="1061"/>
        <v>0</v>
      </c>
      <c r="AX509" s="29">
        <f t="shared" si="1061"/>
        <v>3000</v>
      </c>
      <c r="AY509" s="29">
        <f t="shared" ref="AY509:AZ509" si="1065">AY373</f>
        <v>0</v>
      </c>
      <c r="AZ509" s="29">
        <f t="shared" si="1065"/>
        <v>3000</v>
      </c>
      <c r="BA509" s="29">
        <f>BA373</f>
        <v>3000</v>
      </c>
      <c r="BB509" s="29">
        <f>BB373</f>
        <v>3000</v>
      </c>
      <c r="BC509" s="29">
        <f>BC373</f>
        <v>0</v>
      </c>
      <c r="BD509" s="29">
        <f>BD373</f>
        <v>3000</v>
      </c>
      <c r="BE509" s="29">
        <f>BE373</f>
        <v>0</v>
      </c>
    </row>
    <row r="510" spans="1:57" hidden="1" x14ac:dyDescent="0.25">
      <c r="A510" s="122"/>
      <c r="B510" s="37"/>
      <c r="C510" s="37"/>
      <c r="D510" s="37"/>
      <c r="E510" s="5"/>
      <c r="F510" s="5"/>
      <c r="G510" s="5"/>
      <c r="H510" s="65"/>
      <c r="I510" s="5">
        <v>870</v>
      </c>
      <c r="J510" s="29">
        <f>J380</f>
        <v>200000</v>
      </c>
      <c r="K510" s="29">
        <f>K380</f>
        <v>0</v>
      </c>
      <c r="L510" s="29">
        <f>L380</f>
        <v>200000</v>
      </c>
      <c r="M510" s="29">
        <f>M380</f>
        <v>0</v>
      </c>
      <c r="N510" s="29">
        <f t="shared" ref="N510:AX510" si="1066">N380</f>
        <v>108432</v>
      </c>
      <c r="O510" s="29">
        <f t="shared" si="1066"/>
        <v>0</v>
      </c>
      <c r="P510" s="29">
        <f t="shared" si="1066"/>
        <v>108432</v>
      </c>
      <c r="Q510" s="29">
        <f t="shared" si="1066"/>
        <v>0</v>
      </c>
      <c r="R510" s="29">
        <f t="shared" si="1066"/>
        <v>308432</v>
      </c>
      <c r="S510" s="29">
        <f t="shared" si="1066"/>
        <v>0</v>
      </c>
      <c r="T510" s="29">
        <f t="shared" si="1066"/>
        <v>308432</v>
      </c>
      <c r="U510" s="29">
        <f t="shared" si="1066"/>
        <v>0</v>
      </c>
      <c r="V510" s="29">
        <f t="shared" ref="V510:AC510" si="1067">V380</f>
        <v>0</v>
      </c>
      <c r="W510" s="29">
        <f t="shared" si="1067"/>
        <v>0</v>
      </c>
      <c r="X510" s="29">
        <f t="shared" si="1067"/>
        <v>0</v>
      </c>
      <c r="Y510" s="29">
        <f t="shared" si="1067"/>
        <v>0</v>
      </c>
      <c r="Z510" s="29">
        <f t="shared" si="1067"/>
        <v>308432</v>
      </c>
      <c r="AA510" s="29">
        <f t="shared" si="1067"/>
        <v>0</v>
      </c>
      <c r="AB510" s="29">
        <f t="shared" si="1067"/>
        <v>308432</v>
      </c>
      <c r="AC510" s="29">
        <f t="shared" si="1067"/>
        <v>0</v>
      </c>
      <c r="AD510" s="29">
        <f t="shared" ref="AD510:AK510" si="1068">AD380</f>
        <v>-40000</v>
      </c>
      <c r="AE510" s="29">
        <f t="shared" si="1068"/>
        <v>0</v>
      </c>
      <c r="AF510" s="29">
        <f t="shared" si="1068"/>
        <v>-40000</v>
      </c>
      <c r="AG510" s="29">
        <f t="shared" si="1068"/>
        <v>0</v>
      </c>
      <c r="AH510" s="29">
        <f t="shared" si="1068"/>
        <v>268432</v>
      </c>
      <c r="AI510" s="29">
        <f t="shared" si="1068"/>
        <v>0</v>
      </c>
      <c r="AJ510" s="29">
        <f t="shared" si="1068"/>
        <v>268432</v>
      </c>
      <c r="AK510" s="29">
        <f t="shared" si="1068"/>
        <v>0</v>
      </c>
      <c r="AL510" s="29">
        <f t="shared" si="1066"/>
        <v>0</v>
      </c>
      <c r="AM510" s="29">
        <f t="shared" si="1066"/>
        <v>0</v>
      </c>
      <c r="AN510" s="29">
        <f t="shared" si="1066"/>
        <v>0</v>
      </c>
      <c r="AO510" s="29">
        <f t="shared" si="1066"/>
        <v>0</v>
      </c>
      <c r="AP510" s="29">
        <f t="shared" si="1066"/>
        <v>0</v>
      </c>
      <c r="AQ510" s="29">
        <f t="shared" si="1066"/>
        <v>200000</v>
      </c>
      <c r="AR510" s="29">
        <f t="shared" si="1066"/>
        <v>0</v>
      </c>
      <c r="AS510" s="29">
        <f t="shared" si="1066"/>
        <v>200000</v>
      </c>
      <c r="AT510" s="29">
        <f t="shared" ref="AT510:AU510" si="1069">AT380</f>
        <v>0</v>
      </c>
      <c r="AU510" s="29">
        <f t="shared" si="1069"/>
        <v>200000</v>
      </c>
      <c r="AV510" s="29">
        <f t="shared" si="1066"/>
        <v>200000</v>
      </c>
      <c r="AW510" s="29">
        <f t="shared" si="1066"/>
        <v>0</v>
      </c>
      <c r="AX510" s="29">
        <f t="shared" si="1066"/>
        <v>200000</v>
      </c>
      <c r="AY510" s="29">
        <f t="shared" ref="AY510:AZ510" si="1070">AY380</f>
        <v>-131920</v>
      </c>
      <c r="AZ510" s="29">
        <f t="shared" si="1070"/>
        <v>68080</v>
      </c>
      <c r="BA510" s="29">
        <f>BA380</f>
        <v>200000</v>
      </c>
      <c r="BB510" s="29">
        <f>BB380</f>
        <v>110000</v>
      </c>
      <c r="BC510" s="29">
        <f>BC380</f>
        <v>0</v>
      </c>
      <c r="BD510" s="29">
        <f>BD380</f>
        <v>110000</v>
      </c>
      <c r="BE510" s="29">
        <f>BE380</f>
        <v>0</v>
      </c>
    </row>
    <row r="511" spans="1:57" hidden="1" x14ac:dyDescent="0.25">
      <c r="A511" s="8"/>
      <c r="B511" s="29"/>
      <c r="C511" s="29"/>
      <c r="D511" s="29"/>
      <c r="E511" s="29"/>
      <c r="F511" s="29"/>
      <c r="G511" s="29"/>
      <c r="H511" s="29"/>
      <c r="I511" s="74">
        <v>999</v>
      </c>
      <c r="J511" s="29"/>
      <c r="K511" s="29"/>
      <c r="L511" s="29"/>
      <c r="M511" s="29">
        <f>M393</f>
        <v>0</v>
      </c>
      <c r="N511" s="29">
        <f t="shared" ref="N511:AX511" si="1071">N393</f>
        <v>0</v>
      </c>
      <c r="O511" s="29">
        <f t="shared" si="1071"/>
        <v>0</v>
      </c>
      <c r="P511" s="29">
        <f t="shared" si="1071"/>
        <v>0</v>
      </c>
      <c r="Q511" s="29">
        <f t="shared" si="1071"/>
        <v>0</v>
      </c>
      <c r="R511" s="29">
        <f t="shared" si="1071"/>
        <v>0</v>
      </c>
      <c r="S511" s="29">
        <f t="shared" si="1071"/>
        <v>0</v>
      </c>
      <c r="T511" s="29">
        <f t="shared" si="1071"/>
        <v>0</v>
      </c>
      <c r="U511" s="29">
        <f t="shared" si="1071"/>
        <v>0</v>
      </c>
      <c r="V511" s="29">
        <f t="shared" ref="V511:AC511" si="1072">V393</f>
        <v>0</v>
      </c>
      <c r="W511" s="29">
        <f t="shared" si="1072"/>
        <v>0</v>
      </c>
      <c r="X511" s="29">
        <f t="shared" si="1072"/>
        <v>0</v>
      </c>
      <c r="Y511" s="29">
        <f t="shared" si="1072"/>
        <v>0</v>
      </c>
      <c r="Z511" s="29">
        <f t="shared" si="1072"/>
        <v>0</v>
      </c>
      <c r="AA511" s="29">
        <f t="shared" si="1072"/>
        <v>0</v>
      </c>
      <c r="AB511" s="29">
        <f t="shared" si="1072"/>
        <v>0</v>
      </c>
      <c r="AC511" s="29">
        <f t="shared" si="1072"/>
        <v>0</v>
      </c>
      <c r="AD511" s="29">
        <f t="shared" ref="AD511:AK511" si="1073">AD393</f>
        <v>0</v>
      </c>
      <c r="AE511" s="29">
        <f t="shared" si="1073"/>
        <v>0</v>
      </c>
      <c r="AF511" s="29">
        <f t="shared" si="1073"/>
        <v>0</v>
      </c>
      <c r="AG511" s="29">
        <f t="shared" si="1073"/>
        <v>0</v>
      </c>
      <c r="AH511" s="29">
        <f t="shared" si="1073"/>
        <v>0</v>
      </c>
      <c r="AI511" s="29">
        <f t="shared" si="1073"/>
        <v>0</v>
      </c>
      <c r="AJ511" s="29">
        <f t="shared" si="1073"/>
        <v>0</v>
      </c>
      <c r="AK511" s="29">
        <f t="shared" si="1073"/>
        <v>0</v>
      </c>
      <c r="AL511" s="29">
        <f t="shared" si="1071"/>
        <v>0</v>
      </c>
      <c r="AM511" s="29">
        <f t="shared" si="1071"/>
        <v>0</v>
      </c>
      <c r="AN511" s="29">
        <f t="shared" si="1071"/>
        <v>0</v>
      </c>
      <c r="AO511" s="29">
        <f t="shared" si="1071"/>
        <v>0</v>
      </c>
      <c r="AP511" s="29">
        <f t="shared" si="1071"/>
        <v>0</v>
      </c>
      <c r="AQ511" s="29">
        <f t="shared" si="1071"/>
        <v>3176000</v>
      </c>
      <c r="AR511" s="29">
        <f t="shared" si="1071"/>
        <v>0</v>
      </c>
      <c r="AS511" s="29">
        <f t="shared" si="1071"/>
        <v>3176000</v>
      </c>
      <c r="AT511" s="29">
        <f t="shared" ref="AT511:AU511" si="1074">AT393</f>
        <v>-50505</v>
      </c>
      <c r="AU511" s="29">
        <f t="shared" si="1074"/>
        <v>3125495</v>
      </c>
      <c r="AV511" s="29">
        <f t="shared" si="1071"/>
        <v>6196300</v>
      </c>
      <c r="AW511" s="29">
        <f t="shared" si="1071"/>
        <v>0</v>
      </c>
      <c r="AX511" s="29">
        <f t="shared" si="1071"/>
        <v>6196300</v>
      </c>
      <c r="AY511" s="29">
        <f t="shared" ref="AY511:AZ511" si="1075">AY393</f>
        <v>-240000</v>
      </c>
      <c r="AZ511" s="29">
        <f t="shared" si="1075"/>
        <v>5956300</v>
      </c>
      <c r="BA511" s="29">
        <f>BA393</f>
        <v>0</v>
      </c>
      <c r="BB511" s="29">
        <f>BB393</f>
        <v>0</v>
      </c>
      <c r="BC511" s="29">
        <f>BC393</f>
        <v>0</v>
      </c>
      <c r="BD511" s="29">
        <f>BD393</f>
        <v>0</v>
      </c>
      <c r="BE511" s="29">
        <f>BE393</f>
        <v>0</v>
      </c>
    </row>
    <row r="512" spans="1:57" hidden="1" x14ac:dyDescent="0.25">
      <c r="A512" s="122"/>
      <c r="B512" s="37"/>
      <c r="C512" s="37"/>
      <c r="D512" s="37"/>
      <c r="E512" s="37"/>
      <c r="F512" s="37"/>
      <c r="G512" s="37"/>
      <c r="H512" s="37"/>
      <c r="I512" s="37"/>
      <c r="J512" s="29">
        <f>J513-J394</f>
        <v>0</v>
      </c>
      <c r="K512" s="29">
        <f>K513-K394</f>
        <v>0</v>
      </c>
      <c r="L512" s="29">
        <f>L513-L394</f>
        <v>0</v>
      </c>
      <c r="M512" s="29">
        <f>M513-M394</f>
        <v>0</v>
      </c>
      <c r="N512" s="29">
        <f t="shared" ref="N512:AX512" si="1076">N513-N394</f>
        <v>0</v>
      </c>
      <c r="O512" s="29">
        <f t="shared" si="1076"/>
        <v>0</v>
      </c>
      <c r="P512" s="29">
        <f t="shared" si="1076"/>
        <v>0</v>
      </c>
      <c r="Q512" s="29">
        <f t="shared" si="1076"/>
        <v>0</v>
      </c>
      <c r="R512" s="29">
        <f t="shared" si="1076"/>
        <v>0</v>
      </c>
      <c r="S512" s="29">
        <f t="shared" si="1076"/>
        <v>0</v>
      </c>
      <c r="T512" s="29">
        <f t="shared" si="1076"/>
        <v>0</v>
      </c>
      <c r="U512" s="29">
        <f t="shared" si="1076"/>
        <v>0</v>
      </c>
      <c r="V512" s="29">
        <f t="shared" ref="V512:AC512" si="1077">V513-V394</f>
        <v>0</v>
      </c>
      <c r="W512" s="29">
        <f t="shared" si="1077"/>
        <v>0</v>
      </c>
      <c r="X512" s="29">
        <f t="shared" si="1077"/>
        <v>0</v>
      </c>
      <c r="Y512" s="29">
        <f t="shared" si="1077"/>
        <v>0</v>
      </c>
      <c r="Z512" s="29">
        <f t="shared" si="1077"/>
        <v>0</v>
      </c>
      <c r="AA512" s="29">
        <f t="shared" si="1077"/>
        <v>0</v>
      </c>
      <c r="AB512" s="29">
        <f t="shared" si="1077"/>
        <v>0</v>
      </c>
      <c r="AC512" s="29">
        <f t="shared" si="1077"/>
        <v>0</v>
      </c>
      <c r="AD512" s="29">
        <f t="shared" ref="AD512:AK512" si="1078">AD513-AD394</f>
        <v>0</v>
      </c>
      <c r="AE512" s="29">
        <f t="shared" si="1078"/>
        <v>0</v>
      </c>
      <c r="AF512" s="29">
        <f t="shared" si="1078"/>
        <v>0</v>
      </c>
      <c r="AG512" s="29">
        <f t="shared" si="1078"/>
        <v>0</v>
      </c>
      <c r="AH512" s="29">
        <f t="shared" si="1078"/>
        <v>0</v>
      </c>
      <c r="AI512" s="29">
        <f t="shared" si="1078"/>
        <v>0</v>
      </c>
      <c r="AJ512" s="29">
        <f t="shared" si="1078"/>
        <v>0</v>
      </c>
      <c r="AK512" s="29">
        <f t="shared" si="1078"/>
        <v>0</v>
      </c>
      <c r="AL512" s="29">
        <f t="shared" si="1076"/>
        <v>0</v>
      </c>
      <c r="AM512" s="29">
        <f t="shared" si="1076"/>
        <v>0</v>
      </c>
      <c r="AN512" s="29">
        <f t="shared" si="1076"/>
        <v>0</v>
      </c>
      <c r="AO512" s="29">
        <f t="shared" si="1076"/>
        <v>0</v>
      </c>
      <c r="AP512" s="29">
        <f t="shared" si="1076"/>
        <v>0</v>
      </c>
      <c r="AQ512" s="29">
        <f t="shared" si="1076"/>
        <v>0</v>
      </c>
      <c r="AR512" s="29">
        <f t="shared" si="1076"/>
        <v>0</v>
      </c>
      <c r="AS512" s="29">
        <f t="shared" si="1076"/>
        <v>0</v>
      </c>
      <c r="AT512" s="29">
        <f t="shared" ref="AT512:AU512" si="1079">AT513-AT394</f>
        <v>0</v>
      </c>
      <c r="AU512" s="29">
        <f t="shared" si="1079"/>
        <v>0</v>
      </c>
      <c r="AV512" s="29">
        <f t="shared" si="1076"/>
        <v>0</v>
      </c>
      <c r="AW512" s="29">
        <f t="shared" si="1076"/>
        <v>0</v>
      </c>
      <c r="AX512" s="29">
        <f t="shared" si="1076"/>
        <v>0</v>
      </c>
      <c r="AY512" s="29">
        <f t="shared" ref="AY512:AZ512" si="1080">AY513-AY394</f>
        <v>0</v>
      </c>
      <c r="AZ512" s="29">
        <f t="shared" si="1080"/>
        <v>0</v>
      </c>
      <c r="BA512" s="29">
        <f>BA513-BA394</f>
        <v>0</v>
      </c>
      <c r="BB512" s="29">
        <f>BB513-BB394</f>
        <v>0</v>
      </c>
      <c r="BC512" s="29">
        <f>BC513-BC394</f>
        <v>0</v>
      </c>
      <c r="BD512" s="29">
        <f>BD513-BD394</f>
        <v>0</v>
      </c>
      <c r="BE512" s="29">
        <f>BE513-BE394</f>
        <v>0</v>
      </c>
    </row>
    <row r="513" spans="1:57" s="51" customFormat="1" ht="14.25" hidden="1" x14ac:dyDescent="0.25">
      <c r="A513" s="11" t="s">
        <v>380</v>
      </c>
      <c r="B513" s="36"/>
      <c r="C513" s="36"/>
      <c r="D513" s="36"/>
      <c r="E513" s="36"/>
      <c r="F513" s="36"/>
      <c r="G513" s="23"/>
      <c r="H513" s="23"/>
      <c r="I513" s="23"/>
      <c r="J513" s="38">
        <f>SUM(J514:J527)</f>
        <v>302300</v>
      </c>
      <c r="K513" s="38">
        <f t="shared" ref="K513:M513" si="1081">SUM(K514:K527)</f>
        <v>0</v>
      </c>
      <c r="L513" s="38">
        <f t="shared" si="1081"/>
        <v>302300</v>
      </c>
      <c r="M513" s="38">
        <f t="shared" si="1081"/>
        <v>0</v>
      </c>
      <c r="N513" s="38">
        <f t="shared" ref="N513:AX513" si="1082">SUM(N514:N527)</f>
        <v>0</v>
      </c>
      <c r="O513" s="38">
        <f t="shared" si="1082"/>
        <v>0</v>
      </c>
      <c r="P513" s="38">
        <f t="shared" si="1082"/>
        <v>0</v>
      </c>
      <c r="Q513" s="38">
        <f t="shared" si="1082"/>
        <v>0</v>
      </c>
      <c r="R513" s="38">
        <f t="shared" si="1082"/>
        <v>302300</v>
      </c>
      <c r="S513" s="38">
        <f t="shared" si="1082"/>
        <v>0</v>
      </c>
      <c r="T513" s="38">
        <f t="shared" si="1082"/>
        <v>302300</v>
      </c>
      <c r="U513" s="38">
        <f t="shared" si="1082"/>
        <v>0</v>
      </c>
      <c r="V513" s="38">
        <f t="shared" ref="V513:AC513" si="1083">SUM(V514:V527)</f>
        <v>23200</v>
      </c>
      <c r="W513" s="38">
        <f t="shared" si="1083"/>
        <v>0</v>
      </c>
      <c r="X513" s="38">
        <f t="shared" si="1083"/>
        <v>23200</v>
      </c>
      <c r="Y513" s="38">
        <f t="shared" si="1083"/>
        <v>0</v>
      </c>
      <c r="Z513" s="38">
        <f t="shared" si="1083"/>
        <v>325500</v>
      </c>
      <c r="AA513" s="38">
        <f t="shared" si="1083"/>
        <v>0</v>
      </c>
      <c r="AB513" s="38">
        <f t="shared" si="1083"/>
        <v>325500</v>
      </c>
      <c r="AC513" s="38">
        <f t="shared" si="1083"/>
        <v>0</v>
      </c>
      <c r="AD513" s="38">
        <f t="shared" ref="AD513:AK513" si="1084">SUM(AD514:AD527)</f>
        <v>0</v>
      </c>
      <c r="AE513" s="38">
        <f t="shared" si="1084"/>
        <v>0</v>
      </c>
      <c r="AF513" s="38">
        <f t="shared" si="1084"/>
        <v>0</v>
      </c>
      <c r="AG513" s="38">
        <f t="shared" si="1084"/>
        <v>0</v>
      </c>
      <c r="AH513" s="38">
        <f t="shared" si="1084"/>
        <v>325500</v>
      </c>
      <c r="AI513" s="38">
        <f t="shared" si="1084"/>
        <v>0</v>
      </c>
      <c r="AJ513" s="38">
        <f t="shared" si="1084"/>
        <v>325500</v>
      </c>
      <c r="AK513" s="38">
        <f t="shared" si="1084"/>
        <v>0</v>
      </c>
      <c r="AL513" s="38">
        <f t="shared" si="1082"/>
        <v>0</v>
      </c>
      <c r="AM513" s="38">
        <f t="shared" si="1082"/>
        <v>0</v>
      </c>
      <c r="AN513" s="38">
        <f t="shared" si="1082"/>
        <v>0</v>
      </c>
      <c r="AO513" s="38">
        <f t="shared" si="1082"/>
        <v>0</v>
      </c>
      <c r="AP513" s="38">
        <f t="shared" si="1082"/>
        <v>0</v>
      </c>
      <c r="AQ513" s="38">
        <f t="shared" si="1082"/>
        <v>302300</v>
      </c>
      <c r="AR513" s="38">
        <f t="shared" si="1082"/>
        <v>0</v>
      </c>
      <c r="AS513" s="38">
        <f t="shared" si="1082"/>
        <v>302300</v>
      </c>
      <c r="AT513" s="38">
        <f t="shared" ref="AT513:AU513" si="1085">SUM(AT514:AT527)</f>
        <v>0</v>
      </c>
      <c r="AU513" s="38">
        <f t="shared" si="1085"/>
        <v>302300</v>
      </c>
      <c r="AV513" s="38">
        <f t="shared" si="1082"/>
        <v>302300</v>
      </c>
      <c r="AW513" s="38">
        <f t="shared" si="1082"/>
        <v>0</v>
      </c>
      <c r="AX513" s="38">
        <f t="shared" si="1082"/>
        <v>302300</v>
      </c>
      <c r="AY513" s="38">
        <f t="shared" ref="AY513:AZ513" si="1086">SUM(AY514:AY527)</f>
        <v>0</v>
      </c>
      <c r="AZ513" s="38">
        <f t="shared" si="1086"/>
        <v>302300</v>
      </c>
      <c r="BA513" s="38">
        <f t="shared" ref="BA513" si="1087">SUM(BA514:BA527)</f>
        <v>300600</v>
      </c>
      <c r="BB513" s="38">
        <f t="shared" ref="BB513:BE513" si="1088">SUM(BB514:BB527)</f>
        <v>300600</v>
      </c>
      <c r="BC513" s="38">
        <f t="shared" si="1088"/>
        <v>0</v>
      </c>
      <c r="BD513" s="38">
        <f t="shared" si="1088"/>
        <v>300500</v>
      </c>
      <c r="BE513" s="38">
        <f t="shared" si="1088"/>
        <v>0</v>
      </c>
    </row>
    <row r="514" spans="1:57" ht="30" hidden="1" x14ac:dyDescent="0.25">
      <c r="A514" s="122" t="s">
        <v>10</v>
      </c>
      <c r="B514" s="37"/>
      <c r="C514" s="37"/>
      <c r="D514" s="37"/>
      <c r="E514" s="37"/>
      <c r="F514" s="37"/>
      <c r="G514" s="37"/>
      <c r="H514" s="65"/>
      <c r="I514" s="5">
        <v>110</v>
      </c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</row>
    <row r="515" spans="1:57" ht="45" hidden="1" x14ac:dyDescent="0.25">
      <c r="A515" s="122" t="s">
        <v>11</v>
      </c>
      <c r="B515" s="37"/>
      <c r="C515" s="37"/>
      <c r="D515" s="37"/>
      <c r="E515" s="37"/>
      <c r="F515" s="37"/>
      <c r="G515" s="37"/>
      <c r="H515" s="65"/>
      <c r="I515" s="5">
        <v>120</v>
      </c>
      <c r="J515" s="29">
        <f>J399</f>
        <v>245600</v>
      </c>
      <c r="K515" s="29">
        <f>K399</f>
        <v>0</v>
      </c>
      <c r="L515" s="29">
        <f>L399</f>
        <v>245600</v>
      </c>
      <c r="M515" s="29">
        <f>M399</f>
        <v>0</v>
      </c>
      <c r="N515" s="29">
        <f t="shared" ref="N515:AX515" si="1089">N399</f>
        <v>0</v>
      </c>
      <c r="O515" s="29">
        <f t="shared" si="1089"/>
        <v>0</v>
      </c>
      <c r="P515" s="29">
        <f t="shared" si="1089"/>
        <v>0</v>
      </c>
      <c r="Q515" s="29">
        <f t="shared" si="1089"/>
        <v>0</v>
      </c>
      <c r="R515" s="29">
        <f t="shared" si="1089"/>
        <v>245600</v>
      </c>
      <c r="S515" s="29">
        <f t="shared" si="1089"/>
        <v>0</v>
      </c>
      <c r="T515" s="29">
        <f t="shared" si="1089"/>
        <v>245600</v>
      </c>
      <c r="U515" s="29">
        <f t="shared" si="1089"/>
        <v>0</v>
      </c>
      <c r="V515" s="29">
        <f t="shared" ref="V515:AC515" si="1090">V399</f>
        <v>23200</v>
      </c>
      <c r="W515" s="29">
        <f t="shared" si="1090"/>
        <v>0</v>
      </c>
      <c r="X515" s="29">
        <f t="shared" si="1090"/>
        <v>23200</v>
      </c>
      <c r="Y515" s="29">
        <f t="shared" si="1090"/>
        <v>0</v>
      </c>
      <c r="Z515" s="29">
        <f t="shared" si="1090"/>
        <v>268800</v>
      </c>
      <c r="AA515" s="29">
        <f t="shared" si="1090"/>
        <v>0</v>
      </c>
      <c r="AB515" s="29">
        <f t="shared" si="1090"/>
        <v>268800</v>
      </c>
      <c r="AC515" s="29">
        <f t="shared" si="1090"/>
        <v>0</v>
      </c>
      <c r="AD515" s="29">
        <f t="shared" ref="AD515:AK515" si="1091">AD399</f>
        <v>0</v>
      </c>
      <c r="AE515" s="29">
        <f t="shared" si="1091"/>
        <v>0</v>
      </c>
      <c r="AF515" s="29">
        <f t="shared" si="1091"/>
        <v>0</v>
      </c>
      <c r="AG515" s="29">
        <f t="shared" si="1091"/>
        <v>0</v>
      </c>
      <c r="AH515" s="29">
        <f t="shared" si="1091"/>
        <v>268800</v>
      </c>
      <c r="AI515" s="29">
        <f t="shared" si="1091"/>
        <v>0</v>
      </c>
      <c r="AJ515" s="29">
        <f t="shared" si="1091"/>
        <v>268800</v>
      </c>
      <c r="AK515" s="29">
        <f t="shared" si="1091"/>
        <v>0</v>
      </c>
      <c r="AL515" s="29">
        <f t="shared" si="1089"/>
        <v>0</v>
      </c>
      <c r="AM515" s="29">
        <f t="shared" si="1089"/>
        <v>0</v>
      </c>
      <c r="AN515" s="29">
        <f t="shared" si="1089"/>
        <v>0</v>
      </c>
      <c r="AO515" s="29">
        <f t="shared" si="1089"/>
        <v>0</v>
      </c>
      <c r="AP515" s="29">
        <f t="shared" si="1089"/>
        <v>0</v>
      </c>
      <c r="AQ515" s="29">
        <f t="shared" si="1089"/>
        <v>245600</v>
      </c>
      <c r="AR515" s="29">
        <f t="shared" si="1089"/>
        <v>0</v>
      </c>
      <c r="AS515" s="29">
        <f t="shared" si="1089"/>
        <v>245600</v>
      </c>
      <c r="AT515" s="29">
        <f t="shared" ref="AT515:AU515" si="1092">AT399</f>
        <v>0</v>
      </c>
      <c r="AU515" s="29">
        <f t="shared" si="1092"/>
        <v>245600</v>
      </c>
      <c r="AV515" s="29">
        <f t="shared" si="1089"/>
        <v>245600</v>
      </c>
      <c r="AW515" s="29">
        <f t="shared" si="1089"/>
        <v>0</v>
      </c>
      <c r="AX515" s="29">
        <f t="shared" si="1089"/>
        <v>245600</v>
      </c>
      <c r="AY515" s="29">
        <f t="shared" ref="AY515:AZ515" si="1093">AY399</f>
        <v>0</v>
      </c>
      <c r="AZ515" s="29">
        <f t="shared" si="1093"/>
        <v>245600</v>
      </c>
      <c r="BA515" s="29">
        <f>BA399</f>
        <v>243100</v>
      </c>
      <c r="BB515" s="29">
        <f>BB399</f>
        <v>243100</v>
      </c>
      <c r="BC515" s="29">
        <f>BC399</f>
        <v>0</v>
      </c>
      <c r="BD515" s="29">
        <f>BD399</f>
        <v>243100</v>
      </c>
      <c r="BE515" s="29">
        <f>BE399</f>
        <v>0</v>
      </c>
    </row>
    <row r="516" spans="1:57" ht="60" hidden="1" x14ac:dyDescent="0.25">
      <c r="A516" s="122" t="s">
        <v>12</v>
      </c>
      <c r="B516" s="37"/>
      <c r="C516" s="37"/>
      <c r="D516" s="37"/>
      <c r="E516" s="37"/>
      <c r="F516" s="37"/>
      <c r="G516" s="37"/>
      <c r="H516" s="65"/>
      <c r="I516" s="5">
        <v>240</v>
      </c>
      <c r="J516" s="29">
        <f>J401</f>
        <v>56700</v>
      </c>
      <c r="K516" s="29">
        <f>K401</f>
        <v>0</v>
      </c>
      <c r="L516" s="29">
        <f>L401</f>
        <v>56700</v>
      </c>
      <c r="M516" s="29">
        <f>M401</f>
        <v>0</v>
      </c>
      <c r="N516" s="29">
        <f t="shared" ref="N516:AX516" si="1094">N401</f>
        <v>0</v>
      </c>
      <c r="O516" s="29">
        <f t="shared" si="1094"/>
        <v>0</v>
      </c>
      <c r="P516" s="29">
        <f t="shared" si="1094"/>
        <v>0</v>
      </c>
      <c r="Q516" s="29">
        <f t="shared" si="1094"/>
        <v>0</v>
      </c>
      <c r="R516" s="29">
        <f t="shared" si="1094"/>
        <v>56700</v>
      </c>
      <c r="S516" s="29">
        <f t="shared" si="1094"/>
        <v>0</v>
      </c>
      <c r="T516" s="29">
        <f t="shared" si="1094"/>
        <v>56700</v>
      </c>
      <c r="U516" s="29">
        <f t="shared" si="1094"/>
        <v>0</v>
      </c>
      <c r="V516" s="29">
        <f t="shared" ref="V516:AC516" si="1095">V401</f>
        <v>0</v>
      </c>
      <c r="W516" s="29">
        <f t="shared" si="1095"/>
        <v>0</v>
      </c>
      <c r="X516" s="29">
        <f t="shared" si="1095"/>
        <v>0</v>
      </c>
      <c r="Y516" s="29">
        <f t="shared" si="1095"/>
        <v>0</v>
      </c>
      <c r="Z516" s="29">
        <f t="shared" si="1095"/>
        <v>56700</v>
      </c>
      <c r="AA516" s="29">
        <f t="shared" si="1095"/>
        <v>0</v>
      </c>
      <c r="AB516" s="29">
        <f t="shared" si="1095"/>
        <v>56700</v>
      </c>
      <c r="AC516" s="29">
        <f t="shared" si="1095"/>
        <v>0</v>
      </c>
      <c r="AD516" s="29">
        <f t="shared" ref="AD516:AK516" si="1096">AD401</f>
        <v>0</v>
      </c>
      <c r="AE516" s="29">
        <f t="shared" si="1096"/>
        <v>0</v>
      </c>
      <c r="AF516" s="29">
        <f t="shared" si="1096"/>
        <v>0</v>
      </c>
      <c r="AG516" s="29">
        <f t="shared" si="1096"/>
        <v>0</v>
      </c>
      <c r="AH516" s="29">
        <f t="shared" si="1096"/>
        <v>56700</v>
      </c>
      <c r="AI516" s="29">
        <f t="shared" si="1096"/>
        <v>0</v>
      </c>
      <c r="AJ516" s="29">
        <f t="shared" si="1096"/>
        <v>56700</v>
      </c>
      <c r="AK516" s="29">
        <f t="shared" si="1096"/>
        <v>0</v>
      </c>
      <c r="AL516" s="29">
        <f t="shared" si="1094"/>
        <v>0</v>
      </c>
      <c r="AM516" s="29">
        <f t="shared" si="1094"/>
        <v>0</v>
      </c>
      <c r="AN516" s="29">
        <f t="shared" si="1094"/>
        <v>0</v>
      </c>
      <c r="AO516" s="29">
        <f t="shared" si="1094"/>
        <v>0</v>
      </c>
      <c r="AP516" s="29">
        <f t="shared" si="1094"/>
        <v>0</v>
      </c>
      <c r="AQ516" s="29">
        <f t="shared" si="1094"/>
        <v>56700</v>
      </c>
      <c r="AR516" s="29">
        <f t="shared" si="1094"/>
        <v>0</v>
      </c>
      <c r="AS516" s="29">
        <f t="shared" si="1094"/>
        <v>56700</v>
      </c>
      <c r="AT516" s="29">
        <f t="shared" ref="AT516:AU516" si="1097">AT401</f>
        <v>0</v>
      </c>
      <c r="AU516" s="29">
        <f t="shared" si="1097"/>
        <v>56700</v>
      </c>
      <c r="AV516" s="29">
        <f t="shared" si="1094"/>
        <v>56700</v>
      </c>
      <c r="AW516" s="29">
        <f t="shared" si="1094"/>
        <v>0</v>
      </c>
      <c r="AX516" s="29">
        <f t="shared" si="1094"/>
        <v>56700</v>
      </c>
      <c r="AY516" s="29">
        <f t="shared" ref="AY516:AZ516" si="1098">AY401</f>
        <v>0</v>
      </c>
      <c r="AZ516" s="29">
        <f t="shared" si="1098"/>
        <v>56700</v>
      </c>
      <c r="BA516" s="29">
        <f>BA401</f>
        <v>57400</v>
      </c>
      <c r="BB516" s="29">
        <f>BB401</f>
        <v>57400</v>
      </c>
      <c r="BC516" s="29">
        <f>BC401</f>
        <v>0</v>
      </c>
      <c r="BD516" s="29">
        <f>BD401</f>
        <v>57400</v>
      </c>
      <c r="BE516" s="29">
        <f>BE401</f>
        <v>0</v>
      </c>
    </row>
    <row r="517" spans="1:57" hidden="1" x14ac:dyDescent="0.25">
      <c r="A517" s="122"/>
      <c r="B517" s="37"/>
      <c r="C517" s="37"/>
      <c r="D517" s="37"/>
      <c r="E517" s="37"/>
      <c r="F517" s="37"/>
      <c r="G517" s="37"/>
      <c r="H517" s="65"/>
      <c r="I517" s="5">
        <v>310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</row>
    <row r="518" spans="1:57" hidden="1" x14ac:dyDescent="0.25">
      <c r="A518" s="122"/>
      <c r="B518" s="37"/>
      <c r="C518" s="37"/>
      <c r="D518" s="37"/>
      <c r="E518" s="37"/>
      <c r="F518" s="37"/>
      <c r="G518" s="37"/>
      <c r="H518" s="65"/>
      <c r="I518" s="5">
        <v>320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</row>
    <row r="519" spans="1:57" hidden="1" x14ac:dyDescent="0.25">
      <c r="A519" s="122"/>
      <c r="B519" s="37"/>
      <c r="C519" s="37"/>
      <c r="D519" s="37"/>
      <c r="E519" s="37"/>
      <c r="F519" s="37"/>
      <c r="G519" s="37"/>
      <c r="H519" s="65"/>
      <c r="I519" s="5">
        <v>410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</row>
    <row r="520" spans="1:57" hidden="1" x14ac:dyDescent="0.25">
      <c r="A520" s="122"/>
      <c r="B520" s="37"/>
      <c r="C520" s="37"/>
      <c r="D520" s="37"/>
      <c r="E520" s="37"/>
      <c r="F520" s="37"/>
      <c r="G520" s="37"/>
      <c r="H520" s="65"/>
      <c r="I520" s="5">
        <v>510</v>
      </c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</row>
    <row r="521" spans="1:57" hidden="1" x14ac:dyDescent="0.25">
      <c r="A521" s="122"/>
      <c r="B521" s="37"/>
      <c r="C521" s="37"/>
      <c r="D521" s="37"/>
      <c r="E521" s="37"/>
      <c r="F521" s="37"/>
      <c r="G521" s="37"/>
      <c r="H521" s="65"/>
      <c r="I521" s="5">
        <v>530</v>
      </c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</row>
    <row r="522" spans="1:57" hidden="1" x14ac:dyDescent="0.25">
      <c r="A522" s="122"/>
      <c r="B522" s="37"/>
      <c r="C522" s="37"/>
      <c r="D522" s="37"/>
      <c r="E522" s="37"/>
      <c r="F522" s="37"/>
      <c r="G522" s="37"/>
      <c r="H522" s="65"/>
      <c r="I522" s="5">
        <v>540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</row>
    <row r="523" spans="1:57" hidden="1" x14ac:dyDescent="0.25">
      <c r="A523" s="122"/>
      <c r="B523" s="37"/>
      <c r="C523" s="37"/>
      <c r="D523" s="37"/>
      <c r="E523" s="37"/>
      <c r="F523" s="37"/>
      <c r="G523" s="37"/>
      <c r="H523" s="65"/>
      <c r="I523" s="5">
        <v>610</v>
      </c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</row>
    <row r="524" spans="1:57" hidden="1" x14ac:dyDescent="0.25">
      <c r="A524" s="122"/>
      <c r="B524" s="37"/>
      <c r="C524" s="37"/>
      <c r="D524" s="37"/>
      <c r="E524" s="37"/>
      <c r="F524" s="37"/>
      <c r="G524" s="37"/>
      <c r="H524" s="65"/>
      <c r="I524" s="5">
        <v>810</v>
      </c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</row>
    <row r="525" spans="1:57" hidden="1" x14ac:dyDescent="0.25">
      <c r="A525" s="122"/>
      <c r="B525" s="37"/>
      <c r="C525" s="37"/>
      <c r="D525" s="37"/>
      <c r="E525" s="37"/>
      <c r="F525" s="37"/>
      <c r="G525" s="37"/>
      <c r="H525" s="65"/>
      <c r="I525" s="5">
        <v>830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</row>
    <row r="526" spans="1:57" hidden="1" x14ac:dyDescent="0.25">
      <c r="A526" s="122"/>
      <c r="B526" s="37"/>
      <c r="C526" s="37"/>
      <c r="D526" s="37"/>
      <c r="E526" s="5"/>
      <c r="F526" s="5"/>
      <c r="G526" s="5"/>
      <c r="H526" s="65"/>
      <c r="I526" s="5">
        <v>850</v>
      </c>
      <c r="J526" s="29">
        <f>J403</f>
        <v>0</v>
      </c>
      <c r="K526" s="29">
        <f>K403</f>
        <v>0</v>
      </c>
      <c r="L526" s="29">
        <f>L403</f>
        <v>0</v>
      </c>
      <c r="M526" s="29">
        <f>M403</f>
        <v>0</v>
      </c>
      <c r="N526" s="29">
        <f t="shared" ref="N526:AX526" si="1099">N403</f>
        <v>0</v>
      </c>
      <c r="O526" s="29">
        <f t="shared" si="1099"/>
        <v>0</v>
      </c>
      <c r="P526" s="29">
        <f t="shared" si="1099"/>
        <v>0</v>
      </c>
      <c r="Q526" s="29">
        <f t="shared" si="1099"/>
        <v>0</v>
      </c>
      <c r="R526" s="29">
        <f t="shared" si="1099"/>
        <v>0</v>
      </c>
      <c r="S526" s="29">
        <f t="shared" si="1099"/>
        <v>0</v>
      </c>
      <c r="T526" s="29">
        <f t="shared" si="1099"/>
        <v>0</v>
      </c>
      <c r="U526" s="29">
        <f t="shared" si="1099"/>
        <v>0</v>
      </c>
      <c r="V526" s="29">
        <f t="shared" ref="V526:AC526" si="1100">V403</f>
        <v>0</v>
      </c>
      <c r="W526" s="29">
        <f t="shared" si="1100"/>
        <v>0</v>
      </c>
      <c r="X526" s="29">
        <f t="shared" si="1100"/>
        <v>0</v>
      </c>
      <c r="Y526" s="29">
        <f t="shared" si="1100"/>
        <v>0</v>
      </c>
      <c r="Z526" s="29">
        <f t="shared" si="1100"/>
        <v>0</v>
      </c>
      <c r="AA526" s="29">
        <f t="shared" si="1100"/>
        <v>0</v>
      </c>
      <c r="AB526" s="29">
        <f t="shared" si="1100"/>
        <v>0</v>
      </c>
      <c r="AC526" s="29">
        <f t="shared" si="1100"/>
        <v>0</v>
      </c>
      <c r="AD526" s="29">
        <f t="shared" ref="AD526:AK526" si="1101">AD403</f>
        <v>0</v>
      </c>
      <c r="AE526" s="29">
        <f t="shared" si="1101"/>
        <v>0</v>
      </c>
      <c r="AF526" s="29">
        <f t="shared" si="1101"/>
        <v>0</v>
      </c>
      <c r="AG526" s="29">
        <f t="shared" si="1101"/>
        <v>0</v>
      </c>
      <c r="AH526" s="29">
        <f t="shared" si="1101"/>
        <v>0</v>
      </c>
      <c r="AI526" s="29">
        <f t="shared" si="1101"/>
        <v>0</v>
      </c>
      <c r="AJ526" s="29">
        <f t="shared" si="1101"/>
        <v>0</v>
      </c>
      <c r="AK526" s="29">
        <f t="shared" si="1101"/>
        <v>0</v>
      </c>
      <c r="AL526" s="29">
        <f t="shared" si="1099"/>
        <v>0</v>
      </c>
      <c r="AM526" s="29">
        <f t="shared" si="1099"/>
        <v>0</v>
      </c>
      <c r="AN526" s="29">
        <f t="shared" si="1099"/>
        <v>0</v>
      </c>
      <c r="AO526" s="29">
        <f t="shared" si="1099"/>
        <v>0</v>
      </c>
      <c r="AP526" s="29">
        <f t="shared" si="1099"/>
        <v>0</v>
      </c>
      <c r="AQ526" s="29">
        <f t="shared" si="1099"/>
        <v>0</v>
      </c>
      <c r="AR526" s="29">
        <f t="shared" si="1099"/>
        <v>0</v>
      </c>
      <c r="AS526" s="29">
        <f t="shared" si="1099"/>
        <v>0</v>
      </c>
      <c r="AT526" s="29">
        <f t="shared" ref="AT526:AU526" si="1102">AT403</f>
        <v>0</v>
      </c>
      <c r="AU526" s="29">
        <f t="shared" si="1102"/>
        <v>0</v>
      </c>
      <c r="AV526" s="29">
        <f t="shared" si="1099"/>
        <v>0</v>
      </c>
      <c r="AW526" s="29">
        <f t="shared" si="1099"/>
        <v>0</v>
      </c>
      <c r="AX526" s="29">
        <f t="shared" si="1099"/>
        <v>0</v>
      </c>
      <c r="AY526" s="29">
        <f t="shared" ref="AY526:AZ526" si="1103">AY403</f>
        <v>0</v>
      </c>
      <c r="AZ526" s="29">
        <f t="shared" si="1103"/>
        <v>0</v>
      </c>
      <c r="BA526" s="29">
        <f>BA403</f>
        <v>100</v>
      </c>
      <c r="BB526" s="29">
        <f>BB403</f>
        <v>100</v>
      </c>
      <c r="BC526" s="29">
        <f>BC403</f>
        <v>0</v>
      </c>
      <c r="BD526" s="29">
        <f>BD403</f>
        <v>0</v>
      </c>
      <c r="BE526" s="29">
        <f>BE403</f>
        <v>0</v>
      </c>
    </row>
    <row r="527" spans="1:57" hidden="1" x14ac:dyDescent="0.25">
      <c r="A527" s="122"/>
      <c r="B527" s="37"/>
      <c r="C527" s="37"/>
      <c r="D527" s="37"/>
      <c r="E527" s="5"/>
      <c r="F527" s="5"/>
      <c r="G527" s="5"/>
      <c r="H527" s="65"/>
      <c r="I527" s="5">
        <v>870</v>
      </c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</row>
    <row r="528" spans="1:57" hidden="1" x14ac:dyDescent="0.25">
      <c r="E528" s="15"/>
      <c r="F528" s="15"/>
      <c r="G528" s="15"/>
      <c r="I528" s="15"/>
      <c r="J528" s="42">
        <f>J529-J404</f>
        <v>0</v>
      </c>
      <c r="K528" s="42">
        <f t="shared" ref="K528:M528" si="1104">K529-K404</f>
        <v>0</v>
      </c>
      <c r="L528" s="42">
        <f t="shared" si="1104"/>
        <v>0</v>
      </c>
      <c r="M528" s="42">
        <f t="shared" si="1104"/>
        <v>0</v>
      </c>
      <c r="N528" s="42">
        <f t="shared" ref="N528:AX528" si="1105">N529-N404</f>
        <v>0</v>
      </c>
      <c r="O528" s="42">
        <f t="shared" si="1105"/>
        <v>0</v>
      </c>
      <c r="P528" s="42">
        <f t="shared" si="1105"/>
        <v>0</v>
      </c>
      <c r="Q528" s="42">
        <f t="shared" si="1105"/>
        <v>0</v>
      </c>
      <c r="R528" s="42">
        <f t="shared" si="1105"/>
        <v>0</v>
      </c>
      <c r="S528" s="42">
        <f t="shared" si="1105"/>
        <v>0</v>
      </c>
      <c r="T528" s="42">
        <f t="shared" si="1105"/>
        <v>0</v>
      </c>
      <c r="U528" s="42">
        <f t="shared" si="1105"/>
        <v>0</v>
      </c>
      <c r="V528" s="42">
        <f t="shared" ref="V528:AC528" si="1106">V529-V404</f>
        <v>0</v>
      </c>
      <c r="W528" s="42">
        <f t="shared" si="1106"/>
        <v>0</v>
      </c>
      <c r="X528" s="42">
        <f t="shared" si="1106"/>
        <v>0</v>
      </c>
      <c r="Y528" s="42">
        <f t="shared" si="1106"/>
        <v>0</v>
      </c>
      <c r="Z528" s="42">
        <f t="shared" si="1106"/>
        <v>0</v>
      </c>
      <c r="AA528" s="42">
        <f t="shared" si="1106"/>
        <v>0</v>
      </c>
      <c r="AB528" s="42">
        <f t="shared" si="1106"/>
        <v>0</v>
      </c>
      <c r="AC528" s="42">
        <f t="shared" si="1106"/>
        <v>0</v>
      </c>
      <c r="AD528" s="42">
        <f t="shared" ref="AD528:AK528" si="1107">AD529-AD404</f>
        <v>0</v>
      </c>
      <c r="AE528" s="42">
        <f t="shared" si="1107"/>
        <v>0</v>
      </c>
      <c r="AF528" s="42">
        <f t="shared" si="1107"/>
        <v>0</v>
      </c>
      <c r="AG528" s="42">
        <f t="shared" si="1107"/>
        <v>0</v>
      </c>
      <c r="AH528" s="42">
        <f t="shared" si="1107"/>
        <v>0</v>
      </c>
      <c r="AI528" s="42">
        <f t="shared" si="1107"/>
        <v>0</v>
      </c>
      <c r="AJ528" s="42">
        <f t="shared" si="1107"/>
        <v>0</v>
      </c>
      <c r="AK528" s="42">
        <f t="shared" si="1107"/>
        <v>0</v>
      </c>
      <c r="AL528" s="42">
        <f t="shared" si="1105"/>
        <v>0</v>
      </c>
      <c r="AM528" s="42">
        <f t="shared" si="1105"/>
        <v>0</v>
      </c>
      <c r="AN528" s="42">
        <f t="shared" si="1105"/>
        <v>0</v>
      </c>
      <c r="AO528" s="42">
        <f t="shared" si="1105"/>
        <v>0</v>
      </c>
      <c r="AP528" s="42">
        <f t="shared" si="1105"/>
        <v>0</v>
      </c>
      <c r="AQ528" s="42">
        <f t="shared" si="1105"/>
        <v>0</v>
      </c>
      <c r="AR528" s="42">
        <f t="shared" si="1105"/>
        <v>0</v>
      </c>
      <c r="AS528" s="42">
        <f t="shared" si="1105"/>
        <v>0</v>
      </c>
      <c r="AT528" s="42">
        <f t="shared" ref="AT528:AU528" si="1108">AT529-AT404</f>
        <v>0</v>
      </c>
      <c r="AU528" s="42">
        <f t="shared" si="1108"/>
        <v>0</v>
      </c>
      <c r="AV528" s="42">
        <f t="shared" si="1105"/>
        <v>0</v>
      </c>
      <c r="AW528" s="42">
        <f t="shared" si="1105"/>
        <v>0</v>
      </c>
      <c r="AX528" s="42">
        <f t="shared" si="1105"/>
        <v>0</v>
      </c>
      <c r="AY528" s="42">
        <f t="shared" ref="AY528:AZ528" si="1109">AY529-AY404</f>
        <v>0</v>
      </c>
      <c r="AZ528" s="42">
        <f t="shared" si="1109"/>
        <v>0</v>
      </c>
    </row>
    <row r="529" spans="1:57" s="51" customFormat="1" ht="42.75" hidden="1" x14ac:dyDescent="0.25">
      <c r="A529" s="76" t="s">
        <v>211</v>
      </c>
      <c r="B529" s="36"/>
      <c r="C529" s="36"/>
      <c r="D529" s="36"/>
      <c r="E529" s="11">
        <v>857</v>
      </c>
      <c r="F529" s="36"/>
      <c r="G529" s="23"/>
      <c r="H529" s="23"/>
      <c r="I529" s="23"/>
      <c r="J529" s="38">
        <f>SUM(J530:J542)</f>
        <v>523900</v>
      </c>
      <c r="K529" s="38">
        <f t="shared" ref="K529:M529" si="1110">SUM(K530:K542)</f>
        <v>0</v>
      </c>
      <c r="L529" s="38">
        <f t="shared" si="1110"/>
        <v>505900</v>
      </c>
      <c r="M529" s="38">
        <f t="shared" si="1110"/>
        <v>18000</v>
      </c>
      <c r="N529" s="38">
        <f t="shared" ref="N529:AX529" si="1111">SUM(N530:N542)</f>
        <v>0</v>
      </c>
      <c r="O529" s="38">
        <f t="shared" si="1111"/>
        <v>0</v>
      </c>
      <c r="P529" s="38">
        <f t="shared" si="1111"/>
        <v>0</v>
      </c>
      <c r="Q529" s="38">
        <f t="shared" si="1111"/>
        <v>0</v>
      </c>
      <c r="R529" s="38">
        <f t="shared" si="1111"/>
        <v>523900</v>
      </c>
      <c r="S529" s="38">
        <f t="shared" si="1111"/>
        <v>0</v>
      </c>
      <c r="T529" s="38">
        <f t="shared" si="1111"/>
        <v>505900</v>
      </c>
      <c r="U529" s="38">
        <f t="shared" si="1111"/>
        <v>18000</v>
      </c>
      <c r="V529" s="38">
        <f t="shared" ref="V529:AC529" si="1112">SUM(V530:V542)</f>
        <v>103800</v>
      </c>
      <c r="W529" s="38">
        <f t="shared" si="1112"/>
        <v>0</v>
      </c>
      <c r="X529" s="38">
        <f t="shared" si="1112"/>
        <v>103800</v>
      </c>
      <c r="Y529" s="38">
        <f t="shared" si="1112"/>
        <v>0</v>
      </c>
      <c r="Z529" s="38">
        <f t="shared" si="1112"/>
        <v>627700</v>
      </c>
      <c r="AA529" s="38">
        <f t="shared" si="1112"/>
        <v>0</v>
      </c>
      <c r="AB529" s="38">
        <f t="shared" si="1112"/>
        <v>609700</v>
      </c>
      <c r="AC529" s="38">
        <f t="shared" si="1112"/>
        <v>18000</v>
      </c>
      <c r="AD529" s="38">
        <f t="shared" ref="AD529:AK529" si="1113">SUM(AD530:AD542)</f>
        <v>0</v>
      </c>
      <c r="AE529" s="38">
        <f t="shared" si="1113"/>
        <v>0</v>
      </c>
      <c r="AF529" s="38">
        <f t="shared" si="1113"/>
        <v>0</v>
      </c>
      <c r="AG529" s="38">
        <f t="shared" si="1113"/>
        <v>0</v>
      </c>
      <c r="AH529" s="38">
        <f t="shared" si="1113"/>
        <v>627700</v>
      </c>
      <c r="AI529" s="38">
        <f t="shared" si="1113"/>
        <v>0</v>
      </c>
      <c r="AJ529" s="38">
        <f t="shared" si="1113"/>
        <v>609700</v>
      </c>
      <c r="AK529" s="38">
        <f t="shared" si="1113"/>
        <v>18000</v>
      </c>
      <c r="AL529" s="38">
        <f t="shared" si="1111"/>
        <v>0</v>
      </c>
      <c r="AM529" s="38">
        <f t="shared" si="1111"/>
        <v>0</v>
      </c>
      <c r="AN529" s="38">
        <f t="shared" si="1111"/>
        <v>0</v>
      </c>
      <c r="AO529" s="38">
        <f t="shared" si="1111"/>
        <v>0</v>
      </c>
      <c r="AP529" s="38">
        <f t="shared" si="1111"/>
        <v>0</v>
      </c>
      <c r="AQ529" s="38">
        <f t="shared" si="1111"/>
        <v>523900</v>
      </c>
      <c r="AR529" s="38">
        <f t="shared" si="1111"/>
        <v>0</v>
      </c>
      <c r="AS529" s="38">
        <f t="shared" si="1111"/>
        <v>523900</v>
      </c>
      <c r="AT529" s="38">
        <f t="shared" ref="AT529:AU529" si="1114">SUM(AT530:AT542)</f>
        <v>0</v>
      </c>
      <c r="AU529" s="38">
        <f t="shared" si="1114"/>
        <v>523900</v>
      </c>
      <c r="AV529" s="38">
        <f t="shared" si="1111"/>
        <v>523900</v>
      </c>
      <c r="AW529" s="38">
        <f t="shared" si="1111"/>
        <v>0</v>
      </c>
      <c r="AX529" s="38">
        <f t="shared" si="1111"/>
        <v>523900</v>
      </c>
      <c r="AY529" s="38">
        <f t="shared" ref="AY529:AZ529" si="1115">SUM(AY530:AY542)</f>
        <v>0</v>
      </c>
      <c r="AZ529" s="38">
        <f t="shared" si="1115"/>
        <v>523900</v>
      </c>
      <c r="BA529" s="38">
        <f t="shared" ref="BA529" si="1116">BA544</f>
        <v>0</v>
      </c>
      <c r="BB529" s="38">
        <f t="shared" ref="BB529:BE529" si="1117">BB544</f>
        <v>0</v>
      </c>
      <c r="BC529" s="38">
        <f t="shared" si="1117"/>
        <v>0</v>
      </c>
      <c r="BD529" s="38">
        <f t="shared" si="1117"/>
        <v>0</v>
      </c>
      <c r="BE529" s="38">
        <f t="shared" si="1117"/>
        <v>0</v>
      </c>
    </row>
    <row r="530" spans="1:57" ht="30" hidden="1" x14ac:dyDescent="0.25">
      <c r="A530" s="122" t="s">
        <v>10</v>
      </c>
      <c r="B530" s="37"/>
      <c r="C530" s="37"/>
      <c r="D530" s="37"/>
      <c r="E530" s="37"/>
      <c r="F530" s="37"/>
      <c r="G530" s="37"/>
      <c r="H530" s="65"/>
      <c r="I530" s="5">
        <v>110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</row>
    <row r="531" spans="1:57" ht="45" hidden="1" x14ac:dyDescent="0.25">
      <c r="A531" s="122" t="s">
        <v>11</v>
      </c>
      <c r="B531" s="37"/>
      <c r="C531" s="37"/>
      <c r="D531" s="37"/>
      <c r="E531" s="37"/>
      <c r="F531" s="37"/>
      <c r="G531" s="37"/>
      <c r="H531" s="65"/>
      <c r="I531" s="5">
        <v>120</v>
      </c>
      <c r="J531" s="29">
        <f>J412</f>
        <v>484200</v>
      </c>
      <c r="K531" s="29">
        <f>K412</f>
        <v>0</v>
      </c>
      <c r="L531" s="29">
        <f>L412</f>
        <v>484200</v>
      </c>
      <c r="M531" s="29">
        <f>M412</f>
        <v>0</v>
      </c>
      <c r="N531" s="29">
        <f t="shared" ref="N531:AX531" si="1118">N412</f>
        <v>0</v>
      </c>
      <c r="O531" s="29">
        <f t="shared" si="1118"/>
        <v>0</v>
      </c>
      <c r="P531" s="29">
        <f t="shared" si="1118"/>
        <v>0</v>
      </c>
      <c r="Q531" s="29">
        <f t="shared" si="1118"/>
        <v>0</v>
      </c>
      <c r="R531" s="29">
        <f t="shared" si="1118"/>
        <v>484200</v>
      </c>
      <c r="S531" s="29">
        <f t="shared" si="1118"/>
        <v>0</v>
      </c>
      <c r="T531" s="29">
        <f t="shared" si="1118"/>
        <v>484200</v>
      </c>
      <c r="U531" s="29">
        <f t="shared" si="1118"/>
        <v>0</v>
      </c>
      <c r="V531" s="29">
        <f t="shared" ref="V531:AC531" si="1119">V412</f>
        <v>103800</v>
      </c>
      <c r="W531" s="29">
        <f t="shared" si="1119"/>
        <v>0</v>
      </c>
      <c r="X531" s="29">
        <f t="shared" si="1119"/>
        <v>103800</v>
      </c>
      <c r="Y531" s="29">
        <f t="shared" si="1119"/>
        <v>0</v>
      </c>
      <c r="Z531" s="29">
        <f t="shared" si="1119"/>
        <v>588000</v>
      </c>
      <c r="AA531" s="29">
        <f t="shared" si="1119"/>
        <v>0</v>
      </c>
      <c r="AB531" s="29">
        <f t="shared" si="1119"/>
        <v>588000</v>
      </c>
      <c r="AC531" s="29">
        <f t="shared" si="1119"/>
        <v>0</v>
      </c>
      <c r="AD531" s="29">
        <f t="shared" ref="AD531:AK531" si="1120">AD412</f>
        <v>0</v>
      </c>
      <c r="AE531" s="29">
        <f t="shared" si="1120"/>
        <v>0</v>
      </c>
      <c r="AF531" s="29">
        <f t="shared" si="1120"/>
        <v>0</v>
      </c>
      <c r="AG531" s="29">
        <f t="shared" si="1120"/>
        <v>0</v>
      </c>
      <c r="AH531" s="29">
        <f t="shared" si="1120"/>
        <v>588000</v>
      </c>
      <c r="AI531" s="29">
        <f t="shared" si="1120"/>
        <v>0</v>
      </c>
      <c r="AJ531" s="29">
        <f t="shared" si="1120"/>
        <v>588000</v>
      </c>
      <c r="AK531" s="29">
        <f t="shared" si="1120"/>
        <v>0</v>
      </c>
      <c r="AL531" s="29">
        <f t="shared" si="1118"/>
        <v>0</v>
      </c>
      <c r="AM531" s="29">
        <f t="shared" si="1118"/>
        <v>0</v>
      </c>
      <c r="AN531" s="29">
        <f t="shared" si="1118"/>
        <v>0</v>
      </c>
      <c r="AO531" s="29">
        <f t="shared" si="1118"/>
        <v>0</v>
      </c>
      <c r="AP531" s="29">
        <f t="shared" si="1118"/>
        <v>0</v>
      </c>
      <c r="AQ531" s="29">
        <f t="shared" si="1118"/>
        <v>484200</v>
      </c>
      <c r="AR531" s="29">
        <f t="shared" si="1118"/>
        <v>0</v>
      </c>
      <c r="AS531" s="29">
        <f t="shared" si="1118"/>
        <v>484200</v>
      </c>
      <c r="AT531" s="29">
        <f t="shared" ref="AT531:AU531" si="1121">AT412</f>
        <v>0</v>
      </c>
      <c r="AU531" s="29">
        <f t="shared" si="1121"/>
        <v>484200</v>
      </c>
      <c r="AV531" s="29">
        <f t="shared" si="1118"/>
        <v>484200</v>
      </c>
      <c r="AW531" s="29">
        <f t="shared" si="1118"/>
        <v>0</v>
      </c>
      <c r="AX531" s="29">
        <f t="shared" si="1118"/>
        <v>484200</v>
      </c>
      <c r="AY531" s="29">
        <f t="shared" ref="AY531:AZ531" si="1122">AY412</f>
        <v>0</v>
      </c>
      <c r="AZ531" s="29">
        <f t="shared" si="1122"/>
        <v>484200</v>
      </c>
      <c r="BA531" s="29">
        <f>BA412</f>
        <v>479000</v>
      </c>
      <c r="BB531" s="29">
        <f>BB412</f>
        <v>479000</v>
      </c>
      <c r="BC531" s="29">
        <f>BC412</f>
        <v>0</v>
      </c>
      <c r="BD531" s="29">
        <f>BD412</f>
        <v>479000</v>
      </c>
      <c r="BE531" s="29">
        <f>BE412</f>
        <v>0</v>
      </c>
    </row>
    <row r="532" spans="1:57" ht="60" hidden="1" x14ac:dyDescent="0.25">
      <c r="A532" s="122" t="s">
        <v>12</v>
      </c>
      <c r="B532" s="37"/>
      <c r="C532" s="37"/>
      <c r="D532" s="37"/>
      <c r="E532" s="37"/>
      <c r="F532" s="37"/>
      <c r="G532" s="37"/>
      <c r="H532" s="65"/>
      <c r="I532" s="5">
        <v>240</v>
      </c>
      <c r="J532" s="29">
        <f>J409+J415</f>
        <v>39700</v>
      </c>
      <c r="K532" s="29">
        <f>K409+K415</f>
        <v>0</v>
      </c>
      <c r="L532" s="29">
        <f>L409+L415</f>
        <v>21700</v>
      </c>
      <c r="M532" s="29">
        <f>M409+M415</f>
        <v>18000</v>
      </c>
      <c r="N532" s="29">
        <f t="shared" ref="N532:AX532" si="1123">N409+N415</f>
        <v>0</v>
      </c>
      <c r="O532" s="29">
        <f t="shared" si="1123"/>
        <v>0</v>
      </c>
      <c r="P532" s="29">
        <f t="shared" si="1123"/>
        <v>0</v>
      </c>
      <c r="Q532" s="29">
        <f t="shared" si="1123"/>
        <v>0</v>
      </c>
      <c r="R532" s="29">
        <f t="shared" si="1123"/>
        <v>39700</v>
      </c>
      <c r="S532" s="29">
        <f t="shared" si="1123"/>
        <v>0</v>
      </c>
      <c r="T532" s="29">
        <f t="shared" si="1123"/>
        <v>21700</v>
      </c>
      <c r="U532" s="29">
        <f t="shared" si="1123"/>
        <v>18000</v>
      </c>
      <c r="V532" s="29">
        <f t="shared" ref="V532:AC532" si="1124">V409+V415</f>
        <v>0</v>
      </c>
      <c r="W532" s="29">
        <f t="shared" si="1124"/>
        <v>0</v>
      </c>
      <c r="X532" s="29">
        <f t="shared" si="1124"/>
        <v>0</v>
      </c>
      <c r="Y532" s="29">
        <f t="shared" si="1124"/>
        <v>0</v>
      </c>
      <c r="Z532" s="29">
        <f t="shared" si="1124"/>
        <v>39700</v>
      </c>
      <c r="AA532" s="29">
        <f t="shared" si="1124"/>
        <v>0</v>
      </c>
      <c r="AB532" s="29">
        <f t="shared" si="1124"/>
        <v>21700</v>
      </c>
      <c r="AC532" s="29">
        <f t="shared" si="1124"/>
        <v>18000</v>
      </c>
      <c r="AD532" s="29">
        <f t="shared" ref="AD532:AK532" si="1125">AD409+AD415</f>
        <v>0</v>
      </c>
      <c r="AE532" s="29">
        <f t="shared" si="1125"/>
        <v>0</v>
      </c>
      <c r="AF532" s="29">
        <f t="shared" si="1125"/>
        <v>0</v>
      </c>
      <c r="AG532" s="29">
        <f t="shared" si="1125"/>
        <v>0</v>
      </c>
      <c r="AH532" s="29">
        <f t="shared" si="1125"/>
        <v>39700</v>
      </c>
      <c r="AI532" s="29">
        <f t="shared" si="1125"/>
        <v>0</v>
      </c>
      <c r="AJ532" s="29">
        <f t="shared" si="1125"/>
        <v>21700</v>
      </c>
      <c r="AK532" s="29">
        <f t="shared" si="1125"/>
        <v>18000</v>
      </c>
      <c r="AL532" s="29">
        <f t="shared" si="1123"/>
        <v>0</v>
      </c>
      <c r="AM532" s="29">
        <f t="shared" si="1123"/>
        <v>0</v>
      </c>
      <c r="AN532" s="29">
        <f t="shared" si="1123"/>
        <v>0</v>
      </c>
      <c r="AO532" s="29">
        <f t="shared" si="1123"/>
        <v>0</v>
      </c>
      <c r="AP532" s="29">
        <f t="shared" si="1123"/>
        <v>0</v>
      </c>
      <c r="AQ532" s="29">
        <f t="shared" si="1123"/>
        <v>39700</v>
      </c>
      <c r="AR532" s="29">
        <f t="shared" si="1123"/>
        <v>0</v>
      </c>
      <c r="AS532" s="29">
        <f t="shared" si="1123"/>
        <v>39700</v>
      </c>
      <c r="AT532" s="29">
        <f t="shared" ref="AT532:AU532" si="1126">AT409+AT415</f>
        <v>0</v>
      </c>
      <c r="AU532" s="29">
        <f t="shared" si="1126"/>
        <v>39700</v>
      </c>
      <c r="AV532" s="29">
        <f t="shared" si="1123"/>
        <v>39700</v>
      </c>
      <c r="AW532" s="29">
        <f t="shared" si="1123"/>
        <v>0</v>
      </c>
      <c r="AX532" s="29">
        <f t="shared" si="1123"/>
        <v>39700</v>
      </c>
      <c r="AY532" s="29">
        <f t="shared" ref="AY532:AZ532" si="1127">AY409+AY415</f>
        <v>0</v>
      </c>
      <c r="AZ532" s="29">
        <f t="shared" si="1127"/>
        <v>39700</v>
      </c>
      <c r="BA532" s="29">
        <f>BA409+BA415</f>
        <v>41200</v>
      </c>
      <c r="BB532" s="29">
        <f>BB409+BB415</f>
        <v>41200</v>
      </c>
      <c r="BC532" s="29">
        <f>BC409+BC415</f>
        <v>0</v>
      </c>
      <c r="BD532" s="29">
        <f>BD409+BD415</f>
        <v>23200</v>
      </c>
      <c r="BE532" s="29">
        <f>BE409+BE415</f>
        <v>18000</v>
      </c>
    </row>
    <row r="533" spans="1:57" hidden="1" x14ac:dyDescent="0.25">
      <c r="A533" s="122"/>
      <c r="B533" s="37"/>
      <c r="C533" s="37"/>
      <c r="D533" s="37"/>
      <c r="E533" s="37"/>
      <c r="F533" s="37"/>
      <c r="G533" s="37"/>
      <c r="H533" s="65"/>
      <c r="I533" s="5">
        <v>310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</row>
    <row r="534" spans="1:57" hidden="1" x14ac:dyDescent="0.25">
      <c r="A534" s="122"/>
      <c r="B534" s="37"/>
      <c r="C534" s="37"/>
      <c r="D534" s="37"/>
      <c r="E534" s="37"/>
      <c r="F534" s="37"/>
      <c r="G534" s="37"/>
      <c r="H534" s="65"/>
      <c r="I534" s="5">
        <v>320</v>
      </c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</row>
    <row r="535" spans="1:57" hidden="1" x14ac:dyDescent="0.25">
      <c r="A535" s="122"/>
      <c r="B535" s="37"/>
      <c r="C535" s="37"/>
      <c r="D535" s="37"/>
      <c r="E535" s="37"/>
      <c r="F535" s="37"/>
      <c r="G535" s="37"/>
      <c r="H535" s="65"/>
      <c r="I535" s="5">
        <v>410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</row>
    <row r="536" spans="1:57" hidden="1" x14ac:dyDescent="0.25">
      <c r="A536" s="122"/>
      <c r="B536" s="37"/>
      <c r="C536" s="37"/>
      <c r="D536" s="37"/>
      <c r="E536" s="37"/>
      <c r="F536" s="37"/>
      <c r="G536" s="37"/>
      <c r="H536" s="65"/>
      <c r="I536" s="5">
        <v>510</v>
      </c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</row>
    <row r="537" spans="1:57" hidden="1" x14ac:dyDescent="0.25">
      <c r="A537" s="122"/>
      <c r="B537" s="37"/>
      <c r="C537" s="37"/>
      <c r="D537" s="37"/>
      <c r="E537" s="37"/>
      <c r="F537" s="37"/>
      <c r="G537" s="37"/>
      <c r="H537" s="65"/>
      <c r="I537" s="5">
        <v>530</v>
      </c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</row>
    <row r="538" spans="1:57" hidden="1" x14ac:dyDescent="0.25">
      <c r="A538" s="122"/>
      <c r="B538" s="37"/>
      <c r="C538" s="37"/>
      <c r="D538" s="37"/>
      <c r="E538" s="37"/>
      <c r="F538" s="37"/>
      <c r="G538" s="37"/>
      <c r="H538" s="65"/>
      <c r="I538" s="5">
        <v>540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</row>
    <row r="539" spans="1:57" hidden="1" x14ac:dyDescent="0.25">
      <c r="A539" s="122"/>
      <c r="B539" s="37"/>
      <c r="C539" s="37"/>
      <c r="D539" s="37"/>
      <c r="E539" s="37"/>
      <c r="F539" s="37"/>
      <c r="G539" s="37"/>
      <c r="H539" s="65"/>
      <c r="I539" s="5">
        <v>610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</row>
    <row r="540" spans="1:57" hidden="1" x14ac:dyDescent="0.25">
      <c r="A540" s="122"/>
      <c r="B540" s="37"/>
      <c r="C540" s="37"/>
      <c r="D540" s="37"/>
      <c r="E540" s="37"/>
      <c r="F540" s="37"/>
      <c r="G540" s="37"/>
      <c r="H540" s="65"/>
      <c r="I540" s="5">
        <v>810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</row>
    <row r="541" spans="1:57" hidden="1" x14ac:dyDescent="0.25">
      <c r="A541" s="122"/>
      <c r="B541" s="37"/>
      <c r="C541" s="37"/>
      <c r="D541" s="37"/>
      <c r="E541" s="37"/>
      <c r="F541" s="37"/>
      <c r="G541" s="37"/>
      <c r="H541" s="65"/>
      <c r="I541" s="5">
        <v>830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</row>
    <row r="542" spans="1:57" hidden="1" x14ac:dyDescent="0.25">
      <c r="A542" s="122"/>
      <c r="B542" s="37"/>
      <c r="C542" s="37"/>
      <c r="D542" s="37"/>
      <c r="E542" s="5"/>
      <c r="F542" s="5"/>
      <c r="G542" s="5"/>
      <c r="H542" s="65"/>
      <c r="I542" s="5">
        <v>850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 t="e">
        <f>#REF!</f>
        <v>#REF!</v>
      </c>
      <c r="BD542" s="29" t="e">
        <f>#REF!</f>
        <v>#REF!</v>
      </c>
      <c r="BE542" s="29" t="e">
        <f>#REF!</f>
        <v>#REF!</v>
      </c>
    </row>
    <row r="543" spans="1:57" hidden="1" x14ac:dyDescent="0.25">
      <c r="H543" s="43"/>
      <c r="I543" s="14">
        <v>870</v>
      </c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</row>
    <row r="544" spans="1:57" x14ac:dyDescent="0.25">
      <c r="E544" s="15"/>
      <c r="F544" s="15"/>
      <c r="G544" s="15"/>
      <c r="I544" s="15"/>
    </row>
    <row r="545" spans="1:9" x14ac:dyDescent="0.25">
      <c r="E545" s="15"/>
      <c r="F545" s="15"/>
      <c r="G545" s="15"/>
      <c r="I545" s="15"/>
    </row>
    <row r="546" spans="1:9" x14ac:dyDescent="0.25">
      <c r="E546" s="15"/>
      <c r="F546" s="15"/>
      <c r="G546" s="15"/>
      <c r="I546" s="15"/>
    </row>
    <row r="547" spans="1:9" x14ac:dyDescent="0.25">
      <c r="A547" s="15"/>
      <c r="E547" s="15"/>
      <c r="F547" s="15"/>
      <c r="G547" s="15"/>
      <c r="I547" s="15"/>
    </row>
    <row r="548" spans="1:9" x14ac:dyDescent="0.25">
      <c r="A548" s="15"/>
      <c r="E548" s="15"/>
      <c r="F548" s="15"/>
      <c r="G548" s="15"/>
      <c r="I548" s="15"/>
    </row>
    <row r="549" spans="1:9" x14ac:dyDescent="0.25">
      <c r="A549" s="15"/>
      <c r="E549" s="15"/>
      <c r="F549" s="15"/>
      <c r="G549" s="15"/>
      <c r="I549" s="15"/>
    </row>
    <row r="550" spans="1:9" x14ac:dyDescent="0.25">
      <c r="A550" s="15"/>
      <c r="E550" s="15"/>
      <c r="F550" s="15"/>
      <c r="G550" s="15"/>
      <c r="I550" s="15"/>
    </row>
    <row r="551" spans="1:9" x14ac:dyDescent="0.25">
      <c r="A551" s="15"/>
      <c r="E551" s="15"/>
      <c r="F551" s="15"/>
      <c r="G551" s="15"/>
      <c r="I551" s="15"/>
    </row>
    <row r="552" spans="1:9" x14ac:dyDescent="0.25">
      <c r="A552" s="15"/>
      <c r="E552" s="15"/>
      <c r="F552" s="15"/>
      <c r="G552" s="15"/>
      <c r="I552" s="15"/>
    </row>
    <row r="553" spans="1:9" x14ac:dyDescent="0.25">
      <c r="A553" s="15"/>
      <c r="E553" s="15"/>
      <c r="F553" s="15"/>
      <c r="G553" s="15"/>
      <c r="I553" s="15"/>
    </row>
    <row r="554" spans="1:9" x14ac:dyDescent="0.25">
      <c r="A554" s="15"/>
      <c r="E554" s="15"/>
      <c r="F554" s="15"/>
      <c r="G554" s="15"/>
      <c r="I554" s="15"/>
    </row>
    <row r="555" spans="1:9" x14ac:dyDescent="0.25">
      <c r="A555" s="15"/>
      <c r="E555" s="15"/>
      <c r="F555" s="15"/>
      <c r="G555" s="15"/>
      <c r="I555" s="15"/>
    </row>
    <row r="556" spans="1:9" x14ac:dyDescent="0.25">
      <c r="A556" s="15"/>
      <c r="E556" s="15"/>
      <c r="F556" s="15"/>
      <c r="G556" s="15"/>
      <c r="I556" s="15"/>
    </row>
    <row r="557" spans="1:9" x14ac:dyDescent="0.25">
      <c r="A557" s="15"/>
      <c r="E557" s="15"/>
      <c r="F557" s="15"/>
      <c r="G557" s="15"/>
      <c r="I557" s="15"/>
    </row>
    <row r="558" spans="1:9" x14ac:dyDescent="0.25">
      <c r="A558" s="15"/>
      <c r="E558" s="15"/>
      <c r="F558" s="15"/>
      <c r="G558" s="15"/>
      <c r="I558" s="15"/>
    </row>
    <row r="559" spans="1:9" x14ac:dyDescent="0.25">
      <c r="A559" s="15"/>
      <c r="E559" s="15"/>
      <c r="F559" s="15"/>
      <c r="G559" s="15"/>
      <c r="I559" s="15"/>
    </row>
    <row r="560" spans="1:9" x14ac:dyDescent="0.25">
      <c r="A560" s="15"/>
      <c r="E560" s="15"/>
      <c r="F560" s="15"/>
      <c r="G560" s="15"/>
      <c r="I560" s="15"/>
    </row>
    <row r="561" spans="1:9" x14ac:dyDescent="0.25">
      <c r="A561" s="15"/>
      <c r="E561" s="15"/>
      <c r="F561" s="15"/>
      <c r="G561" s="15"/>
      <c r="I561" s="15"/>
    </row>
    <row r="562" spans="1:9" x14ac:dyDescent="0.25">
      <c r="A562" s="15"/>
      <c r="E562" s="15"/>
      <c r="F562" s="15"/>
      <c r="G562" s="15"/>
      <c r="I562" s="15"/>
    </row>
    <row r="563" spans="1:9" x14ac:dyDescent="0.25">
      <c r="A563" s="15"/>
      <c r="E563" s="15"/>
      <c r="F563" s="15"/>
      <c r="G563" s="15"/>
      <c r="I563" s="15"/>
    </row>
    <row r="564" spans="1:9" x14ac:dyDescent="0.25">
      <c r="A564" s="15"/>
      <c r="E564" s="15"/>
      <c r="F564" s="15"/>
      <c r="G564" s="15"/>
      <c r="I564" s="15"/>
    </row>
    <row r="565" spans="1:9" x14ac:dyDescent="0.25">
      <c r="A565" s="15"/>
      <c r="E565" s="15"/>
      <c r="F565" s="15"/>
      <c r="G565" s="15"/>
      <c r="I565" s="15"/>
    </row>
    <row r="566" spans="1:9" x14ac:dyDescent="0.25">
      <c r="A566" s="15"/>
      <c r="E566" s="15"/>
      <c r="F566" s="15"/>
      <c r="G566" s="15"/>
      <c r="I566" s="15"/>
    </row>
    <row r="567" spans="1:9" x14ac:dyDescent="0.25">
      <c r="A567" s="15"/>
      <c r="E567" s="15"/>
      <c r="F567" s="15"/>
      <c r="G567" s="15"/>
      <c r="I567" s="15"/>
    </row>
    <row r="568" spans="1:9" x14ac:dyDescent="0.25">
      <c r="A568" s="15"/>
      <c r="E568" s="15"/>
      <c r="F568" s="15"/>
      <c r="G568" s="15"/>
      <c r="I568" s="15"/>
    </row>
    <row r="569" spans="1:9" x14ac:dyDescent="0.25">
      <c r="A569" s="15"/>
      <c r="E569" s="15"/>
      <c r="F569" s="15"/>
      <c r="G569" s="15"/>
      <c r="I569" s="15"/>
    </row>
    <row r="570" spans="1:9" x14ac:dyDescent="0.25">
      <c r="A570" s="15"/>
      <c r="E570" s="15"/>
      <c r="F570" s="15"/>
      <c r="G570" s="15"/>
      <c r="I570" s="15"/>
    </row>
    <row r="571" spans="1:9" x14ac:dyDescent="0.25">
      <c r="A571" s="15"/>
      <c r="E571" s="15"/>
      <c r="F571" s="15"/>
      <c r="G571" s="15"/>
      <c r="I571" s="15"/>
    </row>
    <row r="572" spans="1:9" x14ac:dyDescent="0.25">
      <c r="A572" s="15"/>
      <c r="E572" s="15"/>
      <c r="F572" s="15"/>
      <c r="G572" s="15"/>
      <c r="I572" s="15"/>
    </row>
    <row r="573" spans="1:9" x14ac:dyDescent="0.25">
      <c r="A573" s="15"/>
      <c r="E573" s="15"/>
      <c r="F573" s="15"/>
      <c r="G573" s="15"/>
      <c r="I573" s="15"/>
    </row>
    <row r="574" spans="1:9" x14ac:dyDescent="0.25">
      <c r="A574" s="15"/>
      <c r="E574" s="15"/>
      <c r="F574" s="15"/>
      <c r="G574" s="15"/>
      <c r="I574" s="15"/>
    </row>
    <row r="575" spans="1:9" x14ac:dyDescent="0.25">
      <c r="A575" s="15"/>
      <c r="E575" s="15"/>
      <c r="F575" s="15"/>
      <c r="G575" s="15"/>
      <c r="I575" s="15"/>
    </row>
    <row r="576" spans="1:9" x14ac:dyDescent="0.25">
      <c r="A576" s="15"/>
      <c r="E576" s="15"/>
      <c r="F576" s="15"/>
      <c r="G576" s="15"/>
      <c r="I576" s="15"/>
    </row>
    <row r="577" spans="1:9" x14ac:dyDescent="0.25">
      <c r="A577" s="15"/>
      <c r="E577" s="15"/>
      <c r="F577" s="15"/>
      <c r="G577" s="15"/>
      <c r="I577" s="15"/>
    </row>
    <row r="578" spans="1:9" x14ac:dyDescent="0.25">
      <c r="A578" s="15"/>
      <c r="E578" s="15"/>
      <c r="F578" s="15"/>
      <c r="G578" s="15"/>
      <c r="I578" s="15"/>
    </row>
    <row r="579" spans="1:9" x14ac:dyDescent="0.25">
      <c r="A579" s="15"/>
      <c r="E579" s="15"/>
      <c r="F579" s="15"/>
      <c r="G579" s="15"/>
      <c r="I579" s="15"/>
    </row>
    <row r="580" spans="1:9" x14ac:dyDescent="0.25">
      <c r="A580" s="15"/>
      <c r="E580" s="15"/>
      <c r="F580" s="15"/>
      <c r="G580" s="15"/>
      <c r="I580" s="15"/>
    </row>
    <row r="581" spans="1:9" x14ac:dyDescent="0.25">
      <c r="A581" s="15"/>
      <c r="E581" s="15"/>
      <c r="F581" s="15"/>
      <c r="G581" s="15"/>
      <c r="I581" s="15"/>
    </row>
    <row r="582" spans="1:9" x14ac:dyDescent="0.25">
      <c r="A582" s="15"/>
      <c r="E582" s="15"/>
      <c r="F582" s="15"/>
      <c r="G582" s="15"/>
      <c r="I582" s="15"/>
    </row>
    <row r="583" spans="1:9" x14ac:dyDescent="0.25">
      <c r="A583" s="15"/>
      <c r="E583" s="15"/>
      <c r="F583" s="15"/>
      <c r="G583" s="15"/>
      <c r="I583" s="15"/>
    </row>
    <row r="584" spans="1:9" x14ac:dyDescent="0.25">
      <c r="A584" s="15"/>
      <c r="E584" s="15"/>
      <c r="F584" s="15"/>
      <c r="G584" s="15"/>
      <c r="I584" s="15"/>
    </row>
    <row r="585" spans="1:9" x14ac:dyDescent="0.25">
      <c r="A585" s="15"/>
      <c r="E585" s="15"/>
      <c r="F585" s="15"/>
      <c r="G585" s="15"/>
      <c r="I585" s="15"/>
    </row>
    <row r="586" spans="1:9" x14ac:dyDescent="0.25">
      <c r="A586" s="15"/>
      <c r="E586" s="15"/>
      <c r="F586" s="15"/>
      <c r="G586" s="15"/>
      <c r="I586" s="15"/>
    </row>
    <row r="587" spans="1:9" x14ac:dyDescent="0.25">
      <c r="A587" s="15"/>
      <c r="E587" s="15"/>
      <c r="F587" s="15"/>
      <c r="G587" s="15"/>
      <c r="I587" s="15"/>
    </row>
    <row r="588" spans="1:9" x14ac:dyDescent="0.25">
      <c r="A588" s="15"/>
      <c r="E588" s="15"/>
      <c r="F588" s="15"/>
      <c r="G588" s="15"/>
      <c r="I588" s="15"/>
    </row>
    <row r="589" spans="1:9" x14ac:dyDescent="0.25">
      <c r="A589" s="15"/>
      <c r="E589" s="15"/>
      <c r="F589" s="15"/>
      <c r="G589" s="15"/>
      <c r="I589" s="15"/>
    </row>
    <row r="590" spans="1:9" x14ac:dyDescent="0.25">
      <c r="A590" s="15"/>
      <c r="E590" s="15"/>
      <c r="F590" s="15"/>
      <c r="G590" s="15"/>
      <c r="I590" s="15"/>
    </row>
    <row r="591" spans="1:9" x14ac:dyDescent="0.25">
      <c r="A591" s="15"/>
      <c r="E591" s="15"/>
      <c r="F591" s="15"/>
      <c r="G591" s="15"/>
      <c r="I591" s="15"/>
    </row>
    <row r="592" spans="1:9" x14ac:dyDescent="0.25">
      <c r="A592" s="15"/>
      <c r="E592" s="15"/>
      <c r="F592" s="15"/>
      <c r="G592" s="15"/>
      <c r="I592" s="15"/>
    </row>
    <row r="593" spans="1:9" x14ac:dyDescent="0.25">
      <c r="A593" s="15"/>
      <c r="E593" s="15"/>
      <c r="F593" s="15"/>
      <c r="G593" s="15"/>
      <c r="I593" s="15"/>
    </row>
    <row r="594" spans="1:9" x14ac:dyDescent="0.25">
      <c r="A594" s="15"/>
      <c r="E594" s="15"/>
      <c r="F594" s="15"/>
      <c r="G594" s="15"/>
      <c r="I594" s="15"/>
    </row>
    <row r="595" spans="1:9" x14ac:dyDescent="0.25">
      <c r="A595" s="15"/>
      <c r="E595" s="15"/>
      <c r="F595" s="15"/>
      <c r="G595" s="15"/>
      <c r="I595" s="15"/>
    </row>
    <row r="596" spans="1:9" x14ac:dyDescent="0.25">
      <c r="A596" s="15"/>
      <c r="E596" s="15"/>
      <c r="F596" s="15"/>
      <c r="G596" s="15"/>
      <c r="I596" s="15"/>
    </row>
    <row r="597" spans="1:9" x14ac:dyDescent="0.25">
      <c r="A597" s="15"/>
      <c r="E597" s="15"/>
      <c r="F597" s="15"/>
      <c r="G597" s="15"/>
      <c r="I597" s="15"/>
    </row>
    <row r="598" spans="1:9" x14ac:dyDescent="0.25">
      <c r="A598" s="15"/>
      <c r="E598" s="15"/>
      <c r="F598" s="15"/>
      <c r="G598" s="15"/>
      <c r="I598" s="15"/>
    </row>
    <row r="599" spans="1:9" x14ac:dyDescent="0.25">
      <c r="A599" s="15"/>
      <c r="E599" s="15"/>
      <c r="F599" s="15"/>
      <c r="G599" s="15"/>
      <c r="I599" s="15"/>
    </row>
    <row r="600" spans="1:9" x14ac:dyDescent="0.25">
      <c r="A600" s="15"/>
      <c r="E600" s="15"/>
      <c r="F600" s="15"/>
      <c r="G600" s="15"/>
      <c r="I600" s="15"/>
    </row>
    <row r="601" spans="1:9" x14ac:dyDescent="0.25">
      <c r="A601" s="15"/>
      <c r="E601" s="15"/>
      <c r="F601" s="15"/>
      <c r="G601" s="15"/>
      <c r="I601" s="15"/>
    </row>
    <row r="602" spans="1:9" x14ac:dyDescent="0.25">
      <c r="A602" s="15"/>
      <c r="E602" s="15"/>
      <c r="F602" s="15"/>
      <c r="G602" s="15"/>
      <c r="I602" s="15"/>
    </row>
    <row r="603" spans="1:9" x14ac:dyDescent="0.25">
      <c r="A603" s="15"/>
      <c r="E603" s="15"/>
      <c r="F603" s="15"/>
      <c r="G603" s="15"/>
      <c r="I603" s="15"/>
    </row>
    <row r="604" spans="1:9" x14ac:dyDescent="0.25">
      <c r="A604" s="15"/>
      <c r="E604" s="15"/>
      <c r="F604" s="15"/>
      <c r="G604" s="15"/>
      <c r="I604" s="15"/>
    </row>
    <row r="605" spans="1:9" x14ac:dyDescent="0.25">
      <c r="A605" s="15"/>
      <c r="E605" s="15"/>
      <c r="F605" s="15"/>
      <c r="G605" s="15"/>
      <c r="I605" s="15"/>
    </row>
    <row r="606" spans="1:9" x14ac:dyDescent="0.25">
      <c r="A606" s="15"/>
      <c r="E606" s="15"/>
      <c r="F606" s="15"/>
      <c r="G606" s="15"/>
      <c r="I606" s="15"/>
    </row>
    <row r="607" spans="1:9" x14ac:dyDescent="0.25">
      <c r="A607" s="15"/>
      <c r="E607" s="15"/>
      <c r="F607" s="15"/>
      <c r="G607" s="15"/>
      <c r="I607" s="15"/>
    </row>
    <row r="608" spans="1:9" x14ac:dyDescent="0.25">
      <c r="A608" s="15"/>
      <c r="E608" s="15"/>
      <c r="F608" s="15"/>
      <c r="G608" s="15"/>
      <c r="I608" s="15"/>
    </row>
    <row r="609" spans="1:9" x14ac:dyDescent="0.25">
      <c r="A609" s="15"/>
      <c r="E609" s="15"/>
      <c r="F609" s="15"/>
      <c r="G609" s="15"/>
      <c r="I609" s="15"/>
    </row>
    <row r="610" spans="1:9" x14ac:dyDescent="0.25">
      <c r="A610" s="15"/>
      <c r="E610" s="15"/>
      <c r="F610" s="15"/>
      <c r="G610" s="15"/>
      <c r="I610" s="15"/>
    </row>
    <row r="611" spans="1:9" x14ac:dyDescent="0.25">
      <c r="A611" s="15"/>
      <c r="E611" s="15"/>
      <c r="F611" s="15"/>
      <c r="G611" s="15"/>
      <c r="I611" s="15"/>
    </row>
    <row r="612" spans="1:9" x14ac:dyDescent="0.25">
      <c r="A612" s="15"/>
      <c r="E612" s="15"/>
      <c r="F612" s="15"/>
      <c r="G612" s="15"/>
      <c r="I612" s="15"/>
    </row>
    <row r="613" spans="1:9" x14ac:dyDescent="0.25">
      <c r="A613" s="15"/>
      <c r="E613" s="15"/>
      <c r="F613" s="15"/>
      <c r="G613" s="15"/>
      <c r="I613" s="15"/>
    </row>
    <row r="614" spans="1:9" x14ac:dyDescent="0.25">
      <c r="A614" s="15"/>
      <c r="E614" s="15"/>
      <c r="F614" s="15"/>
      <c r="G614" s="15"/>
      <c r="I614" s="15"/>
    </row>
    <row r="615" spans="1:9" x14ac:dyDescent="0.25">
      <c r="A615" s="15"/>
      <c r="E615" s="15"/>
      <c r="F615" s="15"/>
      <c r="G615" s="15"/>
      <c r="I615" s="15"/>
    </row>
    <row r="616" spans="1:9" x14ac:dyDescent="0.25">
      <c r="A616" s="15"/>
      <c r="E616" s="15"/>
      <c r="F616" s="15"/>
      <c r="G616" s="15"/>
      <c r="I616" s="15"/>
    </row>
    <row r="617" spans="1:9" x14ac:dyDescent="0.25">
      <c r="A617" s="15"/>
      <c r="E617" s="15"/>
      <c r="F617" s="15"/>
      <c r="G617" s="15"/>
      <c r="I617" s="15"/>
    </row>
    <row r="618" spans="1:9" x14ac:dyDescent="0.25">
      <c r="A618" s="15"/>
      <c r="E618" s="15"/>
      <c r="F618" s="15"/>
      <c r="G618" s="15"/>
      <c r="I618" s="15"/>
    </row>
    <row r="619" spans="1:9" x14ac:dyDescent="0.25">
      <c r="A619" s="15"/>
      <c r="E619" s="15"/>
      <c r="F619" s="15"/>
      <c r="G619" s="15"/>
      <c r="I619" s="15"/>
    </row>
    <row r="620" spans="1:9" x14ac:dyDescent="0.25">
      <c r="A620" s="15"/>
      <c r="E620" s="15"/>
      <c r="F620" s="15"/>
      <c r="G620" s="15"/>
      <c r="I620" s="15"/>
    </row>
    <row r="621" spans="1:9" x14ac:dyDescent="0.25">
      <c r="A621" s="15"/>
      <c r="E621" s="15"/>
      <c r="F621" s="15"/>
      <c r="G621" s="15"/>
      <c r="I621" s="15"/>
    </row>
    <row r="622" spans="1:9" x14ac:dyDescent="0.25">
      <c r="A622" s="15"/>
      <c r="E622" s="15"/>
      <c r="F622" s="15"/>
      <c r="G622" s="15"/>
      <c r="I622" s="15"/>
    </row>
    <row r="623" spans="1:9" x14ac:dyDescent="0.25">
      <c r="A623" s="15"/>
      <c r="E623" s="15"/>
      <c r="F623" s="15"/>
      <c r="G623" s="15"/>
      <c r="I623" s="15"/>
    </row>
    <row r="624" spans="1:9" x14ac:dyDescent="0.25">
      <c r="A624" s="15"/>
      <c r="E624" s="15"/>
      <c r="F624" s="15"/>
      <c r="G624" s="15"/>
      <c r="I624" s="15"/>
    </row>
    <row r="625" spans="1:9" x14ac:dyDescent="0.25">
      <c r="A625" s="15"/>
      <c r="E625" s="15"/>
      <c r="F625" s="15"/>
      <c r="G625" s="15"/>
      <c r="I625" s="15"/>
    </row>
    <row r="626" spans="1:9" x14ac:dyDescent="0.25">
      <c r="A626" s="15"/>
      <c r="E626" s="15"/>
      <c r="F626" s="15"/>
      <c r="G626" s="15"/>
      <c r="I626" s="15"/>
    </row>
    <row r="627" spans="1:9" x14ac:dyDescent="0.25">
      <c r="A627" s="15"/>
      <c r="E627" s="15"/>
      <c r="F627" s="15"/>
      <c r="G627" s="15"/>
      <c r="I627" s="15"/>
    </row>
    <row r="628" spans="1:9" x14ac:dyDescent="0.25">
      <c r="A628" s="15"/>
      <c r="E628" s="15"/>
      <c r="F628" s="15"/>
      <c r="G628" s="15"/>
      <c r="I628" s="15"/>
    </row>
    <row r="629" spans="1:9" x14ac:dyDescent="0.25">
      <c r="A629" s="15"/>
      <c r="E629" s="15"/>
      <c r="F629" s="15"/>
      <c r="G629" s="15"/>
      <c r="I629" s="15"/>
    </row>
    <row r="630" spans="1:9" x14ac:dyDescent="0.25">
      <c r="A630" s="15"/>
      <c r="E630" s="15"/>
      <c r="F630" s="15"/>
      <c r="G630" s="15"/>
      <c r="I630" s="15"/>
    </row>
    <row r="631" spans="1:9" x14ac:dyDescent="0.25">
      <c r="A631" s="15"/>
      <c r="E631" s="15"/>
      <c r="F631" s="15"/>
      <c r="G631" s="15"/>
      <c r="I631" s="15"/>
    </row>
    <row r="632" spans="1:9" x14ac:dyDescent="0.25">
      <c r="A632" s="15"/>
      <c r="E632" s="15"/>
      <c r="F632" s="15"/>
      <c r="G632" s="15"/>
      <c r="I632" s="15"/>
    </row>
    <row r="633" spans="1:9" x14ac:dyDescent="0.25">
      <c r="A633" s="15"/>
      <c r="E633" s="15"/>
      <c r="F633" s="15"/>
      <c r="G633" s="15"/>
      <c r="I633" s="15"/>
    </row>
    <row r="634" spans="1:9" x14ac:dyDescent="0.25">
      <c r="A634" s="15"/>
      <c r="E634" s="15"/>
      <c r="F634" s="15"/>
      <c r="G634" s="15"/>
      <c r="I634" s="15"/>
    </row>
    <row r="635" spans="1:9" x14ac:dyDescent="0.25">
      <c r="A635" s="15"/>
      <c r="E635" s="15"/>
      <c r="F635" s="15"/>
      <c r="G635" s="15"/>
      <c r="I635" s="15"/>
    </row>
    <row r="636" spans="1:9" x14ac:dyDescent="0.25">
      <c r="A636" s="15"/>
      <c r="E636" s="15"/>
      <c r="F636" s="15"/>
      <c r="G636" s="15"/>
      <c r="I636" s="15"/>
    </row>
    <row r="637" spans="1:9" x14ac:dyDescent="0.25">
      <c r="A637" s="15"/>
      <c r="E637" s="15"/>
      <c r="F637" s="15"/>
      <c r="G637" s="15"/>
      <c r="I637" s="15"/>
    </row>
    <row r="638" spans="1:9" x14ac:dyDescent="0.25">
      <c r="A638" s="15"/>
      <c r="E638" s="15"/>
      <c r="F638" s="15"/>
      <c r="G638" s="15"/>
      <c r="I638" s="15"/>
    </row>
    <row r="639" spans="1:9" x14ac:dyDescent="0.25">
      <c r="A639" s="15"/>
      <c r="E639" s="15"/>
      <c r="F639" s="15"/>
      <c r="G639" s="15"/>
      <c r="I639" s="15"/>
    </row>
    <row r="640" spans="1:9" x14ac:dyDescent="0.25">
      <c r="A640" s="15"/>
      <c r="E640" s="15"/>
      <c r="F640" s="15"/>
      <c r="G640" s="15"/>
      <c r="I640" s="15"/>
    </row>
    <row r="641" spans="1:9" x14ac:dyDescent="0.25">
      <c r="A641" s="15"/>
      <c r="E641" s="15"/>
      <c r="F641" s="15"/>
      <c r="G641" s="15"/>
      <c r="I641" s="15"/>
    </row>
    <row r="642" spans="1:9" x14ac:dyDescent="0.25">
      <c r="A642" s="15"/>
      <c r="E642" s="15"/>
      <c r="F642" s="15"/>
      <c r="G642" s="15"/>
      <c r="I642" s="15"/>
    </row>
    <row r="643" spans="1:9" x14ac:dyDescent="0.25">
      <c r="A643" s="15"/>
      <c r="E643" s="15"/>
      <c r="F643" s="15"/>
      <c r="G643" s="15"/>
      <c r="I643" s="15"/>
    </row>
    <row r="644" spans="1:9" x14ac:dyDescent="0.25">
      <c r="A644" s="15"/>
      <c r="E644" s="15"/>
      <c r="F644" s="15"/>
      <c r="G644" s="15"/>
      <c r="I644" s="15"/>
    </row>
    <row r="645" spans="1:9" x14ac:dyDescent="0.25">
      <c r="A645" s="15"/>
      <c r="E645" s="15"/>
      <c r="F645" s="15"/>
      <c r="G645" s="15"/>
      <c r="I645" s="15"/>
    </row>
    <row r="646" spans="1:9" x14ac:dyDescent="0.25">
      <c r="A646" s="15"/>
      <c r="E646" s="15"/>
      <c r="F646" s="15"/>
      <c r="G646" s="15"/>
      <c r="I646" s="15"/>
    </row>
    <row r="647" spans="1:9" x14ac:dyDescent="0.25">
      <c r="A647" s="15"/>
      <c r="E647" s="15"/>
      <c r="F647" s="15"/>
      <c r="G647" s="15"/>
      <c r="I647" s="15"/>
    </row>
    <row r="648" spans="1:9" x14ac:dyDescent="0.25">
      <c r="A648" s="15"/>
      <c r="E648" s="15"/>
      <c r="F648" s="15"/>
      <c r="G648" s="15"/>
      <c r="I648" s="15"/>
    </row>
    <row r="649" spans="1:9" x14ac:dyDescent="0.25">
      <c r="A649" s="15"/>
      <c r="E649" s="15"/>
      <c r="F649" s="15"/>
      <c r="G649" s="15"/>
      <c r="I649" s="15"/>
    </row>
    <row r="650" spans="1:9" x14ac:dyDescent="0.25">
      <c r="A650" s="15"/>
      <c r="E650" s="15"/>
      <c r="F650" s="15"/>
      <c r="G650" s="15"/>
      <c r="I650" s="15"/>
    </row>
    <row r="651" spans="1:9" x14ac:dyDescent="0.25">
      <c r="A651" s="15"/>
      <c r="E651" s="15"/>
      <c r="F651" s="15"/>
      <c r="G651" s="15"/>
      <c r="I651" s="15"/>
    </row>
    <row r="652" spans="1:9" x14ac:dyDescent="0.25">
      <c r="A652" s="15"/>
      <c r="E652" s="15"/>
      <c r="F652" s="15"/>
      <c r="G652" s="15"/>
      <c r="I652" s="15"/>
    </row>
    <row r="653" spans="1:9" x14ac:dyDescent="0.25">
      <c r="A653" s="15"/>
      <c r="E653" s="15"/>
      <c r="F653" s="15"/>
      <c r="G653" s="15"/>
      <c r="I653" s="15"/>
    </row>
    <row r="654" spans="1:9" x14ac:dyDescent="0.25">
      <c r="A654" s="15"/>
      <c r="E654" s="15"/>
      <c r="F654" s="15"/>
      <c r="G654" s="15"/>
      <c r="I654" s="15"/>
    </row>
    <row r="655" spans="1:9" x14ac:dyDescent="0.25">
      <c r="A655" s="15"/>
      <c r="E655" s="15"/>
      <c r="F655" s="15"/>
      <c r="G655" s="15"/>
      <c r="I655" s="15"/>
    </row>
    <row r="656" spans="1:9" x14ac:dyDescent="0.25">
      <c r="A656" s="15"/>
      <c r="E656" s="15"/>
      <c r="F656" s="15"/>
      <c r="G656" s="15"/>
      <c r="I656" s="15"/>
    </row>
    <row r="657" spans="1:9" x14ac:dyDescent="0.25">
      <c r="A657" s="15"/>
      <c r="E657" s="15"/>
      <c r="F657" s="15"/>
      <c r="G657" s="15"/>
      <c r="I657" s="15"/>
    </row>
    <row r="658" spans="1:9" x14ac:dyDescent="0.25">
      <c r="A658" s="15"/>
      <c r="E658" s="15"/>
      <c r="F658" s="15"/>
      <c r="G658" s="15"/>
      <c r="I658" s="15"/>
    </row>
    <row r="659" spans="1:9" x14ac:dyDescent="0.25">
      <c r="A659" s="15"/>
      <c r="E659" s="15"/>
      <c r="F659" s="15"/>
      <c r="G659" s="15"/>
      <c r="I659" s="15"/>
    </row>
    <row r="660" spans="1:9" x14ac:dyDescent="0.25">
      <c r="A660" s="15"/>
      <c r="E660" s="15"/>
      <c r="F660" s="15"/>
      <c r="G660" s="15"/>
      <c r="I660" s="15"/>
    </row>
    <row r="661" spans="1:9" x14ac:dyDescent="0.25">
      <c r="A661" s="15"/>
      <c r="E661" s="15"/>
      <c r="F661" s="15"/>
      <c r="G661" s="15"/>
      <c r="I661" s="15"/>
    </row>
    <row r="662" spans="1:9" x14ac:dyDescent="0.25">
      <c r="A662" s="15"/>
      <c r="E662" s="15"/>
      <c r="F662" s="15"/>
      <c r="G662" s="15"/>
      <c r="I662" s="15"/>
    </row>
    <row r="663" spans="1:9" x14ac:dyDescent="0.25">
      <c r="A663" s="15"/>
      <c r="E663" s="15"/>
      <c r="F663" s="15"/>
      <c r="G663" s="15"/>
      <c r="I663" s="15"/>
    </row>
    <row r="664" spans="1:9" x14ac:dyDescent="0.25">
      <c r="A664" s="15"/>
      <c r="E664" s="15"/>
      <c r="F664" s="15"/>
      <c r="G664" s="15"/>
      <c r="I664" s="15"/>
    </row>
    <row r="665" spans="1:9" x14ac:dyDescent="0.25">
      <c r="A665" s="15"/>
      <c r="E665" s="15"/>
      <c r="F665" s="15"/>
      <c r="G665" s="15"/>
      <c r="I665" s="15"/>
    </row>
    <row r="666" spans="1:9" x14ac:dyDescent="0.25">
      <c r="A666" s="15"/>
      <c r="E666" s="15"/>
      <c r="F666" s="15"/>
      <c r="G666" s="15"/>
      <c r="I666" s="15"/>
    </row>
    <row r="667" spans="1:9" x14ac:dyDescent="0.25">
      <c r="A667" s="15"/>
      <c r="E667" s="15"/>
      <c r="F667" s="15"/>
      <c r="G667" s="15"/>
      <c r="I667" s="15"/>
    </row>
    <row r="668" spans="1:9" x14ac:dyDescent="0.25">
      <c r="A668" s="15"/>
      <c r="E668" s="15"/>
      <c r="F668" s="15"/>
      <c r="G668" s="15"/>
      <c r="I668" s="15"/>
    </row>
    <row r="669" spans="1:9" x14ac:dyDescent="0.25">
      <c r="A669" s="15"/>
      <c r="E669" s="15"/>
      <c r="F669" s="15"/>
      <c r="G669" s="15"/>
      <c r="I669" s="15"/>
    </row>
    <row r="670" spans="1:9" x14ac:dyDescent="0.25">
      <c r="A670" s="15"/>
      <c r="E670" s="15"/>
      <c r="F670" s="15"/>
      <c r="G670" s="15"/>
      <c r="I670" s="15"/>
    </row>
    <row r="671" spans="1:9" x14ac:dyDescent="0.25">
      <c r="A671" s="15"/>
      <c r="E671" s="15"/>
      <c r="F671" s="15"/>
      <c r="G671" s="15"/>
      <c r="I671" s="15"/>
    </row>
    <row r="672" spans="1:9" x14ac:dyDescent="0.25">
      <c r="A672" s="15"/>
      <c r="E672" s="15"/>
      <c r="F672" s="15"/>
      <c r="G672" s="15"/>
      <c r="I672" s="15"/>
    </row>
    <row r="673" spans="1:9" x14ac:dyDescent="0.25">
      <c r="A673" s="15"/>
      <c r="E673" s="15"/>
      <c r="F673" s="15"/>
      <c r="G673" s="15"/>
      <c r="I673" s="15"/>
    </row>
    <row r="674" spans="1:9" x14ac:dyDescent="0.25">
      <c r="A674" s="15"/>
      <c r="E674" s="15"/>
      <c r="F674" s="15"/>
      <c r="G674" s="15"/>
      <c r="I674" s="15"/>
    </row>
    <row r="675" spans="1:9" x14ac:dyDescent="0.25">
      <c r="A675" s="15"/>
      <c r="E675" s="15"/>
      <c r="F675" s="15"/>
      <c r="G675" s="15"/>
      <c r="I675" s="15"/>
    </row>
    <row r="676" spans="1:9" x14ac:dyDescent="0.25">
      <c r="A676" s="15"/>
      <c r="E676" s="15"/>
      <c r="F676" s="15"/>
      <c r="G676" s="15"/>
      <c r="I676" s="15"/>
    </row>
    <row r="677" spans="1:9" x14ac:dyDescent="0.25">
      <c r="A677" s="15"/>
      <c r="E677" s="15"/>
      <c r="F677" s="15"/>
      <c r="G677" s="15"/>
      <c r="I677" s="15"/>
    </row>
    <row r="678" spans="1:9" x14ac:dyDescent="0.25">
      <c r="A678" s="15"/>
      <c r="E678" s="15"/>
      <c r="F678" s="15"/>
      <c r="G678" s="15"/>
      <c r="I678" s="15"/>
    </row>
    <row r="679" spans="1:9" x14ac:dyDescent="0.25">
      <c r="A679" s="15"/>
      <c r="E679" s="15"/>
      <c r="F679" s="15"/>
      <c r="G679" s="15"/>
      <c r="I679" s="15"/>
    </row>
    <row r="680" spans="1:9" x14ac:dyDescent="0.25">
      <c r="A680" s="15"/>
      <c r="E680" s="15"/>
      <c r="F680" s="15"/>
      <c r="G680" s="15"/>
      <c r="I680" s="15"/>
    </row>
    <row r="681" spans="1:9" x14ac:dyDescent="0.25">
      <c r="A681" s="15"/>
      <c r="E681" s="15"/>
      <c r="F681" s="15"/>
      <c r="G681" s="15"/>
      <c r="I681" s="15"/>
    </row>
    <row r="682" spans="1:9" x14ac:dyDescent="0.25">
      <c r="A682" s="15"/>
      <c r="E682" s="15"/>
      <c r="F682" s="15"/>
      <c r="G682" s="15"/>
      <c r="I682" s="15"/>
    </row>
    <row r="683" spans="1:9" x14ac:dyDescent="0.25">
      <c r="A683" s="15"/>
      <c r="E683" s="15"/>
      <c r="F683" s="15"/>
      <c r="G683" s="15"/>
      <c r="I683" s="15"/>
    </row>
    <row r="684" spans="1:9" x14ac:dyDescent="0.25">
      <c r="A684" s="15"/>
      <c r="E684" s="15"/>
      <c r="F684" s="15"/>
      <c r="G684" s="15"/>
      <c r="I684" s="15"/>
    </row>
    <row r="685" spans="1:9" x14ac:dyDescent="0.25">
      <c r="A685" s="15"/>
      <c r="E685" s="15"/>
      <c r="F685" s="15"/>
      <c r="G685" s="15"/>
      <c r="I685" s="15"/>
    </row>
    <row r="686" spans="1:9" x14ac:dyDescent="0.25">
      <c r="A686" s="15"/>
      <c r="E686" s="15"/>
      <c r="F686" s="15"/>
      <c r="G686" s="15"/>
      <c r="I686" s="15"/>
    </row>
    <row r="687" spans="1:9" x14ac:dyDescent="0.25">
      <c r="A687" s="15"/>
      <c r="E687" s="15"/>
      <c r="F687" s="15"/>
      <c r="G687" s="15"/>
      <c r="I687" s="15"/>
    </row>
    <row r="688" spans="1:9" x14ac:dyDescent="0.25">
      <c r="A688" s="15"/>
      <c r="E688" s="15"/>
      <c r="F688" s="15"/>
      <c r="G688" s="15"/>
      <c r="I688" s="15"/>
    </row>
    <row r="689" spans="1:9" x14ac:dyDescent="0.25">
      <c r="A689" s="15"/>
      <c r="E689" s="15"/>
      <c r="F689" s="15"/>
      <c r="G689" s="15"/>
      <c r="I689" s="15"/>
    </row>
    <row r="690" spans="1:9" x14ac:dyDescent="0.25">
      <c r="A690" s="15"/>
      <c r="E690" s="15"/>
      <c r="F690" s="15"/>
      <c r="G690" s="15"/>
      <c r="I690" s="15"/>
    </row>
    <row r="691" spans="1:9" x14ac:dyDescent="0.25">
      <c r="A691" s="15"/>
      <c r="E691" s="15"/>
      <c r="F691" s="15"/>
      <c r="G691" s="15"/>
      <c r="I691" s="15"/>
    </row>
    <row r="692" spans="1:9" x14ac:dyDescent="0.25">
      <c r="A692" s="15"/>
      <c r="E692" s="15"/>
      <c r="F692" s="15"/>
      <c r="G692" s="15"/>
      <c r="I692" s="15"/>
    </row>
    <row r="693" spans="1:9" x14ac:dyDescent="0.25">
      <c r="A693" s="15"/>
      <c r="E693" s="15"/>
      <c r="F693" s="15"/>
      <c r="G693" s="15"/>
      <c r="I693" s="15"/>
    </row>
    <row r="694" spans="1:9" x14ac:dyDescent="0.25">
      <c r="A694" s="15"/>
      <c r="E694" s="15"/>
      <c r="F694" s="15"/>
      <c r="G694" s="15"/>
      <c r="I694" s="15"/>
    </row>
    <row r="695" spans="1:9" x14ac:dyDescent="0.25">
      <c r="A695" s="15"/>
      <c r="E695" s="15"/>
      <c r="F695" s="15"/>
      <c r="G695" s="15"/>
      <c r="I695" s="15"/>
    </row>
    <row r="696" spans="1:9" x14ac:dyDescent="0.25">
      <c r="A696" s="15"/>
      <c r="E696" s="15"/>
      <c r="F696" s="15"/>
      <c r="G696" s="15"/>
      <c r="I696" s="15"/>
    </row>
    <row r="697" spans="1:9" x14ac:dyDescent="0.25">
      <c r="A697" s="15"/>
      <c r="E697" s="15"/>
      <c r="F697" s="15"/>
      <c r="G697" s="15"/>
      <c r="I697" s="15"/>
    </row>
    <row r="698" spans="1:9" x14ac:dyDescent="0.25">
      <c r="A698" s="15"/>
      <c r="E698" s="15"/>
      <c r="F698" s="15"/>
      <c r="G698" s="15"/>
      <c r="I698" s="15"/>
    </row>
    <row r="699" spans="1:9" x14ac:dyDescent="0.25">
      <c r="A699" s="15"/>
      <c r="E699" s="15"/>
      <c r="F699" s="15"/>
      <c r="G699" s="15"/>
      <c r="I699" s="15"/>
    </row>
    <row r="700" spans="1:9" x14ac:dyDescent="0.25">
      <c r="A700" s="15"/>
      <c r="E700" s="15"/>
      <c r="F700" s="15"/>
      <c r="G700" s="15"/>
      <c r="I700" s="15"/>
    </row>
    <row r="701" spans="1:9" x14ac:dyDescent="0.25">
      <c r="A701" s="15"/>
      <c r="E701" s="15"/>
      <c r="F701" s="15"/>
      <c r="G701" s="15"/>
      <c r="I701" s="15"/>
    </row>
    <row r="702" spans="1:9" x14ac:dyDescent="0.25">
      <c r="A702" s="15"/>
      <c r="E702" s="15"/>
      <c r="F702" s="15"/>
      <c r="G702" s="15"/>
      <c r="I702" s="15"/>
    </row>
    <row r="703" spans="1:9" x14ac:dyDescent="0.25">
      <c r="A703" s="15"/>
      <c r="E703" s="15"/>
      <c r="F703" s="15"/>
      <c r="G703" s="15"/>
      <c r="I703" s="15"/>
    </row>
    <row r="704" spans="1:9" x14ac:dyDescent="0.25">
      <c r="A704" s="15"/>
      <c r="E704" s="15"/>
      <c r="F704" s="15"/>
      <c r="G704" s="15"/>
      <c r="I704" s="15"/>
    </row>
    <row r="705" spans="1:9" x14ac:dyDescent="0.25">
      <c r="A705" s="15"/>
      <c r="E705" s="15"/>
      <c r="F705" s="15"/>
      <c r="G705" s="15"/>
      <c r="I705" s="15"/>
    </row>
    <row r="706" spans="1:9" x14ac:dyDescent="0.25">
      <c r="A706" s="15"/>
      <c r="E706" s="15"/>
      <c r="F706" s="15"/>
      <c r="G706" s="15"/>
      <c r="I706" s="15"/>
    </row>
    <row r="707" spans="1:9" x14ac:dyDescent="0.25">
      <c r="A707" s="15"/>
      <c r="E707" s="15"/>
      <c r="F707" s="15"/>
      <c r="G707" s="15"/>
      <c r="I707" s="15"/>
    </row>
    <row r="708" spans="1:9" x14ac:dyDescent="0.25">
      <c r="A708" s="15"/>
      <c r="E708" s="15"/>
      <c r="F708" s="15"/>
      <c r="G708" s="15"/>
      <c r="I708" s="15"/>
    </row>
    <row r="709" spans="1:9" x14ac:dyDescent="0.25">
      <c r="A709" s="15"/>
      <c r="E709" s="15"/>
      <c r="F709" s="15"/>
      <c r="G709" s="15"/>
      <c r="I709" s="15"/>
    </row>
    <row r="710" spans="1:9" x14ac:dyDescent="0.25">
      <c r="A710" s="15"/>
      <c r="E710" s="15"/>
      <c r="F710" s="15"/>
      <c r="G710" s="15"/>
      <c r="I710" s="15"/>
    </row>
    <row r="711" spans="1:9" x14ac:dyDescent="0.25">
      <c r="A711" s="15"/>
      <c r="E711" s="15"/>
      <c r="F711" s="15"/>
      <c r="G711" s="15"/>
      <c r="I711" s="15"/>
    </row>
    <row r="712" spans="1:9" x14ac:dyDescent="0.25">
      <c r="A712" s="15"/>
      <c r="E712" s="15"/>
      <c r="F712" s="15"/>
      <c r="G712" s="15"/>
      <c r="I712" s="15"/>
    </row>
    <row r="713" spans="1:9" x14ac:dyDescent="0.25">
      <c r="A713" s="15"/>
      <c r="E713" s="15"/>
      <c r="F713" s="15"/>
      <c r="G713" s="15"/>
      <c r="I713" s="15"/>
    </row>
    <row r="714" spans="1:9" x14ac:dyDescent="0.25">
      <c r="A714" s="15"/>
      <c r="E714" s="15"/>
      <c r="F714" s="15"/>
      <c r="G714" s="15"/>
      <c r="I714" s="15"/>
    </row>
    <row r="715" spans="1:9" x14ac:dyDescent="0.25">
      <c r="A715" s="15"/>
      <c r="E715" s="15"/>
      <c r="F715" s="15"/>
      <c r="G715" s="15"/>
      <c r="I715" s="15"/>
    </row>
    <row r="716" spans="1:9" x14ac:dyDescent="0.25">
      <c r="A716" s="15"/>
      <c r="E716" s="15"/>
      <c r="F716" s="15"/>
      <c r="G716" s="15"/>
      <c r="I716" s="15"/>
    </row>
    <row r="717" spans="1:9" x14ac:dyDescent="0.25">
      <c r="A717" s="15"/>
      <c r="E717" s="15"/>
      <c r="F717" s="15"/>
      <c r="G717" s="15"/>
      <c r="I717" s="15"/>
    </row>
    <row r="718" spans="1:9" x14ac:dyDescent="0.25">
      <c r="A718" s="15"/>
      <c r="E718" s="15"/>
      <c r="F718" s="15"/>
      <c r="G718" s="15"/>
      <c r="I718" s="15"/>
    </row>
    <row r="719" spans="1:9" x14ac:dyDescent="0.25">
      <c r="A719" s="15"/>
      <c r="E719" s="15"/>
      <c r="F719" s="15"/>
      <c r="G719" s="15"/>
      <c r="I719" s="15"/>
    </row>
    <row r="720" spans="1:9" x14ac:dyDescent="0.25">
      <c r="A720" s="15"/>
      <c r="E720" s="15"/>
      <c r="F720" s="15"/>
      <c r="G720" s="15"/>
      <c r="I720" s="15"/>
    </row>
    <row r="721" spans="1:9" x14ac:dyDescent="0.25">
      <c r="A721" s="15"/>
      <c r="E721" s="15"/>
      <c r="F721" s="15"/>
      <c r="G721" s="15"/>
      <c r="I721" s="15"/>
    </row>
    <row r="722" spans="1:9" x14ac:dyDescent="0.25">
      <c r="A722" s="15"/>
      <c r="E722" s="15"/>
      <c r="F722" s="15"/>
      <c r="G722" s="15"/>
      <c r="I722" s="15"/>
    </row>
    <row r="723" spans="1:9" x14ac:dyDescent="0.25">
      <c r="A723" s="15"/>
      <c r="E723" s="15"/>
      <c r="F723" s="15"/>
      <c r="G723" s="15"/>
      <c r="I723" s="15"/>
    </row>
    <row r="724" spans="1:9" x14ac:dyDescent="0.25">
      <c r="A724" s="15"/>
      <c r="E724" s="15"/>
      <c r="F724" s="15"/>
      <c r="G724" s="15"/>
      <c r="I724" s="15"/>
    </row>
    <row r="725" spans="1:9" x14ac:dyDescent="0.25">
      <c r="A725" s="15"/>
      <c r="E725" s="15"/>
      <c r="F725" s="15"/>
      <c r="G725" s="15"/>
      <c r="I725" s="15"/>
    </row>
    <row r="726" spans="1:9" x14ac:dyDescent="0.25">
      <c r="A726" s="15"/>
      <c r="E726" s="15"/>
      <c r="F726" s="15"/>
      <c r="G726" s="15"/>
      <c r="I726" s="15"/>
    </row>
    <row r="727" spans="1:9" x14ac:dyDescent="0.25">
      <c r="A727" s="15"/>
      <c r="E727" s="15"/>
      <c r="F727" s="15"/>
      <c r="G727" s="15"/>
      <c r="I727" s="15"/>
    </row>
    <row r="728" spans="1:9" x14ac:dyDescent="0.25">
      <c r="A728" s="15"/>
      <c r="E728" s="15"/>
      <c r="F728" s="15"/>
      <c r="G728" s="15"/>
      <c r="I728" s="15"/>
    </row>
    <row r="729" spans="1:9" x14ac:dyDescent="0.25">
      <c r="A729" s="15"/>
      <c r="E729" s="15"/>
      <c r="F729" s="15"/>
      <c r="G729" s="15"/>
      <c r="I729" s="15"/>
    </row>
    <row r="730" spans="1:9" x14ac:dyDescent="0.25">
      <c r="A730" s="15"/>
      <c r="E730" s="15"/>
      <c r="F730" s="15"/>
      <c r="G730" s="15"/>
      <c r="I730" s="15"/>
    </row>
    <row r="731" spans="1:9" x14ac:dyDescent="0.25">
      <c r="A731" s="15"/>
      <c r="E731" s="15"/>
      <c r="F731" s="15"/>
      <c r="G731" s="15"/>
      <c r="I731" s="15"/>
    </row>
    <row r="732" spans="1:9" x14ac:dyDescent="0.25">
      <c r="A732" s="15"/>
      <c r="E732" s="15"/>
      <c r="F732" s="15"/>
      <c r="G732" s="15"/>
      <c r="I732" s="15"/>
    </row>
    <row r="733" spans="1:9" x14ac:dyDescent="0.25">
      <c r="A733" s="15"/>
      <c r="E733" s="15"/>
      <c r="F733" s="15"/>
      <c r="G733" s="15"/>
      <c r="I733" s="15"/>
    </row>
    <row r="734" spans="1:9" x14ac:dyDescent="0.25">
      <c r="A734" s="15"/>
      <c r="E734" s="15"/>
      <c r="F734" s="15"/>
      <c r="G734" s="15"/>
      <c r="I734" s="15"/>
    </row>
    <row r="735" spans="1:9" x14ac:dyDescent="0.25">
      <c r="A735" s="15"/>
      <c r="E735" s="15"/>
      <c r="F735" s="15"/>
      <c r="G735" s="15"/>
      <c r="I735" s="15"/>
    </row>
    <row r="736" spans="1:9" x14ac:dyDescent="0.25">
      <c r="A736" s="15"/>
      <c r="E736" s="15"/>
      <c r="F736" s="15"/>
      <c r="G736" s="15"/>
      <c r="I736" s="15"/>
    </row>
    <row r="737" spans="1:9" x14ac:dyDescent="0.25">
      <c r="A737" s="15"/>
      <c r="E737" s="15"/>
      <c r="F737" s="15"/>
      <c r="G737" s="15"/>
      <c r="I737" s="15"/>
    </row>
    <row r="738" spans="1:9" x14ac:dyDescent="0.25">
      <c r="A738" s="15"/>
      <c r="E738" s="15"/>
      <c r="F738" s="15"/>
      <c r="G738" s="15"/>
      <c r="I738" s="15"/>
    </row>
    <row r="739" spans="1:9" x14ac:dyDescent="0.25">
      <c r="A739" s="15"/>
      <c r="E739" s="15"/>
      <c r="F739" s="15"/>
      <c r="G739" s="15"/>
      <c r="I739" s="15"/>
    </row>
    <row r="740" spans="1:9" x14ac:dyDescent="0.25">
      <c r="A740" s="15"/>
      <c r="E740" s="15"/>
      <c r="F740" s="15"/>
      <c r="G740" s="15"/>
      <c r="I740" s="15"/>
    </row>
    <row r="741" spans="1:9" x14ac:dyDescent="0.25">
      <c r="A741" s="15"/>
      <c r="E741" s="15"/>
      <c r="F741" s="15"/>
      <c r="G741" s="15"/>
      <c r="I741" s="15"/>
    </row>
    <row r="742" spans="1:9" x14ac:dyDescent="0.25">
      <c r="A742" s="15"/>
      <c r="E742" s="15"/>
      <c r="F742" s="15"/>
      <c r="G742" s="15"/>
      <c r="I742" s="15"/>
    </row>
    <row r="743" spans="1:9" x14ac:dyDescent="0.25">
      <c r="A743" s="15"/>
      <c r="E743" s="15"/>
      <c r="F743" s="15"/>
      <c r="G743" s="15"/>
      <c r="I743" s="15"/>
    </row>
    <row r="744" spans="1:9" x14ac:dyDescent="0.25">
      <c r="A744" s="15"/>
      <c r="E744" s="15"/>
      <c r="F744" s="15"/>
      <c r="G744" s="15"/>
      <c r="I744" s="15"/>
    </row>
    <row r="745" spans="1:9" x14ac:dyDescent="0.25">
      <c r="A745" s="15"/>
      <c r="E745" s="15"/>
      <c r="F745" s="15"/>
      <c r="G745" s="15"/>
      <c r="I745" s="15"/>
    </row>
    <row r="746" spans="1:9" x14ac:dyDescent="0.25">
      <c r="A746" s="15"/>
      <c r="E746" s="15"/>
      <c r="F746" s="15"/>
      <c r="G746" s="15"/>
      <c r="I746" s="15"/>
    </row>
    <row r="747" spans="1:9" x14ac:dyDescent="0.25">
      <c r="A747" s="15"/>
      <c r="E747" s="15"/>
      <c r="F747" s="15"/>
      <c r="G747" s="15"/>
      <c r="I747" s="15"/>
    </row>
    <row r="748" spans="1:9" x14ac:dyDescent="0.25">
      <c r="A748" s="15"/>
      <c r="E748" s="15"/>
      <c r="F748" s="15"/>
      <c r="G748" s="15"/>
      <c r="I748" s="15"/>
    </row>
    <row r="749" spans="1:9" x14ac:dyDescent="0.25">
      <c r="A749" s="15"/>
      <c r="E749" s="15"/>
      <c r="F749" s="15"/>
      <c r="G749" s="15"/>
      <c r="I749" s="15"/>
    </row>
    <row r="750" spans="1:9" x14ac:dyDescent="0.25">
      <c r="A750" s="15"/>
      <c r="E750" s="15"/>
      <c r="F750" s="15"/>
      <c r="G750" s="15"/>
      <c r="I750" s="15"/>
    </row>
    <row r="751" spans="1:9" x14ac:dyDescent="0.25">
      <c r="A751" s="15"/>
      <c r="E751" s="15"/>
      <c r="F751" s="15"/>
      <c r="G751" s="15"/>
      <c r="I751" s="15"/>
    </row>
    <row r="752" spans="1:9" x14ac:dyDescent="0.25">
      <c r="A752" s="15"/>
      <c r="E752" s="15"/>
      <c r="F752" s="15"/>
      <c r="G752" s="15"/>
      <c r="I752" s="15"/>
    </row>
    <row r="753" spans="1:9" x14ac:dyDescent="0.25">
      <c r="A753" s="15"/>
      <c r="E753" s="15"/>
      <c r="F753" s="15"/>
      <c r="G753" s="15"/>
      <c r="I753" s="15"/>
    </row>
    <row r="754" spans="1:9" x14ac:dyDescent="0.25">
      <c r="A754" s="15"/>
      <c r="E754" s="15"/>
      <c r="F754" s="15"/>
      <c r="G754" s="15"/>
      <c r="I754" s="15"/>
    </row>
    <row r="755" spans="1:9" x14ac:dyDescent="0.25">
      <c r="A755" s="15"/>
      <c r="E755" s="15"/>
      <c r="F755" s="15"/>
      <c r="G755" s="15"/>
      <c r="I755" s="15"/>
    </row>
    <row r="756" spans="1:9" x14ac:dyDescent="0.25">
      <c r="A756" s="15"/>
      <c r="E756" s="15"/>
      <c r="F756" s="15"/>
      <c r="G756" s="15"/>
      <c r="I756" s="15"/>
    </row>
    <row r="757" spans="1:9" x14ac:dyDescent="0.25">
      <c r="A757" s="15"/>
      <c r="E757" s="15"/>
      <c r="F757" s="15"/>
      <c r="G757" s="15"/>
      <c r="I757" s="15"/>
    </row>
    <row r="758" spans="1:9" x14ac:dyDescent="0.25">
      <c r="A758" s="15"/>
      <c r="E758" s="15"/>
      <c r="F758" s="15"/>
      <c r="G758" s="15"/>
      <c r="I758" s="15"/>
    </row>
    <row r="759" spans="1:9" x14ac:dyDescent="0.25">
      <c r="A759" s="15"/>
      <c r="E759" s="15"/>
      <c r="F759" s="15"/>
      <c r="G759" s="15"/>
      <c r="I759" s="15"/>
    </row>
    <row r="760" spans="1:9" x14ac:dyDescent="0.25">
      <c r="A760" s="15"/>
      <c r="E760" s="15"/>
      <c r="F760" s="15"/>
      <c r="G760" s="15"/>
      <c r="I760" s="15"/>
    </row>
    <row r="761" spans="1:9" x14ac:dyDescent="0.25">
      <c r="A761" s="15"/>
      <c r="E761" s="15"/>
      <c r="F761" s="15"/>
      <c r="G761" s="15"/>
      <c r="I761" s="15"/>
    </row>
    <row r="762" spans="1:9" x14ac:dyDescent="0.25">
      <c r="A762" s="15"/>
      <c r="E762" s="15"/>
      <c r="F762" s="15"/>
      <c r="G762" s="15"/>
      <c r="I762" s="15"/>
    </row>
    <row r="763" spans="1:9" x14ac:dyDescent="0.25">
      <c r="A763" s="15"/>
      <c r="E763" s="15"/>
      <c r="F763" s="15"/>
      <c r="G763" s="15"/>
      <c r="I763" s="15"/>
    </row>
    <row r="764" spans="1:9" x14ac:dyDescent="0.25">
      <c r="A764" s="15"/>
      <c r="E764" s="15"/>
      <c r="F764" s="15"/>
      <c r="G764" s="15"/>
      <c r="I764" s="15"/>
    </row>
    <row r="765" spans="1:9" x14ac:dyDescent="0.25">
      <c r="A765" s="15"/>
      <c r="E765" s="15"/>
      <c r="F765" s="15"/>
      <c r="G765" s="15"/>
      <c r="I765" s="15"/>
    </row>
    <row r="766" spans="1:9" x14ac:dyDescent="0.25">
      <c r="A766" s="15"/>
      <c r="E766" s="15"/>
      <c r="F766" s="15"/>
      <c r="G766" s="15"/>
      <c r="I766" s="15"/>
    </row>
    <row r="767" spans="1:9" x14ac:dyDescent="0.25">
      <c r="A767" s="15"/>
      <c r="E767" s="15"/>
      <c r="F767" s="15"/>
      <c r="G767" s="15"/>
      <c r="I767" s="15"/>
    </row>
    <row r="768" spans="1:9" x14ac:dyDescent="0.25">
      <c r="A768" s="15"/>
      <c r="E768" s="15"/>
      <c r="F768" s="15"/>
      <c r="G768" s="15"/>
      <c r="I768" s="15"/>
    </row>
    <row r="769" spans="1:9" x14ac:dyDescent="0.25">
      <c r="A769" s="15"/>
      <c r="E769" s="15"/>
      <c r="F769" s="15"/>
      <c r="G769" s="15"/>
      <c r="I769" s="15"/>
    </row>
    <row r="770" spans="1:9" x14ac:dyDescent="0.25">
      <c r="A770" s="15"/>
      <c r="E770" s="15"/>
      <c r="F770" s="15"/>
      <c r="G770" s="15"/>
      <c r="I770" s="15"/>
    </row>
    <row r="771" spans="1:9" x14ac:dyDescent="0.25">
      <c r="A771" s="15"/>
      <c r="E771" s="15"/>
      <c r="F771" s="15"/>
      <c r="G771" s="15"/>
      <c r="I771" s="15"/>
    </row>
    <row r="772" spans="1:9" x14ac:dyDescent="0.25">
      <c r="A772" s="15"/>
      <c r="E772" s="15"/>
      <c r="F772" s="15"/>
      <c r="G772" s="15"/>
      <c r="I772" s="15"/>
    </row>
    <row r="773" spans="1:9" x14ac:dyDescent="0.25">
      <c r="A773" s="15"/>
      <c r="E773" s="15"/>
      <c r="F773" s="15"/>
      <c r="G773" s="15"/>
      <c r="I773" s="15"/>
    </row>
    <row r="774" spans="1:9" x14ac:dyDescent="0.25">
      <c r="A774" s="15"/>
      <c r="E774" s="15"/>
      <c r="F774" s="15"/>
      <c r="G774" s="15"/>
      <c r="I774" s="15"/>
    </row>
    <row r="775" spans="1:9" x14ac:dyDescent="0.25">
      <c r="A775" s="15"/>
      <c r="E775" s="15"/>
      <c r="F775" s="15"/>
      <c r="G775" s="15"/>
      <c r="I775" s="15"/>
    </row>
    <row r="776" spans="1:9" x14ac:dyDescent="0.25">
      <c r="A776" s="15"/>
      <c r="E776" s="15"/>
      <c r="F776" s="15"/>
      <c r="G776" s="15"/>
      <c r="I776" s="15"/>
    </row>
    <row r="777" spans="1:9" x14ac:dyDescent="0.25">
      <c r="A777" s="15"/>
      <c r="E777" s="15"/>
      <c r="F777" s="15"/>
      <c r="G777" s="15"/>
      <c r="I777" s="15"/>
    </row>
    <row r="778" spans="1:9" x14ac:dyDescent="0.25">
      <c r="A778" s="15"/>
      <c r="E778" s="15"/>
      <c r="F778" s="15"/>
      <c r="G778" s="15"/>
      <c r="I778" s="15"/>
    </row>
    <row r="779" spans="1:9" x14ac:dyDescent="0.25">
      <c r="A779" s="15"/>
      <c r="E779" s="15"/>
      <c r="F779" s="15"/>
      <c r="G779" s="15"/>
      <c r="I779" s="15"/>
    </row>
    <row r="780" spans="1:9" x14ac:dyDescent="0.25">
      <c r="A780" s="15"/>
      <c r="E780" s="15"/>
      <c r="F780" s="15"/>
      <c r="G780" s="15"/>
      <c r="I780" s="15"/>
    </row>
    <row r="781" spans="1:9" x14ac:dyDescent="0.25">
      <c r="A781" s="15"/>
      <c r="E781" s="15"/>
      <c r="F781" s="15"/>
      <c r="G781" s="15"/>
      <c r="I781" s="15"/>
    </row>
    <row r="782" spans="1:9" x14ac:dyDescent="0.25">
      <c r="A782" s="15"/>
      <c r="E782" s="15"/>
      <c r="F782" s="15"/>
      <c r="G782" s="15"/>
      <c r="I782" s="15"/>
    </row>
    <row r="783" spans="1:9" x14ac:dyDescent="0.25">
      <c r="A783" s="15"/>
      <c r="E783" s="15"/>
      <c r="F783" s="15"/>
      <c r="G783" s="15"/>
      <c r="I783" s="15"/>
    </row>
    <row r="784" spans="1:9" x14ac:dyDescent="0.25">
      <c r="A784" s="15"/>
      <c r="E784" s="15"/>
      <c r="F784" s="15"/>
      <c r="G784" s="15"/>
      <c r="I784" s="15"/>
    </row>
    <row r="785" spans="1:9" x14ac:dyDescent="0.25">
      <c r="A785" s="15"/>
      <c r="E785" s="15"/>
      <c r="F785" s="15"/>
      <c r="G785" s="15"/>
      <c r="I785" s="15"/>
    </row>
    <row r="786" spans="1:9" x14ac:dyDescent="0.25">
      <c r="A786" s="15"/>
      <c r="E786" s="15"/>
      <c r="F786" s="15"/>
      <c r="G786" s="15"/>
      <c r="I786" s="15"/>
    </row>
    <row r="787" spans="1:9" x14ac:dyDescent="0.25">
      <c r="A787" s="15"/>
      <c r="E787" s="15"/>
      <c r="F787" s="15"/>
      <c r="G787" s="15"/>
      <c r="I787" s="15"/>
    </row>
    <row r="788" spans="1:9" x14ac:dyDescent="0.25">
      <c r="A788" s="15"/>
      <c r="E788" s="15"/>
      <c r="F788" s="15"/>
      <c r="G788" s="15"/>
      <c r="I788" s="15"/>
    </row>
    <row r="789" spans="1:9" x14ac:dyDescent="0.25">
      <c r="A789" s="15"/>
      <c r="E789" s="15"/>
      <c r="F789" s="15"/>
      <c r="G789" s="15"/>
      <c r="I789" s="15"/>
    </row>
    <row r="790" spans="1:9" x14ac:dyDescent="0.25">
      <c r="A790" s="15"/>
      <c r="E790" s="15"/>
      <c r="F790" s="15"/>
      <c r="G790" s="15"/>
      <c r="I790" s="15"/>
    </row>
    <row r="791" spans="1:9" x14ac:dyDescent="0.25">
      <c r="A791" s="15"/>
      <c r="E791" s="15"/>
      <c r="F791" s="15"/>
      <c r="G791" s="15"/>
      <c r="I791" s="15"/>
    </row>
    <row r="792" spans="1:9" x14ac:dyDescent="0.25">
      <c r="A792" s="15"/>
      <c r="E792" s="15"/>
      <c r="F792" s="15"/>
      <c r="G792" s="15"/>
      <c r="I792" s="15"/>
    </row>
    <row r="793" spans="1:9" x14ac:dyDescent="0.25">
      <c r="A793" s="15"/>
      <c r="E793" s="15"/>
      <c r="F793" s="15"/>
      <c r="G793" s="15"/>
      <c r="I793" s="15"/>
    </row>
    <row r="794" spans="1:9" x14ac:dyDescent="0.25">
      <c r="A794" s="15"/>
      <c r="E794" s="15"/>
      <c r="F794" s="15"/>
      <c r="G794" s="15"/>
      <c r="I794" s="15"/>
    </row>
    <row r="795" spans="1:9" x14ac:dyDescent="0.25">
      <c r="A795" s="15"/>
      <c r="E795" s="15"/>
      <c r="F795" s="15"/>
      <c r="G795" s="15"/>
      <c r="I795" s="15"/>
    </row>
    <row r="796" spans="1:9" x14ac:dyDescent="0.25">
      <c r="A796" s="15"/>
      <c r="E796" s="15"/>
      <c r="F796" s="15"/>
      <c r="G796" s="15"/>
      <c r="I796" s="15"/>
    </row>
    <row r="797" spans="1:9" x14ac:dyDescent="0.25">
      <c r="A797" s="15"/>
      <c r="E797" s="15"/>
      <c r="F797" s="15"/>
      <c r="G797" s="15"/>
      <c r="I797" s="15"/>
    </row>
    <row r="798" spans="1:9" x14ac:dyDescent="0.25">
      <c r="A798" s="15"/>
      <c r="E798" s="15"/>
      <c r="F798" s="15"/>
      <c r="G798" s="15"/>
      <c r="I798" s="15"/>
    </row>
    <row r="799" spans="1:9" x14ac:dyDescent="0.25">
      <c r="A799" s="15"/>
      <c r="E799" s="15"/>
      <c r="F799" s="15"/>
      <c r="G799" s="15"/>
      <c r="I799" s="15"/>
    </row>
    <row r="800" spans="1:9" x14ac:dyDescent="0.25">
      <c r="A800" s="15"/>
      <c r="E800" s="15"/>
      <c r="F800" s="15"/>
      <c r="G800" s="15"/>
      <c r="I800" s="15"/>
    </row>
    <row r="801" spans="1:9" x14ac:dyDescent="0.25">
      <c r="A801" s="15"/>
      <c r="E801" s="15"/>
      <c r="F801" s="15"/>
      <c r="G801" s="15"/>
      <c r="I801" s="15"/>
    </row>
    <row r="802" spans="1:9" x14ac:dyDescent="0.25">
      <c r="A802" s="15"/>
      <c r="E802" s="15"/>
      <c r="F802" s="15"/>
      <c r="G802" s="15"/>
      <c r="I802" s="15"/>
    </row>
    <row r="803" spans="1:9" x14ac:dyDescent="0.25">
      <c r="A803" s="15"/>
      <c r="E803" s="15"/>
      <c r="F803" s="15"/>
      <c r="G803" s="15"/>
      <c r="I803" s="15"/>
    </row>
    <row r="804" spans="1:9" x14ac:dyDescent="0.25">
      <c r="A804" s="15"/>
      <c r="E804" s="15"/>
      <c r="F804" s="15"/>
      <c r="G804" s="15"/>
      <c r="I804" s="15"/>
    </row>
    <row r="805" spans="1:9" x14ac:dyDescent="0.25">
      <c r="A805" s="15"/>
      <c r="E805" s="15"/>
      <c r="F805" s="15"/>
      <c r="G805" s="15"/>
      <c r="I805" s="15"/>
    </row>
    <row r="806" spans="1:9" x14ac:dyDescent="0.25">
      <c r="A806" s="15"/>
      <c r="E806" s="15"/>
      <c r="F806" s="15"/>
      <c r="G806" s="15"/>
      <c r="I806" s="15"/>
    </row>
    <row r="807" spans="1:9" x14ac:dyDescent="0.25">
      <c r="A807" s="15"/>
      <c r="E807" s="15"/>
      <c r="F807" s="15"/>
      <c r="G807" s="15"/>
      <c r="I807" s="15"/>
    </row>
    <row r="808" spans="1:9" x14ac:dyDescent="0.25">
      <c r="A808" s="15"/>
      <c r="E808" s="15"/>
      <c r="F808" s="15"/>
      <c r="G808" s="15"/>
      <c r="I808" s="15"/>
    </row>
    <row r="809" spans="1:9" x14ac:dyDescent="0.25">
      <c r="A809" s="15"/>
      <c r="E809" s="15"/>
      <c r="F809" s="15"/>
      <c r="G809" s="15"/>
      <c r="I809" s="15"/>
    </row>
    <row r="810" spans="1:9" x14ac:dyDescent="0.25">
      <c r="A810" s="15"/>
      <c r="E810" s="15"/>
      <c r="F810" s="15"/>
      <c r="G810" s="15"/>
      <c r="I810" s="15"/>
    </row>
    <row r="811" spans="1:9" x14ac:dyDescent="0.25">
      <c r="A811" s="15"/>
      <c r="E811" s="15"/>
      <c r="F811" s="15"/>
      <c r="G811" s="15"/>
      <c r="I811" s="15"/>
    </row>
    <row r="812" spans="1:9" x14ac:dyDescent="0.25">
      <c r="A812" s="15"/>
      <c r="E812" s="15"/>
      <c r="F812" s="15"/>
      <c r="G812" s="15"/>
      <c r="I812" s="15"/>
    </row>
    <row r="813" spans="1:9" x14ac:dyDescent="0.25">
      <c r="A813" s="15"/>
      <c r="E813" s="15"/>
      <c r="F813" s="15"/>
      <c r="G813" s="15"/>
      <c r="I813" s="15"/>
    </row>
    <row r="814" spans="1:9" x14ac:dyDescent="0.25">
      <c r="A814" s="15"/>
      <c r="E814" s="15"/>
      <c r="F814" s="15"/>
      <c r="G814" s="15"/>
      <c r="I814" s="15"/>
    </row>
    <row r="815" spans="1:9" x14ac:dyDescent="0.25">
      <c r="A815" s="15"/>
      <c r="E815" s="15"/>
      <c r="F815" s="15"/>
      <c r="G815" s="15"/>
      <c r="I815" s="15"/>
    </row>
    <row r="816" spans="1:9" x14ac:dyDescent="0.25">
      <c r="A816" s="15"/>
      <c r="E816" s="15"/>
      <c r="F816" s="15"/>
      <c r="G816" s="15"/>
      <c r="I816" s="15"/>
    </row>
    <row r="817" spans="1:9" x14ac:dyDescent="0.25">
      <c r="A817" s="15"/>
      <c r="E817" s="15"/>
      <c r="F817" s="15"/>
      <c r="G817" s="15"/>
      <c r="I817" s="15"/>
    </row>
    <row r="818" spans="1:9" x14ac:dyDescent="0.25">
      <c r="A818" s="15"/>
      <c r="E818" s="15"/>
      <c r="F818" s="15"/>
      <c r="G818" s="15"/>
      <c r="I818" s="15"/>
    </row>
    <row r="819" spans="1:9" x14ac:dyDescent="0.25">
      <c r="A819" s="15"/>
      <c r="E819" s="15"/>
      <c r="F819" s="15"/>
      <c r="G819" s="15"/>
      <c r="I819" s="15"/>
    </row>
    <row r="820" spans="1:9" x14ac:dyDescent="0.25">
      <c r="A820" s="15"/>
      <c r="E820" s="15"/>
      <c r="F820" s="15"/>
      <c r="G820" s="15"/>
      <c r="I820" s="15"/>
    </row>
    <row r="821" spans="1:9" x14ac:dyDescent="0.25">
      <c r="A821" s="15"/>
      <c r="E821" s="15"/>
      <c r="F821" s="15"/>
      <c r="G821" s="15"/>
      <c r="I821" s="15"/>
    </row>
    <row r="822" spans="1:9" x14ac:dyDescent="0.25">
      <c r="A822" s="15"/>
      <c r="E822" s="15"/>
      <c r="F822" s="15"/>
      <c r="G822" s="15"/>
      <c r="I822" s="15"/>
    </row>
    <row r="823" spans="1:9" x14ac:dyDescent="0.25">
      <c r="A823" s="15"/>
      <c r="E823" s="15"/>
      <c r="F823" s="15"/>
      <c r="G823" s="15"/>
      <c r="I823" s="15"/>
    </row>
    <row r="824" spans="1:9" x14ac:dyDescent="0.25">
      <c r="A824" s="15"/>
      <c r="E824" s="15"/>
      <c r="F824" s="15"/>
      <c r="G824" s="15"/>
      <c r="I824" s="15"/>
    </row>
    <row r="825" spans="1:9" x14ac:dyDescent="0.25">
      <c r="A825" s="15"/>
      <c r="E825" s="15"/>
      <c r="F825" s="15"/>
      <c r="G825" s="15"/>
      <c r="I825" s="15"/>
    </row>
    <row r="826" spans="1:9" x14ac:dyDescent="0.25">
      <c r="A826" s="15"/>
      <c r="E826" s="15"/>
      <c r="F826" s="15"/>
      <c r="G826" s="15"/>
      <c r="I826" s="15"/>
    </row>
    <row r="827" spans="1:9" x14ac:dyDescent="0.25">
      <c r="A827" s="15"/>
      <c r="E827" s="15"/>
      <c r="F827" s="15"/>
      <c r="G827" s="15"/>
      <c r="I827" s="15"/>
    </row>
    <row r="828" spans="1:9" x14ac:dyDescent="0.25">
      <c r="A828" s="15"/>
      <c r="E828" s="15"/>
      <c r="F828" s="15"/>
      <c r="G828" s="15"/>
      <c r="I828" s="15"/>
    </row>
    <row r="829" spans="1:9" x14ac:dyDescent="0.25">
      <c r="A829" s="15"/>
      <c r="E829" s="15"/>
      <c r="F829" s="15"/>
      <c r="G829" s="15"/>
      <c r="I829" s="15"/>
    </row>
    <row r="830" spans="1:9" x14ac:dyDescent="0.25">
      <c r="A830" s="15"/>
      <c r="E830" s="15"/>
      <c r="F830" s="15"/>
      <c r="G830" s="15"/>
      <c r="I830" s="15"/>
    </row>
    <row r="831" spans="1:9" x14ac:dyDescent="0.25">
      <c r="A831" s="15"/>
      <c r="E831" s="15"/>
      <c r="F831" s="15"/>
      <c r="G831" s="15"/>
      <c r="I831" s="15"/>
    </row>
    <row r="832" spans="1:9" x14ac:dyDescent="0.25">
      <c r="A832" s="15"/>
      <c r="E832" s="15"/>
      <c r="F832" s="15"/>
      <c r="G832" s="15"/>
      <c r="I832" s="15"/>
    </row>
    <row r="833" spans="1:9" x14ac:dyDescent="0.25">
      <c r="A833" s="15"/>
      <c r="E833" s="15"/>
      <c r="F833" s="15"/>
      <c r="G833" s="15"/>
      <c r="I833" s="15"/>
    </row>
    <row r="834" spans="1:9" x14ac:dyDescent="0.25">
      <c r="A834" s="15"/>
      <c r="E834" s="15"/>
      <c r="F834" s="15"/>
      <c r="G834" s="15"/>
      <c r="I834" s="15"/>
    </row>
    <row r="835" spans="1:9" x14ac:dyDescent="0.25">
      <c r="A835" s="15"/>
      <c r="E835" s="15"/>
      <c r="F835" s="15"/>
      <c r="G835" s="15"/>
      <c r="I835" s="15"/>
    </row>
    <row r="836" spans="1:9" x14ac:dyDescent="0.25">
      <c r="A836" s="15"/>
      <c r="E836" s="15"/>
      <c r="F836" s="15"/>
      <c r="G836" s="15"/>
      <c r="I836" s="15"/>
    </row>
    <row r="837" spans="1:9" x14ac:dyDescent="0.25">
      <c r="A837" s="15"/>
      <c r="E837" s="15"/>
      <c r="F837" s="15"/>
      <c r="G837" s="15"/>
      <c r="I837" s="15"/>
    </row>
    <row r="838" spans="1:9" x14ac:dyDescent="0.25">
      <c r="A838" s="15"/>
      <c r="E838" s="15"/>
      <c r="F838" s="15"/>
      <c r="G838" s="15"/>
      <c r="I838" s="15"/>
    </row>
    <row r="839" spans="1:9" x14ac:dyDescent="0.25">
      <c r="A839" s="15"/>
      <c r="E839" s="15"/>
      <c r="F839" s="15"/>
      <c r="G839" s="15"/>
      <c r="I839" s="15"/>
    </row>
    <row r="840" spans="1:9" x14ac:dyDescent="0.25">
      <c r="A840" s="15"/>
      <c r="E840" s="15"/>
      <c r="F840" s="15"/>
      <c r="G840" s="15"/>
      <c r="I840" s="15"/>
    </row>
    <row r="841" spans="1:9" x14ac:dyDescent="0.25">
      <c r="A841" s="15"/>
      <c r="E841" s="15"/>
      <c r="F841" s="15"/>
      <c r="G841" s="15"/>
      <c r="I841" s="15"/>
    </row>
    <row r="842" spans="1:9" x14ac:dyDescent="0.25">
      <c r="A842" s="15"/>
      <c r="E842" s="15"/>
      <c r="F842" s="15"/>
      <c r="G842" s="15"/>
      <c r="I842" s="15"/>
    </row>
    <row r="843" spans="1:9" x14ac:dyDescent="0.25">
      <c r="A843" s="15"/>
      <c r="E843" s="15"/>
      <c r="F843" s="15"/>
      <c r="G843" s="15"/>
      <c r="I843" s="15"/>
    </row>
    <row r="844" spans="1:9" x14ac:dyDescent="0.25">
      <c r="A844" s="15"/>
      <c r="E844" s="15"/>
      <c r="F844" s="15"/>
      <c r="G844" s="15"/>
      <c r="I844" s="15"/>
    </row>
    <row r="845" spans="1:9" x14ac:dyDescent="0.25">
      <c r="A845" s="15"/>
      <c r="E845" s="15"/>
      <c r="F845" s="15"/>
      <c r="G845" s="15"/>
      <c r="I845" s="15"/>
    </row>
    <row r="846" spans="1:9" x14ac:dyDescent="0.25">
      <c r="A846" s="15"/>
      <c r="E846" s="15"/>
      <c r="F846" s="15"/>
      <c r="G846" s="15"/>
      <c r="I846" s="15"/>
    </row>
    <row r="847" spans="1:9" x14ac:dyDescent="0.25">
      <c r="A847" s="15"/>
      <c r="E847" s="15"/>
      <c r="F847" s="15"/>
      <c r="G847" s="15"/>
      <c r="I847" s="15"/>
    </row>
    <row r="848" spans="1:9" x14ac:dyDescent="0.25">
      <c r="A848" s="15"/>
      <c r="E848" s="15"/>
      <c r="F848" s="15"/>
      <c r="G848" s="15"/>
      <c r="I848" s="15"/>
    </row>
    <row r="849" spans="1:9" x14ac:dyDescent="0.25">
      <c r="A849" s="15"/>
      <c r="E849" s="15"/>
      <c r="F849" s="15"/>
      <c r="G849" s="15"/>
      <c r="I849" s="15"/>
    </row>
    <row r="850" spans="1:9" x14ac:dyDescent="0.25">
      <c r="A850" s="15"/>
      <c r="E850" s="15"/>
      <c r="F850" s="15"/>
      <c r="G850" s="15"/>
      <c r="I850" s="15"/>
    </row>
    <row r="851" spans="1:9" x14ac:dyDescent="0.25">
      <c r="A851" s="15"/>
      <c r="E851" s="15"/>
      <c r="F851" s="15"/>
      <c r="G851" s="15"/>
      <c r="I851" s="15"/>
    </row>
    <row r="852" spans="1:9" x14ac:dyDescent="0.25">
      <c r="A852" s="15"/>
      <c r="E852" s="15"/>
      <c r="F852" s="15"/>
      <c r="G852" s="15"/>
      <c r="I852" s="15"/>
    </row>
    <row r="853" spans="1:9" x14ac:dyDescent="0.25">
      <c r="A853" s="15"/>
      <c r="E853" s="15"/>
      <c r="F853" s="15"/>
      <c r="G853" s="15"/>
      <c r="I853" s="15"/>
    </row>
    <row r="854" spans="1:9" x14ac:dyDescent="0.25">
      <c r="A854" s="15"/>
      <c r="E854" s="15"/>
      <c r="F854" s="15"/>
      <c r="G854" s="15"/>
      <c r="I854" s="15"/>
    </row>
    <row r="855" spans="1:9" x14ac:dyDescent="0.25">
      <c r="A855" s="15"/>
      <c r="E855" s="15"/>
      <c r="F855" s="15"/>
      <c r="G855" s="15"/>
      <c r="I855" s="15"/>
    </row>
    <row r="856" spans="1:9" x14ac:dyDescent="0.25">
      <c r="A856" s="15"/>
      <c r="E856" s="15"/>
      <c r="F856" s="15"/>
      <c r="G856" s="15"/>
      <c r="I856" s="15"/>
    </row>
    <row r="857" spans="1:9" x14ac:dyDescent="0.25">
      <c r="A857" s="15"/>
      <c r="E857" s="15"/>
      <c r="F857" s="15"/>
      <c r="G857" s="15"/>
      <c r="I857" s="15"/>
    </row>
    <row r="858" spans="1:9" x14ac:dyDescent="0.25">
      <c r="A858" s="15"/>
      <c r="E858" s="15"/>
      <c r="F858" s="15"/>
      <c r="G858" s="15"/>
      <c r="I858" s="15"/>
    </row>
    <row r="859" spans="1:9" x14ac:dyDescent="0.25">
      <c r="A859" s="15"/>
      <c r="E859" s="15"/>
      <c r="F859" s="15"/>
      <c r="G859" s="15"/>
      <c r="I859" s="15"/>
    </row>
    <row r="860" spans="1:9" x14ac:dyDescent="0.25">
      <c r="A860" s="15"/>
      <c r="E860" s="15"/>
      <c r="F860" s="15"/>
      <c r="G860" s="15"/>
      <c r="I860" s="15"/>
    </row>
    <row r="861" spans="1:9" x14ac:dyDescent="0.25">
      <c r="A861" s="15"/>
      <c r="E861" s="15"/>
      <c r="F861" s="15"/>
      <c r="G861" s="15"/>
      <c r="I861" s="15"/>
    </row>
    <row r="862" spans="1:9" x14ac:dyDescent="0.25">
      <c r="A862" s="15"/>
      <c r="E862" s="15"/>
      <c r="F862" s="15"/>
      <c r="G862" s="15"/>
      <c r="I862" s="15"/>
    </row>
    <row r="863" spans="1:9" x14ac:dyDescent="0.25">
      <c r="A863" s="15"/>
      <c r="E863" s="15"/>
      <c r="F863" s="15"/>
      <c r="G863" s="15"/>
      <c r="I863" s="15"/>
    </row>
    <row r="864" spans="1:9" x14ac:dyDescent="0.25">
      <c r="A864" s="15"/>
      <c r="E864" s="15"/>
      <c r="F864" s="15"/>
      <c r="G864" s="15"/>
      <c r="I864" s="15"/>
    </row>
    <row r="865" spans="1:9" x14ac:dyDescent="0.25">
      <c r="A865" s="15"/>
      <c r="E865" s="15"/>
      <c r="F865" s="15"/>
      <c r="G865" s="15"/>
      <c r="I865" s="15"/>
    </row>
    <row r="866" spans="1:9" x14ac:dyDescent="0.25">
      <c r="A866" s="15"/>
      <c r="E866" s="15"/>
      <c r="F866" s="15"/>
      <c r="G866" s="15"/>
      <c r="I866" s="15"/>
    </row>
    <row r="867" spans="1:9" x14ac:dyDescent="0.25">
      <c r="A867" s="15"/>
      <c r="E867" s="15"/>
      <c r="F867" s="15"/>
      <c r="G867" s="15"/>
      <c r="I867" s="15"/>
    </row>
    <row r="868" spans="1:9" x14ac:dyDescent="0.25">
      <c r="A868" s="15"/>
      <c r="E868" s="15"/>
      <c r="F868" s="15"/>
      <c r="G868" s="15"/>
      <c r="I868" s="15"/>
    </row>
    <row r="869" spans="1:9" x14ac:dyDescent="0.25">
      <c r="A869" s="15"/>
      <c r="E869" s="15"/>
      <c r="F869" s="15"/>
      <c r="G869" s="15"/>
      <c r="I869" s="15"/>
    </row>
    <row r="870" spans="1:9" x14ac:dyDescent="0.25">
      <c r="A870" s="15"/>
      <c r="E870" s="15"/>
      <c r="F870" s="15"/>
      <c r="G870" s="15"/>
      <c r="I870" s="15"/>
    </row>
    <row r="871" spans="1:9" x14ac:dyDescent="0.25">
      <c r="A871" s="15"/>
      <c r="E871" s="15"/>
      <c r="F871" s="15"/>
      <c r="G871" s="15"/>
      <c r="I871" s="15"/>
    </row>
    <row r="872" spans="1:9" x14ac:dyDescent="0.25">
      <c r="A872" s="15"/>
      <c r="E872" s="15"/>
      <c r="F872" s="15"/>
      <c r="G872" s="15"/>
      <c r="I872" s="15"/>
    </row>
    <row r="873" spans="1:9" x14ac:dyDescent="0.25">
      <c r="A873" s="15"/>
      <c r="E873" s="15"/>
      <c r="F873" s="15"/>
      <c r="G873" s="15"/>
      <c r="I873" s="15"/>
    </row>
    <row r="874" spans="1:9" x14ac:dyDescent="0.25">
      <c r="A874" s="15"/>
      <c r="E874" s="15"/>
      <c r="F874" s="15"/>
      <c r="G874" s="15"/>
      <c r="I874" s="15"/>
    </row>
    <row r="875" spans="1:9" x14ac:dyDescent="0.25">
      <c r="A875" s="15"/>
      <c r="E875" s="15"/>
      <c r="F875" s="15"/>
      <c r="G875" s="15"/>
      <c r="I875" s="15"/>
    </row>
    <row r="876" spans="1:9" x14ac:dyDescent="0.25">
      <c r="A876" s="15"/>
      <c r="E876" s="15"/>
      <c r="F876" s="15"/>
      <c r="G876" s="15"/>
      <c r="I876" s="15"/>
    </row>
    <row r="877" spans="1:9" x14ac:dyDescent="0.25">
      <c r="A877" s="15"/>
      <c r="E877" s="15"/>
      <c r="F877" s="15"/>
      <c r="G877" s="15"/>
      <c r="I877" s="15"/>
    </row>
    <row r="878" spans="1:9" x14ac:dyDescent="0.25">
      <c r="A878" s="15"/>
      <c r="E878" s="15"/>
      <c r="F878" s="15"/>
      <c r="G878" s="15"/>
      <c r="I878" s="15"/>
    </row>
    <row r="879" spans="1:9" x14ac:dyDescent="0.25">
      <c r="A879" s="15"/>
      <c r="E879" s="15"/>
      <c r="F879" s="15"/>
      <c r="G879" s="15"/>
      <c r="I879" s="15"/>
    </row>
    <row r="880" spans="1:9" x14ac:dyDescent="0.25">
      <c r="A880" s="15"/>
      <c r="E880" s="15"/>
      <c r="F880" s="15"/>
      <c r="G880" s="15"/>
      <c r="I880" s="15"/>
    </row>
    <row r="881" spans="1:9" x14ac:dyDescent="0.25">
      <c r="A881" s="15"/>
      <c r="E881" s="15"/>
      <c r="F881" s="15"/>
      <c r="G881" s="15"/>
      <c r="I881" s="15"/>
    </row>
    <row r="882" spans="1:9" x14ac:dyDescent="0.25">
      <c r="A882" s="15"/>
      <c r="E882" s="15"/>
      <c r="F882" s="15"/>
      <c r="G882" s="15"/>
      <c r="I882" s="15"/>
    </row>
    <row r="883" spans="1:9" x14ac:dyDescent="0.25">
      <c r="A883" s="15"/>
      <c r="E883" s="15"/>
      <c r="F883" s="15"/>
      <c r="G883" s="15"/>
      <c r="I883" s="15"/>
    </row>
    <row r="884" spans="1:9" x14ac:dyDescent="0.25">
      <c r="A884" s="15"/>
      <c r="E884" s="15"/>
      <c r="F884" s="15"/>
      <c r="G884" s="15"/>
      <c r="I884" s="15"/>
    </row>
    <row r="885" spans="1:9" x14ac:dyDescent="0.25">
      <c r="A885" s="15"/>
      <c r="E885" s="15"/>
      <c r="F885" s="15"/>
      <c r="G885" s="15"/>
      <c r="I885" s="15"/>
    </row>
    <row r="886" spans="1:9" x14ac:dyDescent="0.25">
      <c r="A886" s="15"/>
      <c r="E886" s="15"/>
      <c r="F886" s="15"/>
      <c r="G886" s="15"/>
      <c r="I886" s="15"/>
    </row>
    <row r="887" spans="1:9" x14ac:dyDescent="0.25">
      <c r="A887" s="15"/>
      <c r="E887" s="15"/>
      <c r="F887" s="15"/>
      <c r="G887" s="15"/>
      <c r="I887" s="15"/>
    </row>
    <row r="888" spans="1:9" x14ac:dyDescent="0.25">
      <c r="A888" s="15"/>
      <c r="E888" s="15"/>
      <c r="F888" s="15"/>
      <c r="G888" s="15"/>
      <c r="I888" s="15"/>
    </row>
    <row r="889" spans="1:9" x14ac:dyDescent="0.25">
      <c r="A889" s="15"/>
      <c r="E889" s="15"/>
      <c r="F889" s="15"/>
      <c r="G889" s="15"/>
      <c r="I889" s="15"/>
    </row>
    <row r="890" spans="1:9" x14ac:dyDescent="0.25">
      <c r="A890" s="15"/>
      <c r="E890" s="15"/>
      <c r="F890" s="15"/>
      <c r="G890" s="15"/>
      <c r="I890" s="15"/>
    </row>
    <row r="891" spans="1:9" x14ac:dyDescent="0.25">
      <c r="A891" s="15"/>
      <c r="E891" s="15"/>
      <c r="F891" s="15"/>
      <c r="G891" s="15"/>
      <c r="I891" s="15"/>
    </row>
    <row r="892" spans="1:9" x14ac:dyDescent="0.25">
      <c r="A892" s="15"/>
      <c r="E892" s="15"/>
      <c r="F892" s="15"/>
      <c r="G892" s="15"/>
      <c r="I892" s="15"/>
    </row>
    <row r="893" spans="1:9" x14ac:dyDescent="0.25">
      <c r="A893" s="15"/>
      <c r="E893" s="15"/>
      <c r="F893" s="15"/>
      <c r="G893" s="15"/>
      <c r="I893" s="15"/>
    </row>
    <row r="894" spans="1:9" x14ac:dyDescent="0.25">
      <c r="A894" s="15"/>
      <c r="E894" s="15"/>
      <c r="F894" s="15"/>
      <c r="G894" s="15"/>
      <c r="I894" s="15"/>
    </row>
    <row r="895" spans="1:9" x14ac:dyDescent="0.25">
      <c r="A895" s="15"/>
      <c r="E895" s="15"/>
      <c r="F895" s="15"/>
      <c r="G895" s="15"/>
      <c r="I895" s="15"/>
    </row>
    <row r="896" spans="1:9" x14ac:dyDescent="0.25">
      <c r="A896" s="15"/>
      <c r="E896" s="15"/>
      <c r="F896" s="15"/>
      <c r="G896" s="15"/>
      <c r="I896" s="15"/>
    </row>
    <row r="897" spans="1:9" x14ac:dyDescent="0.25">
      <c r="A897" s="15"/>
      <c r="E897" s="15"/>
      <c r="F897" s="15"/>
      <c r="G897" s="15"/>
      <c r="I897" s="15"/>
    </row>
    <row r="898" spans="1:9" x14ac:dyDescent="0.25">
      <c r="A898" s="15"/>
      <c r="E898" s="15"/>
      <c r="F898" s="15"/>
      <c r="G898" s="15"/>
      <c r="I898" s="15"/>
    </row>
    <row r="899" spans="1:9" x14ac:dyDescent="0.25">
      <c r="A899" s="15"/>
      <c r="E899" s="15"/>
      <c r="F899" s="15"/>
      <c r="G899" s="15"/>
      <c r="I899" s="15"/>
    </row>
    <row r="900" spans="1:9" x14ac:dyDescent="0.25">
      <c r="A900" s="15"/>
      <c r="E900" s="15"/>
      <c r="F900" s="15"/>
      <c r="G900" s="15"/>
      <c r="I900" s="15"/>
    </row>
    <row r="901" spans="1:9" x14ac:dyDescent="0.25">
      <c r="A901" s="15"/>
      <c r="E901" s="15"/>
      <c r="F901" s="15"/>
      <c r="G901" s="15"/>
      <c r="I901" s="15"/>
    </row>
    <row r="902" spans="1:9" x14ac:dyDescent="0.25">
      <c r="A902" s="15"/>
      <c r="E902" s="15"/>
      <c r="F902" s="15"/>
      <c r="G902" s="15"/>
      <c r="I902" s="15"/>
    </row>
    <row r="903" spans="1:9" x14ac:dyDescent="0.25">
      <c r="A903" s="15"/>
      <c r="E903" s="15"/>
      <c r="F903" s="15"/>
      <c r="G903" s="15"/>
      <c r="I903" s="15"/>
    </row>
    <row r="904" spans="1:9" x14ac:dyDescent="0.25">
      <c r="A904" s="15"/>
      <c r="E904" s="15"/>
      <c r="F904" s="15"/>
      <c r="G904" s="15"/>
      <c r="I904" s="15"/>
    </row>
    <row r="905" spans="1:9" x14ac:dyDescent="0.25">
      <c r="A905" s="15"/>
      <c r="E905" s="15"/>
      <c r="F905" s="15"/>
      <c r="G905" s="15"/>
      <c r="I905" s="15"/>
    </row>
    <row r="906" spans="1:9" x14ac:dyDescent="0.25">
      <c r="A906" s="15"/>
      <c r="E906" s="15"/>
      <c r="F906" s="15"/>
      <c r="G906" s="15"/>
      <c r="I906" s="15"/>
    </row>
    <row r="907" spans="1:9" x14ac:dyDescent="0.25">
      <c r="A907" s="15"/>
      <c r="E907" s="15"/>
      <c r="F907" s="15"/>
      <c r="G907" s="15"/>
      <c r="I907" s="15"/>
    </row>
    <row r="908" spans="1:9" x14ac:dyDescent="0.25">
      <c r="A908" s="15"/>
      <c r="E908" s="15"/>
      <c r="F908" s="15"/>
      <c r="G908" s="15"/>
      <c r="I908" s="15"/>
    </row>
    <row r="909" spans="1:9" x14ac:dyDescent="0.25">
      <c r="A909" s="15"/>
      <c r="E909" s="15"/>
      <c r="F909" s="15"/>
      <c r="G909" s="15"/>
      <c r="I909" s="15"/>
    </row>
    <row r="910" spans="1:9" x14ac:dyDescent="0.25">
      <c r="A910" s="15"/>
      <c r="E910" s="15"/>
      <c r="F910" s="15"/>
      <c r="G910" s="15"/>
      <c r="I910" s="15"/>
    </row>
    <row r="911" spans="1:9" x14ac:dyDescent="0.25">
      <c r="A911" s="15"/>
      <c r="E911" s="15"/>
      <c r="F911" s="15"/>
      <c r="G911" s="15"/>
      <c r="I911" s="15"/>
    </row>
    <row r="912" spans="1:9" x14ac:dyDescent="0.25">
      <c r="A912" s="15"/>
      <c r="E912" s="15"/>
      <c r="F912" s="15"/>
      <c r="G912" s="15"/>
      <c r="I912" s="15"/>
    </row>
    <row r="913" spans="1:9" x14ac:dyDescent="0.25">
      <c r="A913" s="15"/>
      <c r="E913" s="15"/>
      <c r="F913" s="15"/>
      <c r="G913" s="15"/>
      <c r="I913" s="15"/>
    </row>
    <row r="914" spans="1:9" x14ac:dyDescent="0.25">
      <c r="A914" s="15"/>
      <c r="E914" s="15"/>
      <c r="F914" s="15"/>
      <c r="G914" s="15"/>
      <c r="I914" s="15"/>
    </row>
    <row r="915" spans="1:9" x14ac:dyDescent="0.25">
      <c r="A915" s="15"/>
      <c r="E915" s="15"/>
      <c r="F915" s="15"/>
      <c r="G915" s="15"/>
      <c r="I915" s="15"/>
    </row>
    <row r="916" spans="1:9" x14ac:dyDescent="0.25">
      <c r="A916" s="15"/>
      <c r="E916" s="15"/>
      <c r="F916" s="15"/>
      <c r="G916" s="15"/>
      <c r="I916" s="15"/>
    </row>
    <row r="917" spans="1:9" x14ac:dyDescent="0.25">
      <c r="A917" s="15"/>
      <c r="E917" s="15"/>
      <c r="F917" s="15"/>
      <c r="G917" s="15"/>
      <c r="I917" s="15"/>
    </row>
    <row r="918" spans="1:9" x14ac:dyDescent="0.25">
      <c r="A918" s="15"/>
      <c r="E918" s="15"/>
      <c r="F918" s="15"/>
      <c r="G918" s="15"/>
      <c r="I918" s="15"/>
    </row>
    <row r="919" spans="1:9" x14ac:dyDescent="0.25">
      <c r="A919" s="15"/>
      <c r="E919" s="15"/>
      <c r="F919" s="15"/>
      <c r="G919" s="15"/>
      <c r="I919" s="15"/>
    </row>
    <row r="920" spans="1:9" x14ac:dyDescent="0.25">
      <c r="A920" s="15"/>
      <c r="E920" s="15"/>
      <c r="F920" s="15"/>
      <c r="G920" s="15"/>
      <c r="I920" s="15"/>
    </row>
    <row r="921" spans="1:9" x14ac:dyDescent="0.25">
      <c r="A921" s="15"/>
      <c r="E921" s="15"/>
      <c r="F921" s="15"/>
      <c r="G921" s="15"/>
      <c r="I921" s="15"/>
    </row>
    <row r="922" spans="1:9" x14ac:dyDescent="0.25">
      <c r="A922" s="15"/>
      <c r="E922" s="15"/>
      <c r="F922" s="15"/>
      <c r="G922" s="15"/>
      <c r="I922" s="15"/>
    </row>
    <row r="923" spans="1:9" x14ac:dyDescent="0.25">
      <c r="A923" s="15"/>
      <c r="E923" s="15"/>
      <c r="F923" s="15"/>
      <c r="G923" s="15"/>
      <c r="I923" s="15"/>
    </row>
    <row r="924" spans="1:9" x14ac:dyDescent="0.25">
      <c r="A924" s="15"/>
      <c r="E924" s="15"/>
      <c r="F924" s="15"/>
      <c r="G924" s="15"/>
      <c r="I924" s="15"/>
    </row>
    <row r="925" spans="1:9" x14ac:dyDescent="0.25">
      <c r="A925" s="15"/>
      <c r="E925" s="15"/>
      <c r="F925" s="15"/>
      <c r="G925" s="15"/>
      <c r="I925" s="15"/>
    </row>
    <row r="926" spans="1:9" x14ac:dyDescent="0.25">
      <c r="A926" s="15"/>
      <c r="E926" s="15"/>
      <c r="F926" s="15"/>
      <c r="G926" s="15"/>
      <c r="I926" s="15"/>
    </row>
    <row r="927" spans="1:9" x14ac:dyDescent="0.25">
      <c r="A927" s="15"/>
      <c r="E927" s="15"/>
      <c r="F927" s="15"/>
      <c r="G927" s="15"/>
      <c r="I927" s="15"/>
    </row>
    <row r="928" spans="1:9" x14ac:dyDescent="0.25">
      <c r="A928" s="15"/>
      <c r="E928" s="15"/>
      <c r="F928" s="15"/>
      <c r="G928" s="15"/>
      <c r="I928" s="15"/>
    </row>
    <row r="929" spans="1:9" x14ac:dyDescent="0.25">
      <c r="A929" s="15"/>
      <c r="E929" s="15"/>
      <c r="F929" s="15"/>
      <c r="G929" s="15"/>
      <c r="I929" s="15"/>
    </row>
    <row r="930" spans="1:9" x14ac:dyDescent="0.25">
      <c r="A930" s="15"/>
      <c r="E930" s="15"/>
      <c r="F930" s="15"/>
      <c r="G930" s="15"/>
      <c r="I930" s="15"/>
    </row>
    <row r="931" spans="1:9" x14ac:dyDescent="0.25">
      <c r="A931" s="15"/>
      <c r="E931" s="15"/>
      <c r="F931" s="15"/>
      <c r="G931" s="15"/>
      <c r="I931" s="15"/>
    </row>
    <row r="932" spans="1:9" x14ac:dyDescent="0.25">
      <c r="A932" s="15"/>
      <c r="E932" s="15"/>
      <c r="F932" s="15"/>
      <c r="G932" s="15"/>
      <c r="I932" s="15"/>
    </row>
    <row r="933" spans="1:9" x14ac:dyDescent="0.25">
      <c r="A933" s="15"/>
      <c r="E933" s="15"/>
      <c r="F933" s="15"/>
      <c r="G933" s="15"/>
      <c r="I933" s="15"/>
    </row>
    <row r="934" spans="1:9" x14ac:dyDescent="0.25">
      <c r="A934" s="15"/>
      <c r="E934" s="15"/>
      <c r="F934" s="15"/>
      <c r="G934" s="15"/>
      <c r="I934" s="15"/>
    </row>
    <row r="935" spans="1:9" x14ac:dyDescent="0.25">
      <c r="A935" s="15"/>
      <c r="E935" s="15"/>
      <c r="F935" s="15"/>
      <c r="G935" s="15"/>
      <c r="I935" s="15"/>
    </row>
    <row r="936" spans="1:9" x14ac:dyDescent="0.25">
      <c r="A936" s="15"/>
      <c r="E936" s="15"/>
      <c r="F936" s="15"/>
      <c r="G936" s="15"/>
      <c r="I936" s="15"/>
    </row>
    <row r="937" spans="1:9" x14ac:dyDescent="0.25">
      <c r="A937" s="15"/>
      <c r="E937" s="15"/>
      <c r="F937" s="15"/>
      <c r="G937" s="15"/>
      <c r="I937" s="15"/>
    </row>
    <row r="938" spans="1:9" x14ac:dyDescent="0.25">
      <c r="A938" s="15"/>
      <c r="E938" s="15"/>
      <c r="F938" s="15"/>
      <c r="G938" s="15"/>
      <c r="I938" s="15"/>
    </row>
    <row r="939" spans="1:9" x14ac:dyDescent="0.25">
      <c r="A939" s="15"/>
      <c r="E939" s="15"/>
      <c r="F939" s="15"/>
      <c r="G939" s="15"/>
      <c r="I939" s="15"/>
    </row>
    <row r="940" spans="1:9" x14ac:dyDescent="0.25">
      <c r="A940" s="15"/>
      <c r="E940" s="15"/>
      <c r="F940" s="15"/>
      <c r="G940" s="15"/>
      <c r="I940" s="15"/>
    </row>
    <row r="941" spans="1:9" x14ac:dyDescent="0.25">
      <c r="A941" s="15"/>
      <c r="E941" s="15"/>
      <c r="F941" s="15"/>
      <c r="G941" s="15"/>
      <c r="I941" s="15"/>
    </row>
    <row r="942" spans="1:9" x14ac:dyDescent="0.25">
      <c r="A942" s="15"/>
      <c r="E942" s="15"/>
      <c r="F942" s="15"/>
      <c r="G942" s="15"/>
      <c r="I942" s="15"/>
    </row>
    <row r="943" spans="1:9" x14ac:dyDescent="0.25">
      <c r="A943" s="15"/>
      <c r="E943" s="15"/>
      <c r="F943" s="15"/>
      <c r="G943" s="15"/>
      <c r="I943" s="15"/>
    </row>
    <row r="944" spans="1:9" x14ac:dyDescent="0.25">
      <c r="A944" s="15"/>
      <c r="E944" s="15"/>
      <c r="F944" s="15"/>
      <c r="G944" s="15"/>
      <c r="I944" s="15"/>
    </row>
    <row r="945" spans="1:9" x14ac:dyDescent="0.25">
      <c r="A945" s="15"/>
      <c r="E945" s="15"/>
      <c r="F945" s="15"/>
      <c r="G945" s="15"/>
      <c r="I945" s="15"/>
    </row>
    <row r="946" spans="1:9" x14ac:dyDescent="0.25">
      <c r="A946" s="15"/>
      <c r="E946" s="15"/>
      <c r="F946" s="15"/>
      <c r="G946" s="15"/>
      <c r="I946" s="15"/>
    </row>
    <row r="947" spans="1:9" x14ac:dyDescent="0.25">
      <c r="A947" s="15"/>
      <c r="E947" s="15"/>
      <c r="F947" s="15"/>
      <c r="G947" s="15"/>
      <c r="I947" s="15"/>
    </row>
    <row r="948" spans="1:9" x14ac:dyDescent="0.25">
      <c r="A948" s="15"/>
      <c r="E948" s="15"/>
      <c r="F948" s="15"/>
      <c r="G948" s="15"/>
      <c r="I948" s="15"/>
    </row>
    <row r="949" spans="1:9" x14ac:dyDescent="0.25">
      <c r="A949" s="15"/>
      <c r="E949" s="15"/>
      <c r="F949" s="15"/>
      <c r="G949" s="15"/>
      <c r="I949" s="15"/>
    </row>
    <row r="950" spans="1:9" x14ac:dyDescent="0.25">
      <c r="A950" s="15"/>
      <c r="E950" s="15"/>
      <c r="F950" s="15"/>
      <c r="G950" s="15"/>
      <c r="I950" s="15"/>
    </row>
    <row r="951" spans="1:9" x14ac:dyDescent="0.25">
      <c r="A951" s="15"/>
      <c r="E951" s="15"/>
      <c r="F951" s="15"/>
      <c r="G951" s="15"/>
      <c r="I951" s="15"/>
    </row>
    <row r="952" spans="1:9" x14ac:dyDescent="0.25">
      <c r="A952" s="15"/>
      <c r="E952" s="15"/>
      <c r="F952" s="15"/>
      <c r="G952" s="15"/>
      <c r="I952" s="15"/>
    </row>
    <row r="953" spans="1:9" x14ac:dyDescent="0.25">
      <c r="A953" s="15"/>
      <c r="E953" s="15"/>
      <c r="F953" s="15"/>
      <c r="G953" s="15"/>
      <c r="I953" s="15"/>
    </row>
    <row r="954" spans="1:9" x14ac:dyDescent="0.25">
      <c r="A954" s="15"/>
      <c r="E954" s="15"/>
      <c r="F954" s="15"/>
      <c r="G954" s="15"/>
      <c r="I954" s="15"/>
    </row>
    <row r="955" spans="1:9" x14ac:dyDescent="0.25">
      <c r="A955" s="15"/>
      <c r="E955" s="15"/>
      <c r="F955" s="15"/>
      <c r="G955" s="15"/>
      <c r="I955" s="15"/>
    </row>
    <row r="956" spans="1:9" x14ac:dyDescent="0.25">
      <c r="A956" s="15"/>
      <c r="E956" s="15"/>
      <c r="F956" s="15"/>
      <c r="G956" s="15"/>
      <c r="I956" s="15"/>
    </row>
    <row r="957" spans="1:9" x14ac:dyDescent="0.25">
      <c r="A957" s="15"/>
      <c r="E957" s="15"/>
      <c r="F957" s="15"/>
      <c r="G957" s="15"/>
      <c r="I957" s="15"/>
    </row>
    <row r="958" spans="1:9" x14ac:dyDescent="0.25">
      <c r="A958" s="15"/>
      <c r="E958" s="15"/>
      <c r="F958" s="15"/>
      <c r="G958" s="15"/>
      <c r="I958" s="15"/>
    </row>
    <row r="959" spans="1:9" x14ac:dyDescent="0.25">
      <c r="A959" s="15"/>
      <c r="E959" s="15"/>
      <c r="F959" s="15"/>
      <c r="G959" s="15"/>
      <c r="I959" s="15"/>
    </row>
    <row r="960" spans="1:9" x14ac:dyDescent="0.25">
      <c r="A960" s="15"/>
      <c r="E960" s="15"/>
      <c r="F960" s="15"/>
      <c r="G960" s="15"/>
      <c r="I960" s="15"/>
    </row>
    <row r="961" spans="1:9" x14ac:dyDescent="0.25">
      <c r="A961" s="15"/>
      <c r="E961" s="15"/>
      <c r="F961" s="15"/>
      <c r="G961" s="15"/>
      <c r="I961" s="15"/>
    </row>
    <row r="962" spans="1:9" x14ac:dyDescent="0.25">
      <c r="A962" s="15"/>
      <c r="E962" s="15"/>
      <c r="F962" s="15"/>
      <c r="G962" s="15"/>
      <c r="I962" s="15"/>
    </row>
    <row r="963" spans="1:9" x14ac:dyDescent="0.25">
      <c r="A963" s="15"/>
      <c r="E963" s="15"/>
      <c r="F963" s="15"/>
      <c r="G963" s="15"/>
      <c r="I963" s="15"/>
    </row>
    <row r="964" spans="1:9" x14ac:dyDescent="0.25">
      <c r="A964" s="15"/>
      <c r="E964" s="15"/>
      <c r="F964" s="15"/>
      <c r="G964" s="15"/>
      <c r="I964" s="15"/>
    </row>
    <row r="965" spans="1:9" x14ac:dyDescent="0.25">
      <c r="A965" s="15"/>
      <c r="E965" s="15"/>
      <c r="F965" s="15"/>
      <c r="G965" s="15"/>
      <c r="I965" s="15"/>
    </row>
    <row r="966" spans="1:9" x14ac:dyDescent="0.25">
      <c r="A966" s="15"/>
      <c r="E966" s="15"/>
      <c r="F966" s="15"/>
      <c r="G966" s="15"/>
      <c r="I966" s="15"/>
    </row>
    <row r="967" spans="1:9" x14ac:dyDescent="0.25">
      <c r="A967" s="15"/>
      <c r="E967" s="15"/>
      <c r="F967" s="15"/>
      <c r="G967" s="15"/>
      <c r="I967" s="15"/>
    </row>
    <row r="968" spans="1:9" x14ac:dyDescent="0.25">
      <c r="A968" s="15"/>
      <c r="E968" s="15"/>
      <c r="F968" s="15"/>
      <c r="G968" s="15"/>
      <c r="I968" s="15"/>
    </row>
    <row r="969" spans="1:9" x14ac:dyDescent="0.25">
      <c r="A969" s="15"/>
      <c r="E969" s="15"/>
      <c r="F969" s="15"/>
      <c r="G969" s="15"/>
      <c r="I969" s="15"/>
    </row>
    <row r="970" spans="1:9" x14ac:dyDescent="0.25">
      <c r="A970" s="15"/>
      <c r="E970" s="15"/>
      <c r="F970" s="15"/>
      <c r="G970" s="15"/>
      <c r="I970" s="15"/>
    </row>
    <row r="971" spans="1:9" x14ac:dyDescent="0.25">
      <c r="A971" s="15"/>
      <c r="E971" s="15"/>
      <c r="F971" s="15"/>
      <c r="G971" s="15"/>
      <c r="I971" s="15"/>
    </row>
    <row r="972" spans="1:9" x14ac:dyDescent="0.25">
      <c r="A972" s="15"/>
      <c r="E972" s="15"/>
      <c r="F972" s="15"/>
      <c r="G972" s="15"/>
      <c r="I972" s="15"/>
    </row>
    <row r="973" spans="1:9" x14ac:dyDescent="0.25">
      <c r="A973" s="15"/>
      <c r="E973" s="15"/>
      <c r="F973" s="15"/>
      <c r="G973" s="15"/>
      <c r="I973" s="15"/>
    </row>
    <row r="974" spans="1:9" x14ac:dyDescent="0.25">
      <c r="A974" s="15"/>
      <c r="E974" s="15"/>
      <c r="F974" s="15"/>
      <c r="G974" s="15"/>
      <c r="I974" s="15"/>
    </row>
    <row r="975" spans="1:9" x14ac:dyDescent="0.25">
      <c r="A975" s="15"/>
      <c r="E975" s="15"/>
      <c r="F975" s="15"/>
      <c r="G975" s="15"/>
      <c r="I975" s="15"/>
    </row>
    <row r="976" spans="1:9" x14ac:dyDescent="0.25">
      <c r="A976" s="15"/>
      <c r="E976" s="15"/>
      <c r="F976" s="15"/>
      <c r="G976" s="15"/>
      <c r="I976" s="15"/>
    </row>
    <row r="977" spans="1:9" x14ac:dyDescent="0.25">
      <c r="A977" s="15"/>
      <c r="E977" s="15"/>
      <c r="F977" s="15"/>
      <c r="G977" s="15"/>
      <c r="I977" s="15"/>
    </row>
    <row r="978" spans="1:9" x14ac:dyDescent="0.25">
      <c r="A978" s="15"/>
      <c r="E978" s="15"/>
      <c r="F978" s="15"/>
      <c r="G978" s="15"/>
      <c r="I978" s="15"/>
    </row>
    <row r="979" spans="1:9" x14ac:dyDescent="0.25">
      <c r="A979" s="15"/>
      <c r="E979" s="15"/>
      <c r="F979" s="15"/>
      <c r="G979" s="15"/>
      <c r="I979" s="15"/>
    </row>
    <row r="980" spans="1:9" x14ac:dyDescent="0.25">
      <c r="A980" s="15"/>
      <c r="E980" s="15"/>
      <c r="F980" s="15"/>
      <c r="G980" s="15"/>
      <c r="I980" s="15"/>
    </row>
    <row r="981" spans="1:9" x14ac:dyDescent="0.25">
      <c r="A981" s="15"/>
      <c r="E981" s="15"/>
      <c r="F981" s="15"/>
      <c r="G981" s="15"/>
      <c r="I981" s="15"/>
    </row>
    <row r="982" spans="1:9" x14ac:dyDescent="0.25">
      <c r="A982" s="15"/>
      <c r="E982" s="15"/>
      <c r="F982" s="15"/>
      <c r="G982" s="15"/>
      <c r="I982" s="15"/>
    </row>
    <row r="983" spans="1:9" x14ac:dyDescent="0.25">
      <c r="A983" s="15"/>
      <c r="E983" s="15"/>
      <c r="F983" s="15"/>
      <c r="G983" s="15"/>
      <c r="I983" s="15"/>
    </row>
    <row r="984" spans="1:9" x14ac:dyDescent="0.25">
      <c r="A984" s="15"/>
      <c r="E984" s="15"/>
      <c r="F984" s="15"/>
      <c r="G984" s="15"/>
      <c r="I984" s="15"/>
    </row>
    <row r="985" spans="1:9" x14ac:dyDescent="0.25">
      <c r="A985" s="15"/>
      <c r="E985" s="15"/>
      <c r="F985" s="15"/>
      <c r="G985" s="15"/>
      <c r="I985" s="15"/>
    </row>
    <row r="986" spans="1:9" x14ac:dyDescent="0.25">
      <c r="A986" s="15"/>
      <c r="E986" s="15"/>
      <c r="F986" s="15"/>
      <c r="G986" s="15"/>
      <c r="I986" s="15"/>
    </row>
    <row r="987" spans="1:9" x14ac:dyDescent="0.25">
      <c r="A987" s="15"/>
      <c r="E987" s="15"/>
      <c r="F987" s="15"/>
      <c r="G987" s="15"/>
      <c r="I987" s="15"/>
    </row>
    <row r="988" spans="1:9" x14ac:dyDescent="0.25">
      <c r="A988" s="15"/>
      <c r="E988" s="15"/>
      <c r="F988" s="15"/>
      <c r="G988" s="15"/>
      <c r="I988" s="15"/>
    </row>
    <row r="989" spans="1:9" x14ac:dyDescent="0.25">
      <c r="A989" s="15"/>
      <c r="E989" s="15"/>
      <c r="F989" s="15"/>
      <c r="G989" s="15"/>
      <c r="I989" s="15"/>
    </row>
    <row r="990" spans="1:9" x14ac:dyDescent="0.25">
      <c r="A990" s="15"/>
      <c r="E990" s="15"/>
      <c r="F990" s="15"/>
      <c r="G990" s="15"/>
      <c r="I990" s="15"/>
    </row>
    <row r="991" spans="1:9" x14ac:dyDescent="0.25">
      <c r="A991" s="15"/>
      <c r="E991" s="15"/>
      <c r="F991" s="15"/>
      <c r="G991" s="15"/>
      <c r="I991" s="15"/>
    </row>
    <row r="992" spans="1:9" x14ac:dyDescent="0.25">
      <c r="A992" s="15"/>
      <c r="E992" s="15"/>
      <c r="F992" s="15"/>
      <c r="G992" s="15"/>
      <c r="I992" s="15"/>
    </row>
    <row r="993" spans="1:9" x14ac:dyDescent="0.25">
      <c r="A993" s="15"/>
      <c r="E993" s="15"/>
      <c r="F993" s="15"/>
      <c r="G993" s="15"/>
      <c r="I993" s="15"/>
    </row>
    <row r="994" spans="1:9" x14ac:dyDescent="0.25">
      <c r="A994" s="15"/>
      <c r="E994" s="15"/>
      <c r="F994" s="15"/>
      <c r="G994" s="15"/>
      <c r="I994" s="15"/>
    </row>
    <row r="995" spans="1:9" x14ac:dyDescent="0.25">
      <c r="A995" s="15"/>
      <c r="E995" s="15"/>
      <c r="F995" s="15"/>
      <c r="G995" s="15"/>
      <c r="I995" s="15"/>
    </row>
    <row r="996" spans="1:9" x14ac:dyDescent="0.25">
      <c r="A996" s="15"/>
      <c r="E996" s="15"/>
      <c r="F996" s="15"/>
      <c r="G996" s="15"/>
      <c r="I996" s="15"/>
    </row>
    <row r="997" spans="1:9" x14ac:dyDescent="0.25">
      <c r="A997" s="15"/>
      <c r="E997" s="15"/>
      <c r="F997" s="15"/>
      <c r="G997" s="15"/>
      <c r="I997" s="15"/>
    </row>
    <row r="998" spans="1:9" x14ac:dyDescent="0.25">
      <c r="A998" s="15"/>
      <c r="E998" s="15"/>
      <c r="F998" s="15"/>
      <c r="G998" s="15"/>
      <c r="I998" s="15"/>
    </row>
    <row r="999" spans="1:9" x14ac:dyDescent="0.25">
      <c r="A999" s="15"/>
      <c r="E999" s="15"/>
      <c r="F999" s="15"/>
      <c r="G999" s="15"/>
      <c r="I999" s="15"/>
    </row>
    <row r="1000" spans="1:9" x14ac:dyDescent="0.25">
      <c r="A1000" s="15"/>
      <c r="E1000" s="15"/>
      <c r="F1000" s="15"/>
      <c r="G1000" s="15"/>
      <c r="I1000" s="15"/>
    </row>
    <row r="1001" spans="1:9" x14ac:dyDescent="0.25">
      <c r="A1001" s="15"/>
      <c r="E1001" s="15"/>
      <c r="F1001" s="15"/>
      <c r="G1001" s="15"/>
      <c r="I1001" s="15"/>
    </row>
    <row r="1002" spans="1:9" x14ac:dyDescent="0.25">
      <c r="A1002" s="15"/>
      <c r="E1002" s="15"/>
      <c r="F1002" s="15"/>
      <c r="G1002" s="15"/>
      <c r="I1002" s="15"/>
    </row>
    <row r="1003" spans="1:9" x14ac:dyDescent="0.25">
      <c r="A1003" s="15"/>
      <c r="E1003" s="15"/>
      <c r="F1003" s="15"/>
      <c r="G1003" s="15"/>
      <c r="I1003" s="15"/>
    </row>
    <row r="1004" spans="1:9" x14ac:dyDescent="0.25">
      <c r="A1004" s="15"/>
      <c r="E1004" s="15"/>
      <c r="F1004" s="15"/>
      <c r="G1004" s="15"/>
      <c r="I1004" s="15"/>
    </row>
    <row r="1005" spans="1:9" x14ac:dyDescent="0.25">
      <c r="A1005" s="15"/>
      <c r="E1005" s="15"/>
      <c r="F1005" s="15"/>
      <c r="G1005" s="15"/>
      <c r="I1005" s="15"/>
    </row>
    <row r="1006" spans="1:9" x14ac:dyDescent="0.25">
      <c r="A1006" s="15"/>
      <c r="E1006" s="15"/>
      <c r="F1006" s="15"/>
      <c r="G1006" s="15"/>
      <c r="I1006" s="15"/>
    </row>
    <row r="1007" spans="1:9" x14ac:dyDescent="0.25">
      <c r="A1007" s="15"/>
      <c r="E1007" s="15"/>
      <c r="F1007" s="15"/>
      <c r="G1007" s="15"/>
      <c r="I1007" s="15"/>
    </row>
    <row r="1008" spans="1:9" x14ac:dyDescent="0.25">
      <c r="A1008" s="15"/>
      <c r="E1008" s="15"/>
      <c r="F1008" s="15"/>
      <c r="G1008" s="15"/>
      <c r="I1008" s="15"/>
    </row>
    <row r="1009" spans="1:9" x14ac:dyDescent="0.25">
      <c r="A1009" s="15"/>
      <c r="E1009" s="15"/>
      <c r="F1009" s="15"/>
      <c r="G1009" s="15"/>
      <c r="I1009" s="15"/>
    </row>
    <row r="1010" spans="1:9" x14ac:dyDescent="0.25">
      <c r="A1010" s="15"/>
      <c r="E1010" s="15"/>
      <c r="F1010" s="15"/>
      <c r="G1010" s="15"/>
      <c r="I1010" s="15"/>
    </row>
    <row r="1011" spans="1:9" x14ac:dyDescent="0.25">
      <c r="A1011" s="15"/>
      <c r="E1011" s="15"/>
      <c r="F1011" s="15"/>
      <c r="G1011" s="15"/>
      <c r="I1011" s="15"/>
    </row>
    <row r="1012" spans="1:9" x14ac:dyDescent="0.25">
      <c r="A1012" s="15"/>
      <c r="E1012" s="15"/>
      <c r="F1012" s="15"/>
      <c r="G1012" s="15"/>
      <c r="I1012" s="15"/>
    </row>
    <row r="1013" spans="1:9" x14ac:dyDescent="0.25">
      <c r="A1013" s="15"/>
      <c r="E1013" s="15"/>
      <c r="F1013" s="15"/>
      <c r="G1013" s="15"/>
      <c r="I1013" s="15"/>
    </row>
    <row r="1014" spans="1:9" x14ac:dyDescent="0.25">
      <c r="A1014" s="15"/>
      <c r="E1014" s="15"/>
      <c r="F1014" s="15"/>
      <c r="G1014" s="15"/>
      <c r="I1014" s="15"/>
    </row>
    <row r="1015" spans="1:9" x14ac:dyDescent="0.25">
      <c r="A1015" s="15"/>
      <c r="E1015" s="15"/>
      <c r="F1015" s="15"/>
      <c r="G1015" s="15"/>
      <c r="I1015" s="15"/>
    </row>
    <row r="1016" spans="1:9" x14ac:dyDescent="0.25">
      <c r="A1016" s="15"/>
      <c r="E1016" s="15"/>
      <c r="F1016" s="15"/>
      <c r="G1016" s="15"/>
      <c r="I1016" s="15"/>
    </row>
    <row r="1017" spans="1:9" x14ac:dyDescent="0.25">
      <c r="A1017" s="15"/>
      <c r="E1017" s="15"/>
      <c r="F1017" s="15"/>
      <c r="G1017" s="15"/>
      <c r="I1017" s="15"/>
    </row>
    <row r="1018" spans="1:9" x14ac:dyDescent="0.25">
      <c r="A1018" s="15"/>
      <c r="E1018" s="15"/>
      <c r="F1018" s="15"/>
      <c r="G1018" s="15"/>
      <c r="I1018" s="15"/>
    </row>
    <row r="1019" spans="1:9" x14ac:dyDescent="0.25">
      <c r="A1019" s="15"/>
      <c r="E1019" s="15"/>
      <c r="F1019" s="15"/>
      <c r="G1019" s="15"/>
      <c r="I1019" s="15"/>
    </row>
    <row r="1020" spans="1:9" x14ac:dyDescent="0.25">
      <c r="A1020" s="15"/>
      <c r="E1020" s="15"/>
      <c r="F1020" s="15"/>
      <c r="G1020" s="15"/>
      <c r="I1020" s="15"/>
    </row>
    <row r="1021" spans="1:9" x14ac:dyDescent="0.25">
      <c r="A1021" s="15"/>
      <c r="E1021" s="15"/>
      <c r="F1021" s="15"/>
      <c r="G1021" s="15"/>
      <c r="I1021" s="15"/>
    </row>
    <row r="1022" spans="1:9" x14ac:dyDescent="0.25">
      <c r="A1022" s="15"/>
      <c r="E1022" s="15"/>
      <c r="F1022" s="15"/>
      <c r="G1022" s="15"/>
      <c r="I1022" s="15"/>
    </row>
    <row r="1023" spans="1:9" x14ac:dyDescent="0.25">
      <c r="A1023" s="15"/>
      <c r="E1023" s="15"/>
      <c r="F1023" s="15"/>
      <c r="G1023" s="15"/>
      <c r="I1023" s="15"/>
    </row>
    <row r="1024" spans="1:9" x14ac:dyDescent="0.25">
      <c r="A1024" s="15"/>
      <c r="E1024" s="15"/>
      <c r="F1024" s="15"/>
      <c r="G1024" s="15"/>
      <c r="I1024" s="15"/>
    </row>
    <row r="1025" spans="1:9" x14ac:dyDescent="0.25">
      <c r="A1025" s="15"/>
      <c r="E1025" s="15"/>
      <c r="F1025" s="15"/>
      <c r="G1025" s="15"/>
      <c r="I1025" s="15"/>
    </row>
    <row r="1026" spans="1:9" x14ac:dyDescent="0.25">
      <c r="A1026" s="15"/>
      <c r="E1026" s="15"/>
      <c r="F1026" s="15"/>
      <c r="G1026" s="15"/>
      <c r="I1026" s="15"/>
    </row>
    <row r="1027" spans="1:9" x14ac:dyDescent="0.25">
      <c r="A1027" s="15"/>
      <c r="E1027" s="15"/>
      <c r="F1027" s="15"/>
      <c r="G1027" s="15"/>
      <c r="I1027" s="15"/>
    </row>
    <row r="1028" spans="1:9" x14ac:dyDescent="0.25">
      <c r="A1028" s="15"/>
      <c r="E1028" s="15"/>
      <c r="F1028" s="15"/>
      <c r="G1028" s="15"/>
      <c r="I1028" s="15"/>
    </row>
    <row r="1029" spans="1:9" x14ac:dyDescent="0.25">
      <c r="A1029" s="15"/>
      <c r="E1029" s="15"/>
      <c r="F1029" s="15"/>
      <c r="G1029" s="15"/>
      <c r="I1029" s="15"/>
    </row>
    <row r="1030" spans="1:9" x14ac:dyDescent="0.25">
      <c r="A1030" s="15"/>
      <c r="E1030" s="15"/>
      <c r="F1030" s="15"/>
      <c r="G1030" s="15"/>
      <c r="I1030" s="15"/>
    </row>
    <row r="1031" spans="1:9" x14ac:dyDescent="0.25">
      <c r="A1031" s="15"/>
      <c r="E1031" s="15"/>
      <c r="F1031" s="15"/>
      <c r="G1031" s="15"/>
      <c r="I1031" s="15"/>
    </row>
    <row r="1032" spans="1:9" x14ac:dyDescent="0.25">
      <c r="A1032" s="15"/>
      <c r="E1032" s="15"/>
      <c r="F1032" s="15"/>
      <c r="G1032" s="15"/>
      <c r="I1032" s="15"/>
    </row>
    <row r="1033" spans="1:9" x14ac:dyDescent="0.25">
      <c r="A1033" s="15"/>
      <c r="E1033" s="15"/>
      <c r="F1033" s="15"/>
      <c r="G1033" s="15"/>
      <c r="I1033" s="15"/>
    </row>
    <row r="1034" spans="1:9" x14ac:dyDescent="0.25">
      <c r="A1034" s="15"/>
      <c r="E1034" s="15"/>
      <c r="F1034" s="15"/>
      <c r="G1034" s="15"/>
      <c r="I1034" s="15"/>
    </row>
    <row r="1035" spans="1:9" x14ac:dyDescent="0.25">
      <c r="A1035" s="15"/>
      <c r="E1035" s="15"/>
      <c r="F1035" s="15"/>
      <c r="G1035" s="15"/>
      <c r="I1035" s="15"/>
    </row>
    <row r="1036" spans="1:9" x14ac:dyDescent="0.25">
      <c r="A1036" s="15"/>
      <c r="E1036" s="15"/>
      <c r="F1036" s="15"/>
      <c r="G1036" s="15"/>
      <c r="I1036" s="15"/>
    </row>
    <row r="1037" spans="1:9" x14ac:dyDescent="0.25">
      <c r="A1037" s="15"/>
      <c r="E1037" s="15"/>
      <c r="F1037" s="15"/>
      <c r="G1037" s="15"/>
      <c r="I1037" s="15"/>
    </row>
    <row r="1038" spans="1:9" x14ac:dyDescent="0.25">
      <c r="A1038" s="15"/>
      <c r="E1038" s="15"/>
      <c r="F1038" s="15"/>
      <c r="G1038" s="15"/>
      <c r="I1038" s="15"/>
    </row>
    <row r="1039" spans="1:9" x14ac:dyDescent="0.25">
      <c r="A1039" s="15"/>
      <c r="E1039" s="15"/>
      <c r="F1039" s="15"/>
      <c r="G1039" s="15"/>
      <c r="I1039" s="15"/>
    </row>
    <row r="1040" spans="1:9" x14ac:dyDescent="0.25">
      <c r="A1040" s="15"/>
      <c r="E1040" s="15"/>
      <c r="F1040" s="15"/>
      <c r="G1040" s="15"/>
      <c r="I1040" s="15"/>
    </row>
    <row r="1041" spans="1:9" x14ac:dyDescent="0.25">
      <c r="A1041" s="15"/>
      <c r="E1041" s="15"/>
      <c r="F1041" s="15"/>
      <c r="G1041" s="15"/>
      <c r="I1041" s="15"/>
    </row>
    <row r="1042" spans="1:9" x14ac:dyDescent="0.25">
      <c r="A1042" s="15"/>
      <c r="E1042" s="15"/>
      <c r="F1042" s="15"/>
      <c r="G1042" s="15"/>
      <c r="I1042" s="15"/>
    </row>
    <row r="1043" spans="1:9" x14ac:dyDescent="0.25">
      <c r="A1043" s="15"/>
      <c r="E1043" s="15"/>
      <c r="F1043" s="15"/>
      <c r="G1043" s="15"/>
      <c r="I1043" s="15"/>
    </row>
    <row r="1044" spans="1:9" x14ac:dyDescent="0.25">
      <c r="A1044" s="15"/>
      <c r="E1044" s="15"/>
      <c r="F1044" s="15"/>
      <c r="G1044" s="15"/>
      <c r="I1044" s="15"/>
    </row>
    <row r="1045" spans="1:9" x14ac:dyDescent="0.25">
      <c r="A1045" s="15"/>
      <c r="E1045" s="15"/>
      <c r="F1045" s="15"/>
      <c r="G1045" s="15"/>
      <c r="I1045" s="15"/>
    </row>
    <row r="1046" spans="1:9" x14ac:dyDescent="0.25">
      <c r="A1046" s="15"/>
      <c r="E1046" s="15"/>
      <c r="F1046" s="15"/>
      <c r="G1046" s="15"/>
      <c r="I1046" s="15"/>
    </row>
    <row r="1047" spans="1:9" x14ac:dyDescent="0.25">
      <c r="A1047" s="15"/>
      <c r="E1047" s="15"/>
      <c r="F1047" s="15"/>
      <c r="G1047" s="15"/>
      <c r="I1047" s="15"/>
    </row>
    <row r="1048" spans="1:9" x14ac:dyDescent="0.25">
      <c r="A1048" s="15"/>
      <c r="E1048" s="15"/>
      <c r="F1048" s="15"/>
      <c r="G1048" s="15"/>
      <c r="I1048" s="15"/>
    </row>
    <row r="1049" spans="1:9" x14ac:dyDescent="0.25">
      <c r="A1049" s="15"/>
      <c r="E1049" s="15"/>
      <c r="F1049" s="15"/>
      <c r="G1049" s="15"/>
      <c r="I1049" s="15"/>
    </row>
    <row r="1050" spans="1:9" x14ac:dyDescent="0.25">
      <c r="A1050" s="15"/>
      <c r="E1050" s="15"/>
      <c r="F1050" s="15"/>
      <c r="G1050" s="15"/>
      <c r="I1050" s="15"/>
    </row>
    <row r="1051" spans="1:9" x14ac:dyDescent="0.25">
      <c r="A1051" s="15"/>
      <c r="E1051" s="15"/>
      <c r="F1051" s="15"/>
      <c r="G1051" s="15"/>
      <c r="I1051" s="15"/>
    </row>
    <row r="1052" spans="1:9" x14ac:dyDescent="0.25">
      <c r="A1052" s="15"/>
      <c r="E1052" s="15"/>
      <c r="F1052" s="15"/>
      <c r="G1052" s="15"/>
      <c r="I1052" s="15"/>
    </row>
    <row r="1053" spans="1:9" x14ac:dyDescent="0.25">
      <c r="A1053" s="15"/>
      <c r="E1053" s="15"/>
      <c r="F1053" s="15"/>
      <c r="G1053" s="15"/>
      <c r="I1053" s="15"/>
    </row>
    <row r="1054" spans="1:9" x14ac:dyDescent="0.25">
      <c r="A1054" s="15"/>
      <c r="E1054" s="15"/>
      <c r="F1054" s="15"/>
      <c r="G1054" s="15"/>
      <c r="I1054" s="15"/>
    </row>
    <row r="1055" spans="1:9" x14ac:dyDescent="0.25">
      <c r="A1055" s="15"/>
      <c r="E1055" s="15"/>
      <c r="F1055" s="15"/>
      <c r="G1055" s="15"/>
      <c r="I1055" s="15"/>
    </row>
    <row r="1056" spans="1:9" x14ac:dyDescent="0.25">
      <c r="A1056" s="15"/>
      <c r="E1056" s="15"/>
      <c r="F1056" s="15"/>
      <c r="G1056" s="15"/>
      <c r="I1056" s="15"/>
    </row>
    <row r="1057" spans="1:9" x14ac:dyDescent="0.25">
      <c r="A1057" s="15"/>
      <c r="E1057" s="15"/>
      <c r="F1057" s="15"/>
      <c r="G1057" s="15"/>
      <c r="I1057" s="15"/>
    </row>
    <row r="1058" spans="1:9" x14ac:dyDescent="0.25">
      <c r="A1058" s="15"/>
      <c r="E1058" s="15"/>
      <c r="F1058" s="15"/>
      <c r="G1058" s="15"/>
      <c r="I1058" s="15"/>
    </row>
    <row r="1059" spans="1:9" x14ac:dyDescent="0.25">
      <c r="A1059" s="15"/>
      <c r="E1059" s="15"/>
      <c r="F1059" s="15"/>
      <c r="G1059" s="15"/>
      <c r="I1059" s="15"/>
    </row>
    <row r="1060" spans="1:9" x14ac:dyDescent="0.25">
      <c r="A1060" s="15"/>
      <c r="E1060" s="15"/>
      <c r="F1060" s="15"/>
      <c r="G1060" s="15"/>
      <c r="I1060" s="15"/>
    </row>
    <row r="1061" spans="1:9" x14ac:dyDescent="0.25">
      <c r="A1061" s="15"/>
      <c r="E1061" s="15"/>
      <c r="F1061" s="15"/>
      <c r="G1061" s="15"/>
      <c r="I1061" s="15"/>
    </row>
    <row r="1062" spans="1:9" x14ac:dyDescent="0.25">
      <c r="A1062" s="15"/>
      <c r="E1062" s="15"/>
      <c r="F1062" s="15"/>
      <c r="G1062" s="15"/>
      <c r="I1062" s="15"/>
    </row>
    <row r="1063" spans="1:9" x14ac:dyDescent="0.25">
      <c r="A1063" s="15"/>
      <c r="E1063" s="15"/>
      <c r="F1063" s="15"/>
      <c r="G1063" s="15"/>
      <c r="I1063" s="15"/>
    </row>
    <row r="1064" spans="1:9" x14ac:dyDescent="0.25">
      <c r="A1064" s="15"/>
      <c r="E1064" s="15"/>
      <c r="F1064" s="15"/>
      <c r="G1064" s="15"/>
      <c r="I1064" s="15"/>
    </row>
    <row r="1065" spans="1:9" x14ac:dyDescent="0.25">
      <c r="A1065" s="15"/>
      <c r="E1065" s="15"/>
      <c r="F1065" s="15"/>
      <c r="G1065" s="15"/>
      <c r="I1065" s="15"/>
    </row>
    <row r="1066" spans="1:9" x14ac:dyDescent="0.25">
      <c r="A1066" s="15"/>
      <c r="E1066" s="15"/>
      <c r="F1066" s="15"/>
      <c r="G1066" s="15"/>
      <c r="I1066" s="15"/>
    </row>
    <row r="1067" spans="1:9" x14ac:dyDescent="0.25">
      <c r="A1067" s="15"/>
      <c r="E1067" s="15"/>
      <c r="F1067" s="15"/>
      <c r="G1067" s="15"/>
      <c r="I1067" s="15"/>
    </row>
    <row r="1068" spans="1:9" x14ac:dyDescent="0.25">
      <c r="A1068" s="15"/>
      <c r="E1068" s="15"/>
      <c r="F1068" s="15"/>
      <c r="G1068" s="15"/>
      <c r="I1068" s="15"/>
    </row>
    <row r="1069" spans="1:9" x14ac:dyDescent="0.25">
      <c r="A1069" s="15"/>
      <c r="E1069" s="15"/>
      <c r="F1069" s="15"/>
      <c r="G1069" s="15"/>
      <c r="I1069" s="15"/>
    </row>
    <row r="1070" spans="1:9" x14ac:dyDescent="0.25">
      <c r="A1070" s="15"/>
      <c r="E1070" s="15"/>
      <c r="F1070" s="15"/>
      <c r="G1070" s="15"/>
      <c r="I1070" s="15"/>
    </row>
    <row r="1071" spans="1:9" x14ac:dyDescent="0.25">
      <c r="A1071" s="15"/>
      <c r="E1071" s="15"/>
      <c r="F1071" s="15"/>
      <c r="G1071" s="15"/>
      <c r="I1071" s="15"/>
    </row>
    <row r="1072" spans="1:9" x14ac:dyDescent="0.25">
      <c r="A1072" s="15"/>
      <c r="E1072" s="15"/>
      <c r="F1072" s="15"/>
      <c r="G1072" s="15"/>
      <c r="I1072" s="15"/>
    </row>
    <row r="1073" spans="1:9" x14ac:dyDescent="0.25">
      <c r="A1073" s="15"/>
      <c r="E1073" s="15"/>
      <c r="F1073" s="15"/>
      <c r="G1073" s="15"/>
      <c r="I1073" s="15"/>
    </row>
    <row r="1074" spans="1:9" x14ac:dyDescent="0.25">
      <c r="A1074" s="15"/>
      <c r="E1074" s="15"/>
      <c r="F1074" s="15"/>
      <c r="G1074" s="15"/>
      <c r="I1074" s="15"/>
    </row>
    <row r="1075" spans="1:9" x14ac:dyDescent="0.25">
      <c r="A1075" s="15"/>
      <c r="E1075" s="15"/>
      <c r="F1075" s="15"/>
      <c r="G1075" s="15"/>
      <c r="I1075" s="15"/>
    </row>
    <row r="1076" spans="1:9" x14ac:dyDescent="0.25">
      <c r="A1076" s="15"/>
      <c r="E1076" s="15"/>
      <c r="F1076" s="15"/>
      <c r="G1076" s="15"/>
      <c r="I1076" s="15"/>
    </row>
    <row r="1077" spans="1:9" x14ac:dyDescent="0.25">
      <c r="A1077" s="15"/>
      <c r="E1077" s="15"/>
      <c r="F1077" s="15"/>
      <c r="G1077" s="15"/>
      <c r="I1077" s="15"/>
    </row>
    <row r="1078" spans="1:9" x14ac:dyDescent="0.25">
      <c r="A1078" s="15"/>
      <c r="E1078" s="15"/>
      <c r="F1078" s="15"/>
      <c r="G1078" s="15"/>
      <c r="I1078" s="15"/>
    </row>
    <row r="1079" spans="1:9" x14ac:dyDescent="0.25">
      <c r="A1079" s="15"/>
      <c r="E1079" s="15"/>
      <c r="F1079" s="15"/>
      <c r="G1079" s="15"/>
      <c r="I1079" s="15"/>
    </row>
    <row r="1080" spans="1:9" x14ac:dyDescent="0.25">
      <c r="A1080" s="15"/>
      <c r="E1080" s="15"/>
      <c r="F1080" s="15"/>
      <c r="G1080" s="15"/>
      <c r="I1080" s="15"/>
    </row>
    <row r="1081" spans="1:9" x14ac:dyDescent="0.25">
      <c r="A1081" s="15"/>
      <c r="E1081" s="15"/>
      <c r="F1081" s="15"/>
      <c r="G1081" s="15"/>
      <c r="I1081" s="15"/>
    </row>
    <row r="1082" spans="1:9" x14ac:dyDescent="0.25">
      <c r="A1082" s="15"/>
      <c r="E1082" s="15"/>
      <c r="F1082" s="15"/>
      <c r="G1082" s="15"/>
      <c r="I1082" s="15"/>
    </row>
    <row r="1083" spans="1:9" x14ac:dyDescent="0.25">
      <c r="A1083" s="15"/>
      <c r="E1083" s="15"/>
      <c r="F1083" s="15"/>
      <c r="G1083" s="15"/>
      <c r="I1083" s="15"/>
    </row>
  </sheetData>
  <mergeCells count="5">
    <mergeCell ref="AD4:AY4"/>
    <mergeCell ref="AD3:AY3"/>
    <mergeCell ref="AD2:AY2"/>
    <mergeCell ref="AD1:AY1"/>
    <mergeCell ref="A5:AY5"/>
  </mergeCells>
  <pageMargins left="0.6692913385826772" right="0.59055118110236227" top="0.39370078740157483" bottom="0.3937007874015748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Z515"/>
  <sheetViews>
    <sheetView tabSelected="1" zoomScale="80" zoomScaleNormal="80" workbookViewId="0">
      <pane xSplit="9" ySplit="7" topLeftCell="AD348" activePane="bottomRight" state="frozen"/>
      <selection activeCell="H349" sqref="H349"/>
      <selection pane="topRight" activeCell="H349" sqref="H349"/>
      <selection pane="bottomLeft" activeCell="H349" sqref="H349"/>
      <selection pane="bottomRight" activeCell="H512" sqref="H512"/>
    </sheetView>
  </sheetViews>
  <sheetFormatPr defaultRowHeight="15" x14ac:dyDescent="0.25"/>
  <cols>
    <col min="1" max="1" width="36.5703125" style="15" customWidth="1"/>
    <col min="2" max="4" width="4" style="15" hidden="1" customWidth="1"/>
    <col min="5" max="5" width="4.5703125" style="14" hidden="1" customWidth="1"/>
    <col min="6" max="7" width="4.85546875" style="14" customWidth="1"/>
    <col min="8" max="8" width="14.7109375" style="15" customWidth="1"/>
    <col min="9" max="9" width="5" style="15" customWidth="1"/>
    <col min="10" max="10" width="15.7109375" style="15" hidden="1" customWidth="1"/>
    <col min="11" max="29" width="14.85546875" style="15" hidden="1" customWidth="1"/>
    <col min="30" max="30" width="14.85546875" style="15" customWidth="1"/>
    <col min="31" max="42" width="14.85546875" style="15" hidden="1" customWidth="1"/>
    <col min="43" max="45" width="15.7109375" style="15" hidden="1" customWidth="1"/>
    <col min="46" max="46" width="13" style="15" customWidth="1"/>
    <col min="47" max="50" width="15.7109375" style="15" hidden="1" customWidth="1"/>
    <col min="51" max="51" width="13.7109375" style="15" customWidth="1"/>
    <col min="52" max="52" width="15.7109375" style="15" hidden="1" customWidth="1"/>
    <col min="53" max="189" width="9.140625" style="15"/>
    <col min="190" max="190" width="1.42578125" style="15" customWidth="1"/>
    <col min="191" max="191" width="59.5703125" style="15" customWidth="1"/>
    <col min="192" max="192" width="9.140625" style="15" customWidth="1"/>
    <col min="193" max="194" width="3.85546875" style="15" customWidth="1"/>
    <col min="195" max="195" width="10.5703125" style="15" customWidth="1"/>
    <col min="196" max="196" width="3.85546875" style="15" customWidth="1"/>
    <col min="197" max="199" width="14.42578125" style="15" customWidth="1"/>
    <col min="200" max="200" width="4.140625" style="15" customWidth="1"/>
    <col min="201" max="201" width="15" style="15" customWidth="1"/>
    <col min="202" max="203" width="9.140625" style="15" customWidth="1"/>
    <col min="204" max="204" width="11.5703125" style="15" customWidth="1"/>
    <col min="205" max="205" width="18.140625" style="15" customWidth="1"/>
    <col min="206" max="206" width="13.140625" style="15" customWidth="1"/>
    <col min="207" max="207" width="12.28515625" style="15" customWidth="1"/>
    <col min="208" max="445" width="9.140625" style="15"/>
    <col min="446" max="446" width="1.42578125" style="15" customWidth="1"/>
    <col min="447" max="447" width="59.5703125" style="15" customWidth="1"/>
    <col min="448" max="448" width="9.140625" style="15" customWidth="1"/>
    <col min="449" max="450" width="3.85546875" style="15" customWidth="1"/>
    <col min="451" max="451" width="10.5703125" style="15" customWidth="1"/>
    <col min="452" max="452" width="3.85546875" style="15" customWidth="1"/>
    <col min="453" max="455" width="14.42578125" style="15" customWidth="1"/>
    <col min="456" max="456" width="4.140625" style="15" customWidth="1"/>
    <col min="457" max="457" width="15" style="15" customWidth="1"/>
    <col min="458" max="459" width="9.140625" style="15" customWidth="1"/>
    <col min="460" max="460" width="11.5703125" style="15" customWidth="1"/>
    <col min="461" max="461" width="18.140625" style="15" customWidth="1"/>
    <col min="462" max="462" width="13.140625" style="15" customWidth="1"/>
    <col min="463" max="463" width="12.28515625" style="15" customWidth="1"/>
    <col min="464" max="701" width="9.140625" style="15"/>
    <col min="702" max="702" width="1.42578125" style="15" customWidth="1"/>
    <col min="703" max="703" width="59.5703125" style="15" customWidth="1"/>
    <col min="704" max="704" width="9.140625" style="15" customWidth="1"/>
    <col min="705" max="706" width="3.85546875" style="15" customWidth="1"/>
    <col min="707" max="707" width="10.5703125" style="15" customWidth="1"/>
    <col min="708" max="708" width="3.85546875" style="15" customWidth="1"/>
    <col min="709" max="711" width="14.42578125" style="15" customWidth="1"/>
    <col min="712" max="712" width="4.140625" style="15" customWidth="1"/>
    <col min="713" max="713" width="15" style="15" customWidth="1"/>
    <col min="714" max="715" width="9.140625" style="15" customWidth="1"/>
    <col min="716" max="716" width="11.5703125" style="15" customWidth="1"/>
    <col min="717" max="717" width="18.140625" style="15" customWidth="1"/>
    <col min="718" max="718" width="13.140625" style="15" customWidth="1"/>
    <col min="719" max="719" width="12.28515625" style="15" customWidth="1"/>
    <col min="720" max="957" width="9.140625" style="15"/>
    <col min="958" max="958" width="1.42578125" style="15" customWidth="1"/>
    <col min="959" max="959" width="59.5703125" style="15" customWidth="1"/>
    <col min="960" max="960" width="9.140625" style="15" customWidth="1"/>
    <col min="961" max="962" width="3.85546875" style="15" customWidth="1"/>
    <col min="963" max="963" width="10.5703125" style="15" customWidth="1"/>
    <col min="964" max="964" width="3.85546875" style="15" customWidth="1"/>
    <col min="965" max="967" width="14.42578125" style="15" customWidth="1"/>
    <col min="968" max="968" width="4.140625" style="15" customWidth="1"/>
    <col min="969" max="969" width="15" style="15" customWidth="1"/>
    <col min="970" max="971" width="9.140625" style="15" customWidth="1"/>
    <col min="972" max="972" width="11.5703125" style="15" customWidth="1"/>
    <col min="973" max="973" width="18.140625" style="15" customWidth="1"/>
    <col min="974" max="974" width="13.140625" style="15" customWidth="1"/>
    <col min="975" max="975" width="12.28515625" style="15" customWidth="1"/>
    <col min="976" max="1213" width="9.140625" style="15"/>
    <col min="1214" max="1214" width="1.42578125" style="15" customWidth="1"/>
    <col min="1215" max="1215" width="59.5703125" style="15" customWidth="1"/>
    <col min="1216" max="1216" width="9.140625" style="15" customWidth="1"/>
    <col min="1217" max="1218" width="3.85546875" style="15" customWidth="1"/>
    <col min="1219" max="1219" width="10.5703125" style="15" customWidth="1"/>
    <col min="1220" max="1220" width="3.85546875" style="15" customWidth="1"/>
    <col min="1221" max="1223" width="14.42578125" style="15" customWidth="1"/>
    <col min="1224" max="1224" width="4.140625" style="15" customWidth="1"/>
    <col min="1225" max="1225" width="15" style="15" customWidth="1"/>
    <col min="1226" max="1227" width="9.140625" style="15" customWidth="1"/>
    <col min="1228" max="1228" width="11.5703125" style="15" customWidth="1"/>
    <col min="1229" max="1229" width="18.140625" style="15" customWidth="1"/>
    <col min="1230" max="1230" width="13.140625" style="15" customWidth="1"/>
    <col min="1231" max="1231" width="12.28515625" style="15" customWidth="1"/>
    <col min="1232" max="1469" width="9.140625" style="15"/>
    <col min="1470" max="1470" width="1.42578125" style="15" customWidth="1"/>
    <col min="1471" max="1471" width="59.5703125" style="15" customWidth="1"/>
    <col min="1472" max="1472" width="9.140625" style="15" customWidth="1"/>
    <col min="1473" max="1474" width="3.85546875" style="15" customWidth="1"/>
    <col min="1475" max="1475" width="10.5703125" style="15" customWidth="1"/>
    <col min="1476" max="1476" width="3.85546875" style="15" customWidth="1"/>
    <col min="1477" max="1479" width="14.42578125" style="15" customWidth="1"/>
    <col min="1480" max="1480" width="4.140625" style="15" customWidth="1"/>
    <col min="1481" max="1481" width="15" style="15" customWidth="1"/>
    <col min="1482" max="1483" width="9.140625" style="15" customWidth="1"/>
    <col min="1484" max="1484" width="11.5703125" style="15" customWidth="1"/>
    <col min="1485" max="1485" width="18.140625" style="15" customWidth="1"/>
    <col min="1486" max="1486" width="13.140625" style="15" customWidth="1"/>
    <col min="1487" max="1487" width="12.28515625" style="15" customWidth="1"/>
    <col min="1488" max="1725" width="9.140625" style="15"/>
    <col min="1726" max="1726" width="1.42578125" style="15" customWidth="1"/>
    <col min="1727" max="1727" width="59.5703125" style="15" customWidth="1"/>
    <col min="1728" max="1728" width="9.140625" style="15" customWidth="1"/>
    <col min="1729" max="1730" width="3.85546875" style="15" customWidth="1"/>
    <col min="1731" max="1731" width="10.5703125" style="15" customWidth="1"/>
    <col min="1732" max="1732" width="3.85546875" style="15" customWidth="1"/>
    <col min="1733" max="1735" width="14.42578125" style="15" customWidth="1"/>
    <col min="1736" max="1736" width="4.140625" style="15" customWidth="1"/>
    <col min="1737" max="1737" width="15" style="15" customWidth="1"/>
    <col min="1738" max="1739" width="9.140625" style="15" customWidth="1"/>
    <col min="1740" max="1740" width="11.5703125" style="15" customWidth="1"/>
    <col min="1741" max="1741" width="18.140625" style="15" customWidth="1"/>
    <col min="1742" max="1742" width="13.140625" style="15" customWidth="1"/>
    <col min="1743" max="1743" width="12.28515625" style="15" customWidth="1"/>
    <col min="1744" max="1981" width="9.140625" style="15"/>
    <col min="1982" max="1982" width="1.42578125" style="15" customWidth="1"/>
    <col min="1983" max="1983" width="59.5703125" style="15" customWidth="1"/>
    <col min="1984" max="1984" width="9.140625" style="15" customWidth="1"/>
    <col min="1985" max="1986" width="3.85546875" style="15" customWidth="1"/>
    <col min="1987" max="1987" width="10.5703125" style="15" customWidth="1"/>
    <col min="1988" max="1988" width="3.85546875" style="15" customWidth="1"/>
    <col min="1989" max="1991" width="14.42578125" style="15" customWidth="1"/>
    <col min="1992" max="1992" width="4.140625" style="15" customWidth="1"/>
    <col min="1993" max="1993" width="15" style="15" customWidth="1"/>
    <col min="1994" max="1995" width="9.140625" style="15" customWidth="1"/>
    <col min="1996" max="1996" width="11.5703125" style="15" customWidth="1"/>
    <col min="1997" max="1997" width="18.140625" style="15" customWidth="1"/>
    <col min="1998" max="1998" width="13.140625" style="15" customWidth="1"/>
    <col min="1999" max="1999" width="12.28515625" style="15" customWidth="1"/>
    <col min="2000" max="2237" width="9.140625" style="15"/>
    <col min="2238" max="2238" width="1.42578125" style="15" customWidth="1"/>
    <col min="2239" max="2239" width="59.5703125" style="15" customWidth="1"/>
    <col min="2240" max="2240" width="9.140625" style="15" customWidth="1"/>
    <col min="2241" max="2242" width="3.85546875" style="15" customWidth="1"/>
    <col min="2243" max="2243" width="10.5703125" style="15" customWidth="1"/>
    <col min="2244" max="2244" width="3.85546875" style="15" customWidth="1"/>
    <col min="2245" max="2247" width="14.42578125" style="15" customWidth="1"/>
    <col min="2248" max="2248" width="4.140625" style="15" customWidth="1"/>
    <col min="2249" max="2249" width="15" style="15" customWidth="1"/>
    <col min="2250" max="2251" width="9.140625" style="15" customWidth="1"/>
    <col min="2252" max="2252" width="11.5703125" style="15" customWidth="1"/>
    <col min="2253" max="2253" width="18.140625" style="15" customWidth="1"/>
    <col min="2254" max="2254" width="13.140625" style="15" customWidth="1"/>
    <col min="2255" max="2255" width="12.28515625" style="15" customWidth="1"/>
    <col min="2256" max="2493" width="9.140625" style="15"/>
    <col min="2494" max="2494" width="1.42578125" style="15" customWidth="1"/>
    <col min="2495" max="2495" width="59.5703125" style="15" customWidth="1"/>
    <col min="2496" max="2496" width="9.140625" style="15" customWidth="1"/>
    <col min="2497" max="2498" width="3.85546875" style="15" customWidth="1"/>
    <col min="2499" max="2499" width="10.5703125" style="15" customWidth="1"/>
    <col min="2500" max="2500" width="3.85546875" style="15" customWidth="1"/>
    <col min="2501" max="2503" width="14.42578125" style="15" customWidth="1"/>
    <col min="2504" max="2504" width="4.140625" style="15" customWidth="1"/>
    <col min="2505" max="2505" width="15" style="15" customWidth="1"/>
    <col min="2506" max="2507" width="9.140625" style="15" customWidth="1"/>
    <col min="2508" max="2508" width="11.5703125" style="15" customWidth="1"/>
    <col min="2509" max="2509" width="18.140625" style="15" customWidth="1"/>
    <col min="2510" max="2510" width="13.140625" style="15" customWidth="1"/>
    <col min="2511" max="2511" width="12.28515625" style="15" customWidth="1"/>
    <col min="2512" max="2749" width="9.140625" style="15"/>
    <col min="2750" max="2750" width="1.42578125" style="15" customWidth="1"/>
    <col min="2751" max="2751" width="59.5703125" style="15" customWidth="1"/>
    <col min="2752" max="2752" width="9.140625" style="15" customWidth="1"/>
    <col min="2753" max="2754" width="3.85546875" style="15" customWidth="1"/>
    <col min="2755" max="2755" width="10.5703125" style="15" customWidth="1"/>
    <col min="2756" max="2756" width="3.85546875" style="15" customWidth="1"/>
    <col min="2757" max="2759" width="14.42578125" style="15" customWidth="1"/>
    <col min="2760" max="2760" width="4.140625" style="15" customWidth="1"/>
    <col min="2761" max="2761" width="15" style="15" customWidth="1"/>
    <col min="2762" max="2763" width="9.140625" style="15" customWidth="1"/>
    <col min="2764" max="2764" width="11.5703125" style="15" customWidth="1"/>
    <col min="2765" max="2765" width="18.140625" style="15" customWidth="1"/>
    <col min="2766" max="2766" width="13.140625" style="15" customWidth="1"/>
    <col min="2767" max="2767" width="12.28515625" style="15" customWidth="1"/>
    <col min="2768" max="3005" width="9.140625" style="15"/>
    <col min="3006" max="3006" width="1.42578125" style="15" customWidth="1"/>
    <col min="3007" max="3007" width="59.5703125" style="15" customWidth="1"/>
    <col min="3008" max="3008" width="9.140625" style="15" customWidth="1"/>
    <col min="3009" max="3010" width="3.85546875" style="15" customWidth="1"/>
    <col min="3011" max="3011" width="10.5703125" style="15" customWidth="1"/>
    <col min="3012" max="3012" width="3.85546875" style="15" customWidth="1"/>
    <col min="3013" max="3015" width="14.42578125" style="15" customWidth="1"/>
    <col min="3016" max="3016" width="4.140625" style="15" customWidth="1"/>
    <col min="3017" max="3017" width="15" style="15" customWidth="1"/>
    <col min="3018" max="3019" width="9.140625" style="15" customWidth="1"/>
    <col min="3020" max="3020" width="11.5703125" style="15" customWidth="1"/>
    <col min="3021" max="3021" width="18.140625" style="15" customWidth="1"/>
    <col min="3022" max="3022" width="13.140625" style="15" customWidth="1"/>
    <col min="3023" max="3023" width="12.28515625" style="15" customWidth="1"/>
    <col min="3024" max="3261" width="9.140625" style="15"/>
    <col min="3262" max="3262" width="1.42578125" style="15" customWidth="1"/>
    <col min="3263" max="3263" width="59.5703125" style="15" customWidth="1"/>
    <col min="3264" max="3264" width="9.140625" style="15" customWidth="1"/>
    <col min="3265" max="3266" width="3.85546875" style="15" customWidth="1"/>
    <col min="3267" max="3267" width="10.5703125" style="15" customWidth="1"/>
    <col min="3268" max="3268" width="3.85546875" style="15" customWidth="1"/>
    <col min="3269" max="3271" width="14.42578125" style="15" customWidth="1"/>
    <col min="3272" max="3272" width="4.140625" style="15" customWidth="1"/>
    <col min="3273" max="3273" width="15" style="15" customWidth="1"/>
    <col min="3274" max="3275" width="9.140625" style="15" customWidth="1"/>
    <col min="3276" max="3276" width="11.5703125" style="15" customWidth="1"/>
    <col min="3277" max="3277" width="18.140625" style="15" customWidth="1"/>
    <col min="3278" max="3278" width="13.140625" style="15" customWidth="1"/>
    <col min="3279" max="3279" width="12.28515625" style="15" customWidth="1"/>
    <col min="3280" max="3517" width="9.140625" style="15"/>
    <col min="3518" max="3518" width="1.42578125" style="15" customWidth="1"/>
    <col min="3519" max="3519" width="59.5703125" style="15" customWidth="1"/>
    <col min="3520" max="3520" width="9.140625" style="15" customWidth="1"/>
    <col min="3521" max="3522" width="3.85546875" style="15" customWidth="1"/>
    <col min="3523" max="3523" width="10.5703125" style="15" customWidth="1"/>
    <col min="3524" max="3524" width="3.85546875" style="15" customWidth="1"/>
    <col min="3525" max="3527" width="14.42578125" style="15" customWidth="1"/>
    <col min="3528" max="3528" width="4.140625" style="15" customWidth="1"/>
    <col min="3529" max="3529" width="15" style="15" customWidth="1"/>
    <col min="3530" max="3531" width="9.140625" style="15" customWidth="1"/>
    <col min="3532" max="3532" width="11.5703125" style="15" customWidth="1"/>
    <col min="3533" max="3533" width="18.140625" style="15" customWidth="1"/>
    <col min="3534" max="3534" width="13.140625" style="15" customWidth="1"/>
    <col min="3535" max="3535" width="12.28515625" style="15" customWidth="1"/>
    <col min="3536" max="3773" width="9.140625" style="15"/>
    <col min="3774" max="3774" width="1.42578125" style="15" customWidth="1"/>
    <col min="3775" max="3775" width="59.5703125" style="15" customWidth="1"/>
    <col min="3776" max="3776" width="9.140625" style="15" customWidth="1"/>
    <col min="3777" max="3778" width="3.85546875" style="15" customWidth="1"/>
    <col min="3779" max="3779" width="10.5703125" style="15" customWidth="1"/>
    <col min="3780" max="3780" width="3.85546875" style="15" customWidth="1"/>
    <col min="3781" max="3783" width="14.42578125" style="15" customWidth="1"/>
    <col min="3784" max="3784" width="4.140625" style="15" customWidth="1"/>
    <col min="3785" max="3785" width="15" style="15" customWidth="1"/>
    <col min="3786" max="3787" width="9.140625" style="15" customWidth="1"/>
    <col min="3788" max="3788" width="11.5703125" style="15" customWidth="1"/>
    <col min="3789" max="3789" width="18.140625" style="15" customWidth="1"/>
    <col min="3790" max="3790" width="13.140625" style="15" customWidth="1"/>
    <col min="3791" max="3791" width="12.28515625" style="15" customWidth="1"/>
    <col min="3792" max="4029" width="9.140625" style="15"/>
    <col min="4030" max="4030" width="1.42578125" style="15" customWidth="1"/>
    <col min="4031" max="4031" width="59.5703125" style="15" customWidth="1"/>
    <col min="4032" max="4032" width="9.140625" style="15" customWidth="1"/>
    <col min="4033" max="4034" width="3.85546875" style="15" customWidth="1"/>
    <col min="4035" max="4035" width="10.5703125" style="15" customWidth="1"/>
    <col min="4036" max="4036" width="3.85546875" style="15" customWidth="1"/>
    <col min="4037" max="4039" width="14.42578125" style="15" customWidth="1"/>
    <col min="4040" max="4040" width="4.140625" style="15" customWidth="1"/>
    <col min="4041" max="4041" width="15" style="15" customWidth="1"/>
    <col min="4042" max="4043" width="9.140625" style="15" customWidth="1"/>
    <col min="4044" max="4044" width="11.5703125" style="15" customWidth="1"/>
    <col min="4045" max="4045" width="18.140625" style="15" customWidth="1"/>
    <col min="4046" max="4046" width="13.140625" style="15" customWidth="1"/>
    <col min="4047" max="4047" width="12.28515625" style="15" customWidth="1"/>
    <col min="4048" max="4285" width="9.140625" style="15"/>
    <col min="4286" max="4286" width="1.42578125" style="15" customWidth="1"/>
    <col min="4287" max="4287" width="59.5703125" style="15" customWidth="1"/>
    <col min="4288" max="4288" width="9.140625" style="15" customWidth="1"/>
    <col min="4289" max="4290" width="3.85546875" style="15" customWidth="1"/>
    <col min="4291" max="4291" width="10.5703125" style="15" customWidth="1"/>
    <col min="4292" max="4292" width="3.85546875" style="15" customWidth="1"/>
    <col min="4293" max="4295" width="14.42578125" style="15" customWidth="1"/>
    <col min="4296" max="4296" width="4.140625" style="15" customWidth="1"/>
    <col min="4297" max="4297" width="15" style="15" customWidth="1"/>
    <col min="4298" max="4299" width="9.140625" style="15" customWidth="1"/>
    <col min="4300" max="4300" width="11.5703125" style="15" customWidth="1"/>
    <col min="4301" max="4301" width="18.140625" style="15" customWidth="1"/>
    <col min="4302" max="4302" width="13.140625" style="15" customWidth="1"/>
    <col min="4303" max="4303" width="12.28515625" style="15" customWidth="1"/>
    <col min="4304" max="4541" width="9.140625" style="15"/>
    <col min="4542" max="4542" width="1.42578125" style="15" customWidth="1"/>
    <col min="4543" max="4543" width="59.5703125" style="15" customWidth="1"/>
    <col min="4544" max="4544" width="9.140625" style="15" customWidth="1"/>
    <col min="4545" max="4546" width="3.85546875" style="15" customWidth="1"/>
    <col min="4547" max="4547" width="10.5703125" style="15" customWidth="1"/>
    <col min="4548" max="4548" width="3.85546875" style="15" customWidth="1"/>
    <col min="4549" max="4551" width="14.42578125" style="15" customWidth="1"/>
    <col min="4552" max="4552" width="4.140625" style="15" customWidth="1"/>
    <col min="4553" max="4553" width="15" style="15" customWidth="1"/>
    <col min="4554" max="4555" width="9.140625" style="15" customWidth="1"/>
    <col min="4556" max="4556" width="11.5703125" style="15" customWidth="1"/>
    <col min="4557" max="4557" width="18.140625" style="15" customWidth="1"/>
    <col min="4558" max="4558" width="13.140625" style="15" customWidth="1"/>
    <col min="4559" max="4559" width="12.28515625" style="15" customWidth="1"/>
    <col min="4560" max="4797" width="9.140625" style="15"/>
    <col min="4798" max="4798" width="1.42578125" style="15" customWidth="1"/>
    <col min="4799" max="4799" width="59.5703125" style="15" customWidth="1"/>
    <col min="4800" max="4800" width="9.140625" style="15" customWidth="1"/>
    <col min="4801" max="4802" width="3.85546875" style="15" customWidth="1"/>
    <col min="4803" max="4803" width="10.5703125" style="15" customWidth="1"/>
    <col min="4804" max="4804" width="3.85546875" style="15" customWidth="1"/>
    <col min="4805" max="4807" width="14.42578125" style="15" customWidth="1"/>
    <col min="4808" max="4808" width="4.140625" style="15" customWidth="1"/>
    <col min="4809" max="4809" width="15" style="15" customWidth="1"/>
    <col min="4810" max="4811" width="9.140625" style="15" customWidth="1"/>
    <col min="4812" max="4812" width="11.5703125" style="15" customWidth="1"/>
    <col min="4813" max="4813" width="18.140625" style="15" customWidth="1"/>
    <col min="4814" max="4814" width="13.140625" style="15" customWidth="1"/>
    <col min="4815" max="4815" width="12.28515625" style="15" customWidth="1"/>
    <col min="4816" max="5053" width="9.140625" style="15"/>
    <col min="5054" max="5054" width="1.42578125" style="15" customWidth="1"/>
    <col min="5055" max="5055" width="59.5703125" style="15" customWidth="1"/>
    <col min="5056" max="5056" width="9.140625" style="15" customWidth="1"/>
    <col min="5057" max="5058" width="3.85546875" style="15" customWidth="1"/>
    <col min="5059" max="5059" width="10.5703125" style="15" customWidth="1"/>
    <col min="5060" max="5060" width="3.85546875" style="15" customWidth="1"/>
    <col min="5061" max="5063" width="14.42578125" style="15" customWidth="1"/>
    <col min="5064" max="5064" width="4.140625" style="15" customWidth="1"/>
    <col min="5065" max="5065" width="15" style="15" customWidth="1"/>
    <col min="5066" max="5067" width="9.140625" style="15" customWidth="1"/>
    <col min="5068" max="5068" width="11.5703125" style="15" customWidth="1"/>
    <col min="5069" max="5069" width="18.140625" style="15" customWidth="1"/>
    <col min="5070" max="5070" width="13.140625" style="15" customWidth="1"/>
    <col min="5071" max="5071" width="12.28515625" style="15" customWidth="1"/>
    <col min="5072" max="5309" width="9.140625" style="15"/>
    <col min="5310" max="5310" width="1.42578125" style="15" customWidth="1"/>
    <col min="5311" max="5311" width="59.5703125" style="15" customWidth="1"/>
    <col min="5312" max="5312" width="9.140625" style="15" customWidth="1"/>
    <col min="5313" max="5314" width="3.85546875" style="15" customWidth="1"/>
    <col min="5315" max="5315" width="10.5703125" style="15" customWidth="1"/>
    <col min="5316" max="5316" width="3.85546875" style="15" customWidth="1"/>
    <col min="5317" max="5319" width="14.42578125" style="15" customWidth="1"/>
    <col min="5320" max="5320" width="4.140625" style="15" customWidth="1"/>
    <col min="5321" max="5321" width="15" style="15" customWidth="1"/>
    <col min="5322" max="5323" width="9.140625" style="15" customWidth="1"/>
    <col min="5324" max="5324" width="11.5703125" style="15" customWidth="1"/>
    <col min="5325" max="5325" width="18.140625" style="15" customWidth="1"/>
    <col min="5326" max="5326" width="13.140625" style="15" customWidth="1"/>
    <col min="5327" max="5327" width="12.28515625" style="15" customWidth="1"/>
    <col min="5328" max="5565" width="9.140625" style="15"/>
    <col min="5566" max="5566" width="1.42578125" style="15" customWidth="1"/>
    <col min="5567" max="5567" width="59.5703125" style="15" customWidth="1"/>
    <col min="5568" max="5568" width="9.140625" style="15" customWidth="1"/>
    <col min="5569" max="5570" width="3.85546875" style="15" customWidth="1"/>
    <col min="5571" max="5571" width="10.5703125" style="15" customWidth="1"/>
    <col min="5572" max="5572" width="3.85546875" style="15" customWidth="1"/>
    <col min="5573" max="5575" width="14.42578125" style="15" customWidth="1"/>
    <col min="5576" max="5576" width="4.140625" style="15" customWidth="1"/>
    <col min="5577" max="5577" width="15" style="15" customWidth="1"/>
    <col min="5578" max="5579" width="9.140625" style="15" customWidth="1"/>
    <col min="5580" max="5580" width="11.5703125" style="15" customWidth="1"/>
    <col min="5581" max="5581" width="18.140625" style="15" customWidth="1"/>
    <col min="5582" max="5582" width="13.140625" style="15" customWidth="1"/>
    <col min="5583" max="5583" width="12.28515625" style="15" customWidth="1"/>
    <col min="5584" max="5821" width="9.140625" style="15"/>
    <col min="5822" max="5822" width="1.42578125" style="15" customWidth="1"/>
    <col min="5823" max="5823" width="59.5703125" style="15" customWidth="1"/>
    <col min="5824" max="5824" width="9.140625" style="15" customWidth="1"/>
    <col min="5825" max="5826" width="3.85546875" style="15" customWidth="1"/>
    <col min="5827" max="5827" width="10.5703125" style="15" customWidth="1"/>
    <col min="5828" max="5828" width="3.85546875" style="15" customWidth="1"/>
    <col min="5829" max="5831" width="14.42578125" style="15" customWidth="1"/>
    <col min="5832" max="5832" width="4.140625" style="15" customWidth="1"/>
    <col min="5833" max="5833" width="15" style="15" customWidth="1"/>
    <col min="5834" max="5835" width="9.140625" style="15" customWidth="1"/>
    <col min="5836" max="5836" width="11.5703125" style="15" customWidth="1"/>
    <col min="5837" max="5837" width="18.140625" style="15" customWidth="1"/>
    <col min="5838" max="5838" width="13.140625" style="15" customWidth="1"/>
    <col min="5839" max="5839" width="12.28515625" style="15" customWidth="1"/>
    <col min="5840" max="6077" width="9.140625" style="15"/>
    <col min="6078" max="6078" width="1.42578125" style="15" customWidth="1"/>
    <col min="6079" max="6079" width="59.5703125" style="15" customWidth="1"/>
    <col min="6080" max="6080" width="9.140625" style="15" customWidth="1"/>
    <col min="6081" max="6082" width="3.85546875" style="15" customWidth="1"/>
    <col min="6083" max="6083" width="10.5703125" style="15" customWidth="1"/>
    <col min="6084" max="6084" width="3.85546875" style="15" customWidth="1"/>
    <col min="6085" max="6087" width="14.42578125" style="15" customWidth="1"/>
    <col min="6088" max="6088" width="4.140625" style="15" customWidth="1"/>
    <col min="6089" max="6089" width="15" style="15" customWidth="1"/>
    <col min="6090" max="6091" width="9.140625" style="15" customWidth="1"/>
    <col min="6092" max="6092" width="11.5703125" style="15" customWidth="1"/>
    <col min="6093" max="6093" width="18.140625" style="15" customWidth="1"/>
    <col min="6094" max="6094" width="13.140625" style="15" customWidth="1"/>
    <col min="6095" max="6095" width="12.28515625" style="15" customWidth="1"/>
    <col min="6096" max="6333" width="9.140625" style="15"/>
    <col min="6334" max="6334" width="1.42578125" style="15" customWidth="1"/>
    <col min="6335" max="6335" width="59.5703125" style="15" customWidth="1"/>
    <col min="6336" max="6336" width="9.140625" style="15" customWidth="1"/>
    <col min="6337" max="6338" width="3.85546875" style="15" customWidth="1"/>
    <col min="6339" max="6339" width="10.5703125" style="15" customWidth="1"/>
    <col min="6340" max="6340" width="3.85546875" style="15" customWidth="1"/>
    <col min="6341" max="6343" width="14.42578125" style="15" customWidth="1"/>
    <col min="6344" max="6344" width="4.140625" style="15" customWidth="1"/>
    <col min="6345" max="6345" width="15" style="15" customWidth="1"/>
    <col min="6346" max="6347" width="9.140625" style="15" customWidth="1"/>
    <col min="6348" max="6348" width="11.5703125" style="15" customWidth="1"/>
    <col min="6349" max="6349" width="18.140625" style="15" customWidth="1"/>
    <col min="6350" max="6350" width="13.140625" style="15" customWidth="1"/>
    <col min="6351" max="6351" width="12.28515625" style="15" customWidth="1"/>
    <col min="6352" max="6589" width="9.140625" style="15"/>
    <col min="6590" max="6590" width="1.42578125" style="15" customWidth="1"/>
    <col min="6591" max="6591" width="59.5703125" style="15" customWidth="1"/>
    <col min="6592" max="6592" width="9.140625" style="15" customWidth="1"/>
    <col min="6593" max="6594" width="3.85546875" style="15" customWidth="1"/>
    <col min="6595" max="6595" width="10.5703125" style="15" customWidth="1"/>
    <col min="6596" max="6596" width="3.85546875" style="15" customWidth="1"/>
    <col min="6597" max="6599" width="14.42578125" style="15" customWidth="1"/>
    <col min="6600" max="6600" width="4.140625" style="15" customWidth="1"/>
    <col min="6601" max="6601" width="15" style="15" customWidth="1"/>
    <col min="6602" max="6603" width="9.140625" style="15" customWidth="1"/>
    <col min="6604" max="6604" width="11.5703125" style="15" customWidth="1"/>
    <col min="6605" max="6605" width="18.140625" style="15" customWidth="1"/>
    <col min="6606" max="6606" width="13.140625" style="15" customWidth="1"/>
    <col min="6607" max="6607" width="12.28515625" style="15" customWidth="1"/>
    <col min="6608" max="6845" width="9.140625" style="15"/>
    <col min="6846" max="6846" width="1.42578125" style="15" customWidth="1"/>
    <col min="6847" max="6847" width="59.5703125" style="15" customWidth="1"/>
    <col min="6848" max="6848" width="9.140625" style="15" customWidth="1"/>
    <col min="6849" max="6850" width="3.85546875" style="15" customWidth="1"/>
    <col min="6851" max="6851" width="10.5703125" style="15" customWidth="1"/>
    <col min="6852" max="6852" width="3.85546875" style="15" customWidth="1"/>
    <col min="6853" max="6855" width="14.42578125" style="15" customWidth="1"/>
    <col min="6856" max="6856" width="4.140625" style="15" customWidth="1"/>
    <col min="6857" max="6857" width="15" style="15" customWidth="1"/>
    <col min="6858" max="6859" width="9.140625" style="15" customWidth="1"/>
    <col min="6860" max="6860" width="11.5703125" style="15" customWidth="1"/>
    <col min="6861" max="6861" width="18.140625" style="15" customWidth="1"/>
    <col min="6862" max="6862" width="13.140625" style="15" customWidth="1"/>
    <col min="6863" max="6863" width="12.28515625" style="15" customWidth="1"/>
    <col min="6864" max="7101" width="9.140625" style="15"/>
    <col min="7102" max="7102" width="1.42578125" style="15" customWidth="1"/>
    <col min="7103" max="7103" width="59.5703125" style="15" customWidth="1"/>
    <col min="7104" max="7104" width="9.140625" style="15" customWidth="1"/>
    <col min="7105" max="7106" width="3.85546875" style="15" customWidth="1"/>
    <col min="7107" max="7107" width="10.5703125" style="15" customWidth="1"/>
    <col min="7108" max="7108" width="3.85546875" style="15" customWidth="1"/>
    <col min="7109" max="7111" width="14.42578125" style="15" customWidth="1"/>
    <col min="7112" max="7112" width="4.140625" style="15" customWidth="1"/>
    <col min="7113" max="7113" width="15" style="15" customWidth="1"/>
    <col min="7114" max="7115" width="9.140625" style="15" customWidth="1"/>
    <col min="7116" max="7116" width="11.5703125" style="15" customWidth="1"/>
    <col min="7117" max="7117" width="18.140625" style="15" customWidth="1"/>
    <col min="7118" max="7118" width="13.140625" style="15" customWidth="1"/>
    <col min="7119" max="7119" width="12.28515625" style="15" customWidth="1"/>
    <col min="7120" max="7357" width="9.140625" style="15"/>
    <col min="7358" max="7358" width="1.42578125" style="15" customWidth="1"/>
    <col min="7359" max="7359" width="59.5703125" style="15" customWidth="1"/>
    <col min="7360" max="7360" width="9.140625" style="15" customWidth="1"/>
    <col min="7361" max="7362" width="3.85546875" style="15" customWidth="1"/>
    <col min="7363" max="7363" width="10.5703125" style="15" customWidth="1"/>
    <col min="7364" max="7364" width="3.85546875" style="15" customWidth="1"/>
    <col min="7365" max="7367" width="14.42578125" style="15" customWidth="1"/>
    <col min="7368" max="7368" width="4.140625" style="15" customWidth="1"/>
    <col min="7369" max="7369" width="15" style="15" customWidth="1"/>
    <col min="7370" max="7371" width="9.140625" style="15" customWidth="1"/>
    <col min="7372" max="7372" width="11.5703125" style="15" customWidth="1"/>
    <col min="7373" max="7373" width="18.140625" style="15" customWidth="1"/>
    <col min="7374" max="7374" width="13.140625" style="15" customWidth="1"/>
    <col min="7375" max="7375" width="12.28515625" style="15" customWidth="1"/>
    <col min="7376" max="7613" width="9.140625" style="15"/>
    <col min="7614" max="7614" width="1.42578125" style="15" customWidth="1"/>
    <col min="7615" max="7615" width="59.5703125" style="15" customWidth="1"/>
    <col min="7616" max="7616" width="9.140625" style="15" customWidth="1"/>
    <col min="7617" max="7618" width="3.85546875" style="15" customWidth="1"/>
    <col min="7619" max="7619" width="10.5703125" style="15" customWidth="1"/>
    <col min="7620" max="7620" width="3.85546875" style="15" customWidth="1"/>
    <col min="7621" max="7623" width="14.42578125" style="15" customWidth="1"/>
    <col min="7624" max="7624" width="4.140625" style="15" customWidth="1"/>
    <col min="7625" max="7625" width="15" style="15" customWidth="1"/>
    <col min="7626" max="7627" width="9.140625" style="15" customWidth="1"/>
    <col min="7628" max="7628" width="11.5703125" style="15" customWidth="1"/>
    <col min="7629" max="7629" width="18.140625" style="15" customWidth="1"/>
    <col min="7630" max="7630" width="13.140625" style="15" customWidth="1"/>
    <col min="7631" max="7631" width="12.28515625" style="15" customWidth="1"/>
    <col min="7632" max="7869" width="9.140625" style="15"/>
    <col min="7870" max="7870" width="1.42578125" style="15" customWidth="1"/>
    <col min="7871" max="7871" width="59.5703125" style="15" customWidth="1"/>
    <col min="7872" max="7872" width="9.140625" style="15" customWidth="1"/>
    <col min="7873" max="7874" width="3.85546875" style="15" customWidth="1"/>
    <col min="7875" max="7875" width="10.5703125" style="15" customWidth="1"/>
    <col min="7876" max="7876" width="3.85546875" style="15" customWidth="1"/>
    <col min="7877" max="7879" width="14.42578125" style="15" customWidth="1"/>
    <col min="7880" max="7880" width="4.140625" style="15" customWidth="1"/>
    <col min="7881" max="7881" width="15" style="15" customWidth="1"/>
    <col min="7882" max="7883" width="9.140625" style="15" customWidth="1"/>
    <col min="7884" max="7884" width="11.5703125" style="15" customWidth="1"/>
    <col min="7885" max="7885" width="18.140625" style="15" customWidth="1"/>
    <col min="7886" max="7886" width="13.140625" style="15" customWidth="1"/>
    <col min="7887" max="7887" width="12.28515625" style="15" customWidth="1"/>
    <col min="7888" max="8125" width="9.140625" style="15"/>
    <col min="8126" max="8126" width="1.42578125" style="15" customWidth="1"/>
    <col min="8127" max="8127" width="59.5703125" style="15" customWidth="1"/>
    <col min="8128" max="8128" width="9.140625" style="15" customWidth="1"/>
    <col min="8129" max="8130" width="3.85546875" style="15" customWidth="1"/>
    <col min="8131" max="8131" width="10.5703125" style="15" customWidth="1"/>
    <col min="8132" max="8132" width="3.85546875" style="15" customWidth="1"/>
    <col min="8133" max="8135" width="14.42578125" style="15" customWidth="1"/>
    <col min="8136" max="8136" width="4.140625" style="15" customWidth="1"/>
    <col min="8137" max="8137" width="15" style="15" customWidth="1"/>
    <col min="8138" max="8139" width="9.140625" style="15" customWidth="1"/>
    <col min="8140" max="8140" width="11.5703125" style="15" customWidth="1"/>
    <col min="8141" max="8141" width="18.140625" style="15" customWidth="1"/>
    <col min="8142" max="8142" width="13.140625" style="15" customWidth="1"/>
    <col min="8143" max="8143" width="12.28515625" style="15" customWidth="1"/>
    <col min="8144" max="8381" width="9.140625" style="15"/>
    <col min="8382" max="8382" width="1.42578125" style="15" customWidth="1"/>
    <col min="8383" max="8383" width="59.5703125" style="15" customWidth="1"/>
    <col min="8384" max="8384" width="9.140625" style="15" customWidth="1"/>
    <col min="8385" max="8386" width="3.85546875" style="15" customWidth="1"/>
    <col min="8387" max="8387" width="10.5703125" style="15" customWidth="1"/>
    <col min="8388" max="8388" width="3.85546875" style="15" customWidth="1"/>
    <col min="8389" max="8391" width="14.42578125" style="15" customWidth="1"/>
    <col min="8392" max="8392" width="4.140625" style="15" customWidth="1"/>
    <col min="8393" max="8393" width="15" style="15" customWidth="1"/>
    <col min="8394" max="8395" width="9.140625" style="15" customWidth="1"/>
    <col min="8396" max="8396" width="11.5703125" style="15" customWidth="1"/>
    <col min="8397" max="8397" width="18.140625" style="15" customWidth="1"/>
    <col min="8398" max="8398" width="13.140625" style="15" customWidth="1"/>
    <col min="8399" max="8399" width="12.28515625" style="15" customWidth="1"/>
    <col min="8400" max="8637" width="9.140625" style="15"/>
    <col min="8638" max="8638" width="1.42578125" style="15" customWidth="1"/>
    <col min="8639" max="8639" width="59.5703125" style="15" customWidth="1"/>
    <col min="8640" max="8640" width="9.140625" style="15" customWidth="1"/>
    <col min="8641" max="8642" width="3.85546875" style="15" customWidth="1"/>
    <col min="8643" max="8643" width="10.5703125" style="15" customWidth="1"/>
    <col min="8644" max="8644" width="3.85546875" style="15" customWidth="1"/>
    <col min="8645" max="8647" width="14.42578125" style="15" customWidth="1"/>
    <col min="8648" max="8648" width="4.140625" style="15" customWidth="1"/>
    <col min="8649" max="8649" width="15" style="15" customWidth="1"/>
    <col min="8650" max="8651" width="9.140625" style="15" customWidth="1"/>
    <col min="8652" max="8652" width="11.5703125" style="15" customWidth="1"/>
    <col min="8653" max="8653" width="18.140625" style="15" customWidth="1"/>
    <col min="8654" max="8654" width="13.140625" style="15" customWidth="1"/>
    <col min="8655" max="8655" width="12.28515625" style="15" customWidth="1"/>
    <col min="8656" max="8893" width="9.140625" style="15"/>
    <col min="8894" max="8894" width="1.42578125" style="15" customWidth="1"/>
    <col min="8895" max="8895" width="59.5703125" style="15" customWidth="1"/>
    <col min="8896" max="8896" width="9.140625" style="15" customWidth="1"/>
    <col min="8897" max="8898" width="3.85546875" style="15" customWidth="1"/>
    <col min="8899" max="8899" width="10.5703125" style="15" customWidth="1"/>
    <col min="8900" max="8900" width="3.85546875" style="15" customWidth="1"/>
    <col min="8901" max="8903" width="14.42578125" style="15" customWidth="1"/>
    <col min="8904" max="8904" width="4.140625" style="15" customWidth="1"/>
    <col min="8905" max="8905" width="15" style="15" customWidth="1"/>
    <col min="8906" max="8907" width="9.140625" style="15" customWidth="1"/>
    <col min="8908" max="8908" width="11.5703125" style="15" customWidth="1"/>
    <col min="8909" max="8909" width="18.140625" style="15" customWidth="1"/>
    <col min="8910" max="8910" width="13.140625" style="15" customWidth="1"/>
    <col min="8911" max="8911" width="12.28515625" style="15" customWidth="1"/>
    <col min="8912" max="9149" width="9.140625" style="15"/>
    <col min="9150" max="9150" width="1.42578125" style="15" customWidth="1"/>
    <col min="9151" max="9151" width="59.5703125" style="15" customWidth="1"/>
    <col min="9152" max="9152" width="9.140625" style="15" customWidth="1"/>
    <col min="9153" max="9154" width="3.85546875" style="15" customWidth="1"/>
    <col min="9155" max="9155" width="10.5703125" style="15" customWidth="1"/>
    <col min="9156" max="9156" width="3.85546875" style="15" customWidth="1"/>
    <col min="9157" max="9159" width="14.42578125" style="15" customWidth="1"/>
    <col min="9160" max="9160" width="4.140625" style="15" customWidth="1"/>
    <col min="9161" max="9161" width="15" style="15" customWidth="1"/>
    <col min="9162" max="9163" width="9.140625" style="15" customWidth="1"/>
    <col min="9164" max="9164" width="11.5703125" style="15" customWidth="1"/>
    <col min="9165" max="9165" width="18.140625" style="15" customWidth="1"/>
    <col min="9166" max="9166" width="13.140625" style="15" customWidth="1"/>
    <col min="9167" max="9167" width="12.28515625" style="15" customWidth="1"/>
    <col min="9168" max="9405" width="9.140625" style="15"/>
    <col min="9406" max="9406" width="1.42578125" style="15" customWidth="1"/>
    <col min="9407" max="9407" width="59.5703125" style="15" customWidth="1"/>
    <col min="9408" max="9408" width="9.140625" style="15" customWidth="1"/>
    <col min="9409" max="9410" width="3.85546875" style="15" customWidth="1"/>
    <col min="9411" max="9411" width="10.5703125" style="15" customWidth="1"/>
    <col min="9412" max="9412" width="3.85546875" style="15" customWidth="1"/>
    <col min="9413" max="9415" width="14.42578125" style="15" customWidth="1"/>
    <col min="9416" max="9416" width="4.140625" style="15" customWidth="1"/>
    <col min="9417" max="9417" width="15" style="15" customWidth="1"/>
    <col min="9418" max="9419" width="9.140625" style="15" customWidth="1"/>
    <col min="9420" max="9420" width="11.5703125" style="15" customWidth="1"/>
    <col min="9421" max="9421" width="18.140625" style="15" customWidth="1"/>
    <col min="9422" max="9422" width="13.140625" style="15" customWidth="1"/>
    <col min="9423" max="9423" width="12.28515625" style="15" customWidth="1"/>
    <col min="9424" max="9661" width="9.140625" style="15"/>
    <col min="9662" max="9662" width="1.42578125" style="15" customWidth="1"/>
    <col min="9663" max="9663" width="59.5703125" style="15" customWidth="1"/>
    <col min="9664" max="9664" width="9.140625" style="15" customWidth="1"/>
    <col min="9665" max="9666" width="3.85546875" style="15" customWidth="1"/>
    <col min="9667" max="9667" width="10.5703125" style="15" customWidth="1"/>
    <col min="9668" max="9668" width="3.85546875" style="15" customWidth="1"/>
    <col min="9669" max="9671" width="14.42578125" style="15" customWidth="1"/>
    <col min="9672" max="9672" width="4.140625" style="15" customWidth="1"/>
    <col min="9673" max="9673" width="15" style="15" customWidth="1"/>
    <col min="9674" max="9675" width="9.140625" style="15" customWidth="1"/>
    <col min="9676" max="9676" width="11.5703125" style="15" customWidth="1"/>
    <col min="9677" max="9677" width="18.140625" style="15" customWidth="1"/>
    <col min="9678" max="9678" width="13.140625" style="15" customWidth="1"/>
    <col min="9679" max="9679" width="12.28515625" style="15" customWidth="1"/>
    <col min="9680" max="9917" width="9.140625" style="15"/>
    <col min="9918" max="9918" width="1.42578125" style="15" customWidth="1"/>
    <col min="9919" max="9919" width="59.5703125" style="15" customWidth="1"/>
    <col min="9920" max="9920" width="9.140625" style="15" customWidth="1"/>
    <col min="9921" max="9922" width="3.85546875" style="15" customWidth="1"/>
    <col min="9923" max="9923" width="10.5703125" style="15" customWidth="1"/>
    <col min="9924" max="9924" width="3.85546875" style="15" customWidth="1"/>
    <col min="9925" max="9927" width="14.42578125" style="15" customWidth="1"/>
    <col min="9928" max="9928" width="4.140625" style="15" customWidth="1"/>
    <col min="9929" max="9929" width="15" style="15" customWidth="1"/>
    <col min="9930" max="9931" width="9.140625" style="15" customWidth="1"/>
    <col min="9932" max="9932" width="11.5703125" style="15" customWidth="1"/>
    <col min="9933" max="9933" width="18.140625" style="15" customWidth="1"/>
    <col min="9934" max="9934" width="13.140625" style="15" customWidth="1"/>
    <col min="9935" max="9935" width="12.28515625" style="15" customWidth="1"/>
    <col min="9936" max="10173" width="9.140625" style="15"/>
    <col min="10174" max="10174" width="1.42578125" style="15" customWidth="1"/>
    <col min="10175" max="10175" width="59.5703125" style="15" customWidth="1"/>
    <col min="10176" max="10176" width="9.140625" style="15" customWidth="1"/>
    <col min="10177" max="10178" width="3.85546875" style="15" customWidth="1"/>
    <col min="10179" max="10179" width="10.5703125" style="15" customWidth="1"/>
    <col min="10180" max="10180" width="3.85546875" style="15" customWidth="1"/>
    <col min="10181" max="10183" width="14.42578125" style="15" customWidth="1"/>
    <col min="10184" max="10184" width="4.140625" style="15" customWidth="1"/>
    <col min="10185" max="10185" width="15" style="15" customWidth="1"/>
    <col min="10186" max="10187" width="9.140625" style="15" customWidth="1"/>
    <col min="10188" max="10188" width="11.5703125" style="15" customWidth="1"/>
    <col min="10189" max="10189" width="18.140625" style="15" customWidth="1"/>
    <col min="10190" max="10190" width="13.140625" style="15" customWidth="1"/>
    <col min="10191" max="10191" width="12.28515625" style="15" customWidth="1"/>
    <col min="10192" max="10429" width="9.140625" style="15"/>
    <col min="10430" max="10430" width="1.42578125" style="15" customWidth="1"/>
    <col min="10431" max="10431" width="59.5703125" style="15" customWidth="1"/>
    <col min="10432" max="10432" width="9.140625" style="15" customWidth="1"/>
    <col min="10433" max="10434" width="3.85546875" style="15" customWidth="1"/>
    <col min="10435" max="10435" width="10.5703125" style="15" customWidth="1"/>
    <col min="10436" max="10436" width="3.85546875" style="15" customWidth="1"/>
    <col min="10437" max="10439" width="14.42578125" style="15" customWidth="1"/>
    <col min="10440" max="10440" width="4.140625" style="15" customWidth="1"/>
    <col min="10441" max="10441" width="15" style="15" customWidth="1"/>
    <col min="10442" max="10443" width="9.140625" style="15" customWidth="1"/>
    <col min="10444" max="10444" width="11.5703125" style="15" customWidth="1"/>
    <col min="10445" max="10445" width="18.140625" style="15" customWidth="1"/>
    <col min="10446" max="10446" width="13.140625" style="15" customWidth="1"/>
    <col min="10447" max="10447" width="12.28515625" style="15" customWidth="1"/>
    <col min="10448" max="10685" width="9.140625" style="15"/>
    <col min="10686" max="10686" width="1.42578125" style="15" customWidth="1"/>
    <col min="10687" max="10687" width="59.5703125" style="15" customWidth="1"/>
    <col min="10688" max="10688" width="9.140625" style="15" customWidth="1"/>
    <col min="10689" max="10690" width="3.85546875" style="15" customWidth="1"/>
    <col min="10691" max="10691" width="10.5703125" style="15" customWidth="1"/>
    <col min="10692" max="10692" width="3.85546875" style="15" customWidth="1"/>
    <col min="10693" max="10695" width="14.42578125" style="15" customWidth="1"/>
    <col min="10696" max="10696" width="4.140625" style="15" customWidth="1"/>
    <col min="10697" max="10697" width="15" style="15" customWidth="1"/>
    <col min="10698" max="10699" width="9.140625" style="15" customWidth="1"/>
    <col min="10700" max="10700" width="11.5703125" style="15" customWidth="1"/>
    <col min="10701" max="10701" width="18.140625" style="15" customWidth="1"/>
    <col min="10702" max="10702" width="13.140625" style="15" customWidth="1"/>
    <col min="10703" max="10703" width="12.28515625" style="15" customWidth="1"/>
    <col min="10704" max="10941" width="9.140625" style="15"/>
    <col min="10942" max="10942" width="1.42578125" style="15" customWidth="1"/>
    <col min="10943" max="10943" width="59.5703125" style="15" customWidth="1"/>
    <col min="10944" max="10944" width="9.140625" style="15" customWidth="1"/>
    <col min="10945" max="10946" width="3.85546875" style="15" customWidth="1"/>
    <col min="10947" max="10947" width="10.5703125" style="15" customWidth="1"/>
    <col min="10948" max="10948" width="3.85546875" style="15" customWidth="1"/>
    <col min="10949" max="10951" width="14.42578125" style="15" customWidth="1"/>
    <col min="10952" max="10952" width="4.140625" style="15" customWidth="1"/>
    <col min="10953" max="10953" width="15" style="15" customWidth="1"/>
    <col min="10954" max="10955" width="9.140625" style="15" customWidth="1"/>
    <col min="10956" max="10956" width="11.5703125" style="15" customWidth="1"/>
    <col min="10957" max="10957" width="18.140625" style="15" customWidth="1"/>
    <col min="10958" max="10958" width="13.140625" style="15" customWidth="1"/>
    <col min="10959" max="10959" width="12.28515625" style="15" customWidth="1"/>
    <col min="10960" max="11197" width="9.140625" style="15"/>
    <col min="11198" max="11198" width="1.42578125" style="15" customWidth="1"/>
    <col min="11199" max="11199" width="59.5703125" style="15" customWidth="1"/>
    <col min="11200" max="11200" width="9.140625" style="15" customWidth="1"/>
    <col min="11201" max="11202" width="3.85546875" style="15" customWidth="1"/>
    <col min="11203" max="11203" width="10.5703125" style="15" customWidth="1"/>
    <col min="11204" max="11204" width="3.85546875" style="15" customWidth="1"/>
    <col min="11205" max="11207" width="14.42578125" style="15" customWidth="1"/>
    <col min="11208" max="11208" width="4.140625" style="15" customWidth="1"/>
    <col min="11209" max="11209" width="15" style="15" customWidth="1"/>
    <col min="11210" max="11211" width="9.140625" style="15" customWidth="1"/>
    <col min="11212" max="11212" width="11.5703125" style="15" customWidth="1"/>
    <col min="11213" max="11213" width="18.140625" style="15" customWidth="1"/>
    <col min="11214" max="11214" width="13.140625" style="15" customWidth="1"/>
    <col min="11215" max="11215" width="12.28515625" style="15" customWidth="1"/>
    <col min="11216" max="11453" width="9.140625" style="15"/>
    <col min="11454" max="11454" width="1.42578125" style="15" customWidth="1"/>
    <col min="11455" max="11455" width="59.5703125" style="15" customWidth="1"/>
    <col min="11456" max="11456" width="9.140625" style="15" customWidth="1"/>
    <col min="11457" max="11458" width="3.85546875" style="15" customWidth="1"/>
    <col min="11459" max="11459" width="10.5703125" style="15" customWidth="1"/>
    <col min="11460" max="11460" width="3.85546875" style="15" customWidth="1"/>
    <col min="11461" max="11463" width="14.42578125" style="15" customWidth="1"/>
    <col min="11464" max="11464" width="4.140625" style="15" customWidth="1"/>
    <col min="11465" max="11465" width="15" style="15" customWidth="1"/>
    <col min="11466" max="11467" width="9.140625" style="15" customWidth="1"/>
    <col min="11468" max="11468" width="11.5703125" style="15" customWidth="1"/>
    <col min="11469" max="11469" width="18.140625" style="15" customWidth="1"/>
    <col min="11470" max="11470" width="13.140625" style="15" customWidth="1"/>
    <col min="11471" max="11471" width="12.28515625" style="15" customWidth="1"/>
    <col min="11472" max="11709" width="9.140625" style="15"/>
    <col min="11710" max="11710" width="1.42578125" style="15" customWidth="1"/>
    <col min="11711" max="11711" width="59.5703125" style="15" customWidth="1"/>
    <col min="11712" max="11712" width="9.140625" style="15" customWidth="1"/>
    <col min="11713" max="11714" width="3.85546875" style="15" customWidth="1"/>
    <col min="11715" max="11715" width="10.5703125" style="15" customWidth="1"/>
    <col min="11716" max="11716" width="3.85546875" style="15" customWidth="1"/>
    <col min="11717" max="11719" width="14.42578125" style="15" customWidth="1"/>
    <col min="11720" max="11720" width="4.140625" style="15" customWidth="1"/>
    <col min="11721" max="11721" width="15" style="15" customWidth="1"/>
    <col min="11722" max="11723" width="9.140625" style="15" customWidth="1"/>
    <col min="11724" max="11724" width="11.5703125" style="15" customWidth="1"/>
    <col min="11725" max="11725" width="18.140625" style="15" customWidth="1"/>
    <col min="11726" max="11726" width="13.140625" style="15" customWidth="1"/>
    <col min="11727" max="11727" width="12.28515625" style="15" customWidth="1"/>
    <col min="11728" max="11965" width="9.140625" style="15"/>
    <col min="11966" max="11966" width="1.42578125" style="15" customWidth="1"/>
    <col min="11967" max="11967" width="59.5703125" style="15" customWidth="1"/>
    <col min="11968" max="11968" width="9.140625" style="15" customWidth="1"/>
    <col min="11969" max="11970" width="3.85546875" style="15" customWidth="1"/>
    <col min="11971" max="11971" width="10.5703125" style="15" customWidth="1"/>
    <col min="11972" max="11972" width="3.85546875" style="15" customWidth="1"/>
    <col min="11973" max="11975" width="14.42578125" style="15" customWidth="1"/>
    <col min="11976" max="11976" width="4.140625" style="15" customWidth="1"/>
    <col min="11977" max="11977" width="15" style="15" customWidth="1"/>
    <col min="11978" max="11979" width="9.140625" style="15" customWidth="1"/>
    <col min="11980" max="11980" width="11.5703125" style="15" customWidth="1"/>
    <col min="11981" max="11981" width="18.140625" style="15" customWidth="1"/>
    <col min="11982" max="11982" width="13.140625" style="15" customWidth="1"/>
    <col min="11983" max="11983" width="12.28515625" style="15" customWidth="1"/>
    <col min="11984" max="12221" width="9.140625" style="15"/>
    <col min="12222" max="12222" width="1.42578125" style="15" customWidth="1"/>
    <col min="12223" max="12223" width="59.5703125" style="15" customWidth="1"/>
    <col min="12224" max="12224" width="9.140625" style="15" customWidth="1"/>
    <col min="12225" max="12226" width="3.85546875" style="15" customWidth="1"/>
    <col min="12227" max="12227" width="10.5703125" style="15" customWidth="1"/>
    <col min="12228" max="12228" width="3.85546875" style="15" customWidth="1"/>
    <col min="12229" max="12231" width="14.42578125" style="15" customWidth="1"/>
    <col min="12232" max="12232" width="4.140625" style="15" customWidth="1"/>
    <col min="12233" max="12233" width="15" style="15" customWidth="1"/>
    <col min="12234" max="12235" width="9.140625" style="15" customWidth="1"/>
    <col min="12236" max="12236" width="11.5703125" style="15" customWidth="1"/>
    <col min="12237" max="12237" width="18.140625" style="15" customWidth="1"/>
    <col min="12238" max="12238" width="13.140625" style="15" customWidth="1"/>
    <col min="12239" max="12239" width="12.28515625" style="15" customWidth="1"/>
    <col min="12240" max="12477" width="9.140625" style="15"/>
    <col min="12478" max="12478" width="1.42578125" style="15" customWidth="1"/>
    <col min="12479" max="12479" width="59.5703125" style="15" customWidth="1"/>
    <col min="12480" max="12480" width="9.140625" style="15" customWidth="1"/>
    <col min="12481" max="12482" width="3.85546875" style="15" customWidth="1"/>
    <col min="12483" max="12483" width="10.5703125" style="15" customWidth="1"/>
    <col min="12484" max="12484" width="3.85546875" style="15" customWidth="1"/>
    <col min="12485" max="12487" width="14.42578125" style="15" customWidth="1"/>
    <col min="12488" max="12488" width="4.140625" style="15" customWidth="1"/>
    <col min="12489" max="12489" width="15" style="15" customWidth="1"/>
    <col min="12490" max="12491" width="9.140625" style="15" customWidth="1"/>
    <col min="12492" max="12492" width="11.5703125" style="15" customWidth="1"/>
    <col min="12493" max="12493" width="18.140625" style="15" customWidth="1"/>
    <col min="12494" max="12494" width="13.140625" style="15" customWidth="1"/>
    <col min="12495" max="12495" width="12.28515625" style="15" customWidth="1"/>
    <col min="12496" max="12733" width="9.140625" style="15"/>
    <col min="12734" max="12734" width="1.42578125" style="15" customWidth="1"/>
    <col min="12735" max="12735" width="59.5703125" style="15" customWidth="1"/>
    <col min="12736" max="12736" width="9.140625" style="15" customWidth="1"/>
    <col min="12737" max="12738" width="3.85546875" style="15" customWidth="1"/>
    <col min="12739" max="12739" width="10.5703125" style="15" customWidth="1"/>
    <col min="12740" max="12740" width="3.85546875" style="15" customWidth="1"/>
    <col min="12741" max="12743" width="14.42578125" style="15" customWidth="1"/>
    <col min="12744" max="12744" width="4.140625" style="15" customWidth="1"/>
    <col min="12745" max="12745" width="15" style="15" customWidth="1"/>
    <col min="12746" max="12747" width="9.140625" style="15" customWidth="1"/>
    <col min="12748" max="12748" width="11.5703125" style="15" customWidth="1"/>
    <col min="12749" max="12749" width="18.140625" style="15" customWidth="1"/>
    <col min="12750" max="12750" width="13.140625" style="15" customWidth="1"/>
    <col min="12751" max="12751" width="12.28515625" style="15" customWidth="1"/>
    <col min="12752" max="12989" width="9.140625" style="15"/>
    <col min="12990" max="12990" width="1.42578125" style="15" customWidth="1"/>
    <col min="12991" max="12991" width="59.5703125" style="15" customWidth="1"/>
    <col min="12992" max="12992" width="9.140625" style="15" customWidth="1"/>
    <col min="12993" max="12994" width="3.85546875" style="15" customWidth="1"/>
    <col min="12995" max="12995" width="10.5703125" style="15" customWidth="1"/>
    <col min="12996" max="12996" width="3.85546875" style="15" customWidth="1"/>
    <col min="12997" max="12999" width="14.42578125" style="15" customWidth="1"/>
    <col min="13000" max="13000" width="4.140625" style="15" customWidth="1"/>
    <col min="13001" max="13001" width="15" style="15" customWidth="1"/>
    <col min="13002" max="13003" width="9.140625" style="15" customWidth="1"/>
    <col min="13004" max="13004" width="11.5703125" style="15" customWidth="1"/>
    <col min="13005" max="13005" width="18.140625" style="15" customWidth="1"/>
    <col min="13006" max="13006" width="13.140625" style="15" customWidth="1"/>
    <col min="13007" max="13007" width="12.28515625" style="15" customWidth="1"/>
    <col min="13008" max="13245" width="9.140625" style="15"/>
    <col min="13246" max="13246" width="1.42578125" style="15" customWidth="1"/>
    <col min="13247" max="13247" width="59.5703125" style="15" customWidth="1"/>
    <col min="13248" max="13248" width="9.140625" style="15" customWidth="1"/>
    <col min="13249" max="13250" width="3.85546875" style="15" customWidth="1"/>
    <col min="13251" max="13251" width="10.5703125" style="15" customWidth="1"/>
    <col min="13252" max="13252" width="3.85546875" style="15" customWidth="1"/>
    <col min="13253" max="13255" width="14.42578125" style="15" customWidth="1"/>
    <col min="13256" max="13256" width="4.140625" style="15" customWidth="1"/>
    <col min="13257" max="13257" width="15" style="15" customWidth="1"/>
    <col min="13258" max="13259" width="9.140625" style="15" customWidth="1"/>
    <col min="13260" max="13260" width="11.5703125" style="15" customWidth="1"/>
    <col min="13261" max="13261" width="18.140625" style="15" customWidth="1"/>
    <col min="13262" max="13262" width="13.140625" style="15" customWidth="1"/>
    <col min="13263" max="13263" width="12.28515625" style="15" customWidth="1"/>
    <col min="13264" max="13501" width="9.140625" style="15"/>
    <col min="13502" max="13502" width="1.42578125" style="15" customWidth="1"/>
    <col min="13503" max="13503" width="59.5703125" style="15" customWidth="1"/>
    <col min="13504" max="13504" width="9.140625" style="15" customWidth="1"/>
    <col min="13505" max="13506" width="3.85546875" style="15" customWidth="1"/>
    <col min="13507" max="13507" width="10.5703125" style="15" customWidth="1"/>
    <col min="13508" max="13508" width="3.85546875" style="15" customWidth="1"/>
    <col min="13509" max="13511" width="14.42578125" style="15" customWidth="1"/>
    <col min="13512" max="13512" width="4.140625" style="15" customWidth="1"/>
    <col min="13513" max="13513" width="15" style="15" customWidth="1"/>
    <col min="13514" max="13515" width="9.140625" style="15" customWidth="1"/>
    <col min="13516" max="13516" width="11.5703125" style="15" customWidth="1"/>
    <col min="13517" max="13517" width="18.140625" style="15" customWidth="1"/>
    <col min="13518" max="13518" width="13.140625" style="15" customWidth="1"/>
    <col min="13519" max="13519" width="12.28515625" style="15" customWidth="1"/>
    <col min="13520" max="13757" width="9.140625" style="15"/>
    <col min="13758" max="13758" width="1.42578125" style="15" customWidth="1"/>
    <col min="13759" max="13759" width="59.5703125" style="15" customWidth="1"/>
    <col min="13760" max="13760" width="9.140625" style="15" customWidth="1"/>
    <col min="13761" max="13762" width="3.85546875" style="15" customWidth="1"/>
    <col min="13763" max="13763" width="10.5703125" style="15" customWidth="1"/>
    <col min="13764" max="13764" width="3.85546875" style="15" customWidth="1"/>
    <col min="13765" max="13767" width="14.42578125" style="15" customWidth="1"/>
    <col min="13768" max="13768" width="4.140625" style="15" customWidth="1"/>
    <col min="13769" max="13769" width="15" style="15" customWidth="1"/>
    <col min="13770" max="13771" width="9.140625" style="15" customWidth="1"/>
    <col min="13772" max="13772" width="11.5703125" style="15" customWidth="1"/>
    <col min="13773" max="13773" width="18.140625" style="15" customWidth="1"/>
    <col min="13774" max="13774" width="13.140625" style="15" customWidth="1"/>
    <col min="13775" max="13775" width="12.28515625" style="15" customWidth="1"/>
    <col min="13776" max="14013" width="9.140625" style="15"/>
    <col min="14014" max="14014" width="1.42578125" style="15" customWidth="1"/>
    <col min="14015" max="14015" width="59.5703125" style="15" customWidth="1"/>
    <col min="14016" max="14016" width="9.140625" style="15" customWidth="1"/>
    <col min="14017" max="14018" width="3.85546875" style="15" customWidth="1"/>
    <col min="14019" max="14019" width="10.5703125" style="15" customWidth="1"/>
    <col min="14020" max="14020" width="3.85546875" style="15" customWidth="1"/>
    <col min="14021" max="14023" width="14.42578125" style="15" customWidth="1"/>
    <col min="14024" max="14024" width="4.140625" style="15" customWidth="1"/>
    <col min="14025" max="14025" width="15" style="15" customWidth="1"/>
    <col min="14026" max="14027" width="9.140625" style="15" customWidth="1"/>
    <col min="14028" max="14028" width="11.5703125" style="15" customWidth="1"/>
    <col min="14029" max="14029" width="18.140625" style="15" customWidth="1"/>
    <col min="14030" max="14030" width="13.140625" style="15" customWidth="1"/>
    <col min="14031" max="14031" width="12.28515625" style="15" customWidth="1"/>
    <col min="14032" max="14269" width="9.140625" style="15"/>
    <col min="14270" max="14270" width="1.42578125" style="15" customWidth="1"/>
    <col min="14271" max="14271" width="59.5703125" style="15" customWidth="1"/>
    <col min="14272" max="14272" width="9.140625" style="15" customWidth="1"/>
    <col min="14273" max="14274" width="3.85546875" style="15" customWidth="1"/>
    <col min="14275" max="14275" width="10.5703125" style="15" customWidth="1"/>
    <col min="14276" max="14276" width="3.85546875" style="15" customWidth="1"/>
    <col min="14277" max="14279" width="14.42578125" style="15" customWidth="1"/>
    <col min="14280" max="14280" width="4.140625" style="15" customWidth="1"/>
    <col min="14281" max="14281" width="15" style="15" customWidth="1"/>
    <col min="14282" max="14283" width="9.140625" style="15" customWidth="1"/>
    <col min="14284" max="14284" width="11.5703125" style="15" customWidth="1"/>
    <col min="14285" max="14285" width="18.140625" style="15" customWidth="1"/>
    <col min="14286" max="14286" width="13.140625" style="15" customWidth="1"/>
    <col min="14287" max="14287" width="12.28515625" style="15" customWidth="1"/>
    <col min="14288" max="14525" width="9.140625" style="15"/>
    <col min="14526" max="14526" width="1.42578125" style="15" customWidth="1"/>
    <col min="14527" max="14527" width="59.5703125" style="15" customWidth="1"/>
    <col min="14528" max="14528" width="9.140625" style="15" customWidth="1"/>
    <col min="14529" max="14530" width="3.85546875" style="15" customWidth="1"/>
    <col min="14531" max="14531" width="10.5703125" style="15" customWidth="1"/>
    <col min="14532" max="14532" width="3.85546875" style="15" customWidth="1"/>
    <col min="14533" max="14535" width="14.42578125" style="15" customWidth="1"/>
    <col min="14536" max="14536" width="4.140625" style="15" customWidth="1"/>
    <col min="14537" max="14537" width="15" style="15" customWidth="1"/>
    <col min="14538" max="14539" width="9.140625" style="15" customWidth="1"/>
    <col min="14540" max="14540" width="11.5703125" style="15" customWidth="1"/>
    <col min="14541" max="14541" width="18.140625" style="15" customWidth="1"/>
    <col min="14542" max="14542" width="13.140625" style="15" customWidth="1"/>
    <col min="14543" max="14543" width="12.28515625" style="15" customWidth="1"/>
    <col min="14544" max="14781" width="9.140625" style="15"/>
    <col min="14782" max="14782" width="1.42578125" style="15" customWidth="1"/>
    <col min="14783" max="14783" width="59.5703125" style="15" customWidth="1"/>
    <col min="14784" max="14784" width="9.140625" style="15" customWidth="1"/>
    <col min="14785" max="14786" width="3.85546875" style="15" customWidth="1"/>
    <col min="14787" max="14787" width="10.5703125" style="15" customWidth="1"/>
    <col min="14788" max="14788" width="3.85546875" style="15" customWidth="1"/>
    <col min="14789" max="14791" width="14.42578125" style="15" customWidth="1"/>
    <col min="14792" max="14792" width="4.140625" style="15" customWidth="1"/>
    <col min="14793" max="14793" width="15" style="15" customWidth="1"/>
    <col min="14794" max="14795" width="9.140625" style="15" customWidth="1"/>
    <col min="14796" max="14796" width="11.5703125" style="15" customWidth="1"/>
    <col min="14797" max="14797" width="18.140625" style="15" customWidth="1"/>
    <col min="14798" max="14798" width="13.140625" style="15" customWidth="1"/>
    <col min="14799" max="14799" width="12.28515625" style="15" customWidth="1"/>
    <col min="14800" max="15037" width="9.140625" style="15"/>
    <col min="15038" max="15038" width="1.42578125" style="15" customWidth="1"/>
    <col min="15039" max="15039" width="59.5703125" style="15" customWidth="1"/>
    <col min="15040" max="15040" width="9.140625" style="15" customWidth="1"/>
    <col min="15041" max="15042" width="3.85546875" style="15" customWidth="1"/>
    <col min="15043" max="15043" width="10.5703125" style="15" customWidth="1"/>
    <col min="15044" max="15044" width="3.85546875" style="15" customWidth="1"/>
    <col min="15045" max="15047" width="14.42578125" style="15" customWidth="1"/>
    <col min="15048" max="15048" width="4.140625" style="15" customWidth="1"/>
    <col min="15049" max="15049" width="15" style="15" customWidth="1"/>
    <col min="15050" max="15051" width="9.140625" style="15" customWidth="1"/>
    <col min="15052" max="15052" width="11.5703125" style="15" customWidth="1"/>
    <col min="15053" max="15053" width="18.140625" style="15" customWidth="1"/>
    <col min="15054" max="15054" width="13.140625" style="15" customWidth="1"/>
    <col min="15055" max="15055" width="12.28515625" style="15" customWidth="1"/>
    <col min="15056" max="15293" width="9.140625" style="15"/>
    <col min="15294" max="15294" width="1.42578125" style="15" customWidth="1"/>
    <col min="15295" max="15295" width="59.5703125" style="15" customWidth="1"/>
    <col min="15296" max="15296" width="9.140625" style="15" customWidth="1"/>
    <col min="15297" max="15298" width="3.85546875" style="15" customWidth="1"/>
    <col min="15299" max="15299" width="10.5703125" style="15" customWidth="1"/>
    <col min="15300" max="15300" width="3.85546875" style="15" customWidth="1"/>
    <col min="15301" max="15303" width="14.42578125" style="15" customWidth="1"/>
    <col min="15304" max="15304" width="4.140625" style="15" customWidth="1"/>
    <col min="15305" max="15305" width="15" style="15" customWidth="1"/>
    <col min="15306" max="15307" width="9.140625" style="15" customWidth="1"/>
    <col min="15308" max="15308" width="11.5703125" style="15" customWidth="1"/>
    <col min="15309" max="15309" width="18.140625" style="15" customWidth="1"/>
    <col min="15310" max="15310" width="13.140625" style="15" customWidth="1"/>
    <col min="15311" max="15311" width="12.28515625" style="15" customWidth="1"/>
    <col min="15312" max="15549" width="9.140625" style="15"/>
    <col min="15550" max="15550" width="1.42578125" style="15" customWidth="1"/>
    <col min="15551" max="15551" width="59.5703125" style="15" customWidth="1"/>
    <col min="15552" max="15552" width="9.140625" style="15" customWidth="1"/>
    <col min="15553" max="15554" width="3.85546875" style="15" customWidth="1"/>
    <col min="15555" max="15555" width="10.5703125" style="15" customWidth="1"/>
    <col min="15556" max="15556" width="3.85546875" style="15" customWidth="1"/>
    <col min="15557" max="15559" width="14.42578125" style="15" customWidth="1"/>
    <col min="15560" max="15560" width="4.140625" style="15" customWidth="1"/>
    <col min="15561" max="15561" width="15" style="15" customWidth="1"/>
    <col min="15562" max="15563" width="9.140625" style="15" customWidth="1"/>
    <col min="15564" max="15564" width="11.5703125" style="15" customWidth="1"/>
    <col min="15565" max="15565" width="18.140625" style="15" customWidth="1"/>
    <col min="15566" max="15566" width="13.140625" style="15" customWidth="1"/>
    <col min="15567" max="15567" width="12.28515625" style="15" customWidth="1"/>
    <col min="15568" max="15805" width="9.140625" style="15"/>
    <col min="15806" max="15806" width="1.42578125" style="15" customWidth="1"/>
    <col min="15807" max="15807" width="59.5703125" style="15" customWidth="1"/>
    <col min="15808" max="15808" width="9.140625" style="15" customWidth="1"/>
    <col min="15809" max="15810" width="3.85546875" style="15" customWidth="1"/>
    <col min="15811" max="15811" width="10.5703125" style="15" customWidth="1"/>
    <col min="15812" max="15812" width="3.85546875" style="15" customWidth="1"/>
    <col min="15813" max="15815" width="14.42578125" style="15" customWidth="1"/>
    <col min="15816" max="15816" width="4.140625" style="15" customWidth="1"/>
    <col min="15817" max="15817" width="15" style="15" customWidth="1"/>
    <col min="15818" max="15819" width="9.140625" style="15" customWidth="1"/>
    <col min="15820" max="15820" width="11.5703125" style="15" customWidth="1"/>
    <col min="15821" max="15821" width="18.140625" style="15" customWidth="1"/>
    <col min="15822" max="15822" width="13.140625" style="15" customWidth="1"/>
    <col min="15823" max="15823" width="12.28515625" style="15" customWidth="1"/>
    <col min="15824" max="16061" width="9.140625" style="15"/>
    <col min="16062" max="16062" width="1.42578125" style="15" customWidth="1"/>
    <col min="16063" max="16063" width="59.5703125" style="15" customWidth="1"/>
    <col min="16064" max="16064" width="9.140625" style="15" customWidth="1"/>
    <col min="16065" max="16066" width="3.85546875" style="15" customWidth="1"/>
    <col min="16067" max="16067" width="10.5703125" style="15" customWidth="1"/>
    <col min="16068" max="16068" width="3.85546875" style="15" customWidth="1"/>
    <col min="16069" max="16071" width="14.42578125" style="15" customWidth="1"/>
    <col min="16072" max="16072" width="4.140625" style="15" customWidth="1"/>
    <col min="16073" max="16073" width="15" style="15" customWidth="1"/>
    <col min="16074" max="16075" width="9.140625" style="15" customWidth="1"/>
    <col min="16076" max="16076" width="11.5703125" style="15" customWidth="1"/>
    <col min="16077" max="16077" width="18.140625" style="15" customWidth="1"/>
    <col min="16078" max="16078" width="13.140625" style="15" customWidth="1"/>
    <col min="16079" max="16079" width="12.28515625" style="15" customWidth="1"/>
    <col min="16080" max="16384" width="9.140625" style="15"/>
  </cols>
  <sheetData>
    <row r="1" spans="1:52" ht="21" customHeight="1" x14ac:dyDescent="0.25">
      <c r="F1" s="73"/>
      <c r="AD1" s="130" t="s">
        <v>335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52" ht="115.5" customHeight="1" x14ac:dyDescent="0.25">
      <c r="F2" s="133"/>
      <c r="G2" s="133"/>
      <c r="H2" s="133"/>
      <c r="I2" s="133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</row>
    <row r="3" spans="1:52" s="16" customFormat="1" ht="21" customHeight="1" x14ac:dyDescent="0.25">
      <c r="A3" s="15"/>
      <c r="E3" s="17"/>
      <c r="G3" s="2"/>
      <c r="H3" s="2"/>
      <c r="I3" s="2"/>
      <c r="J3" s="2" t="s">
        <v>337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29" t="s">
        <v>506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</row>
    <row r="4" spans="1:52" s="16" customFormat="1" ht="86.25" customHeight="1" x14ac:dyDescent="0.25">
      <c r="A4" s="15"/>
      <c r="E4" s="1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09"/>
    </row>
    <row r="5" spans="1:52" ht="51" customHeight="1" x14ac:dyDescent="0.25">
      <c r="A5" s="132" t="s">
        <v>505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</row>
    <row r="6" spans="1:52" s="50" customFormat="1" ht="19.5" customHeight="1" x14ac:dyDescent="0.25">
      <c r="A6" s="47"/>
      <c r="B6" s="47"/>
      <c r="C6" s="47"/>
      <c r="D6" s="47"/>
      <c r="E6" s="48"/>
      <c r="F6" s="48"/>
      <c r="G6" s="48"/>
      <c r="H6" s="47"/>
      <c r="I6" s="47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98" t="s">
        <v>332</v>
      </c>
      <c r="AW6" s="98"/>
      <c r="AX6" s="98"/>
      <c r="AY6" s="98" t="s">
        <v>332</v>
      </c>
      <c r="AZ6" s="98"/>
    </row>
    <row r="7" spans="1:52" ht="26.25" customHeight="1" x14ac:dyDescent="0.25">
      <c r="A7" s="124" t="s">
        <v>0</v>
      </c>
      <c r="B7" s="124"/>
      <c r="C7" s="124"/>
      <c r="D7" s="124"/>
      <c r="E7" s="124" t="s">
        <v>1</v>
      </c>
      <c r="F7" s="3" t="s">
        <v>2</v>
      </c>
      <c r="G7" s="3" t="s">
        <v>3</v>
      </c>
      <c r="H7" s="3" t="s">
        <v>4</v>
      </c>
      <c r="I7" s="3" t="s">
        <v>5</v>
      </c>
      <c r="J7" s="13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24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24" t="s">
        <v>326</v>
      </c>
      <c r="AR7" s="124" t="s">
        <v>469</v>
      </c>
      <c r="AS7" s="99" t="s">
        <v>470</v>
      </c>
      <c r="AT7" s="124">
        <v>2020</v>
      </c>
      <c r="AU7" s="118" t="s">
        <v>491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492</v>
      </c>
    </row>
    <row r="8" spans="1:52" s="51" customFormat="1" ht="21" customHeight="1" x14ac:dyDescent="0.25">
      <c r="A8" s="76" t="s">
        <v>13</v>
      </c>
      <c r="B8" s="52"/>
      <c r="C8" s="52"/>
      <c r="D8" s="52"/>
      <c r="E8" s="55">
        <v>854</v>
      </c>
      <c r="F8" s="23" t="s">
        <v>14</v>
      </c>
      <c r="G8" s="23"/>
      <c r="H8" s="23"/>
      <c r="I8" s="23"/>
      <c r="J8" s="38">
        <f t="shared" ref="J8:AZ8" si="0">J9+J17+J37+J41+J61+J65+J69</f>
        <v>26079138</v>
      </c>
      <c r="K8" s="38">
        <f t="shared" si="0"/>
        <v>332438</v>
      </c>
      <c r="L8" s="38">
        <f t="shared" si="0"/>
        <v>25723800</v>
      </c>
      <c r="M8" s="38">
        <f t="shared" si="0"/>
        <v>22900</v>
      </c>
      <c r="N8" s="38">
        <f t="shared" ref="N8:U8" si="1">N9+N17+N37+N41+N61+N65+N69</f>
        <v>2253861</v>
      </c>
      <c r="O8" s="38">
        <f t="shared" si="1"/>
        <v>0</v>
      </c>
      <c r="P8" s="38">
        <f t="shared" si="1"/>
        <v>2253861</v>
      </c>
      <c r="Q8" s="38">
        <f t="shared" si="1"/>
        <v>0</v>
      </c>
      <c r="R8" s="38">
        <f t="shared" si="1"/>
        <v>28332999</v>
      </c>
      <c r="S8" s="38">
        <f t="shared" si="1"/>
        <v>332438</v>
      </c>
      <c r="T8" s="38">
        <f t="shared" si="1"/>
        <v>27977661</v>
      </c>
      <c r="U8" s="38">
        <f t="shared" si="1"/>
        <v>22900</v>
      </c>
      <c r="V8" s="38">
        <f t="shared" ref="V8:AC8" si="2">V9+V17+V37+V41+V61+V65+V69</f>
        <v>3012800</v>
      </c>
      <c r="W8" s="38">
        <f t="shared" si="2"/>
        <v>0</v>
      </c>
      <c r="X8" s="38">
        <f t="shared" si="2"/>
        <v>3012800</v>
      </c>
      <c r="Y8" s="38">
        <f t="shared" si="2"/>
        <v>0</v>
      </c>
      <c r="Z8" s="38">
        <f t="shared" si="2"/>
        <v>31345799</v>
      </c>
      <c r="AA8" s="38">
        <f t="shared" si="2"/>
        <v>332438</v>
      </c>
      <c r="AB8" s="38">
        <f t="shared" si="2"/>
        <v>30990461</v>
      </c>
      <c r="AC8" s="38">
        <f t="shared" si="2"/>
        <v>22900</v>
      </c>
      <c r="AD8" s="38">
        <f t="shared" ref="AD8:AK8" si="3">AD9+AD17+AD37+AD41+AD61+AD65+AD69</f>
        <v>128500</v>
      </c>
      <c r="AE8" s="38">
        <f t="shared" si="3"/>
        <v>0</v>
      </c>
      <c r="AF8" s="38">
        <f t="shared" si="3"/>
        <v>128500</v>
      </c>
      <c r="AG8" s="38">
        <f t="shared" si="3"/>
        <v>0</v>
      </c>
      <c r="AH8" s="38">
        <f t="shared" si="3"/>
        <v>31474299</v>
      </c>
      <c r="AI8" s="38">
        <f t="shared" si="3"/>
        <v>332438</v>
      </c>
      <c r="AJ8" s="38">
        <f t="shared" si="3"/>
        <v>31118961</v>
      </c>
      <c r="AK8" s="38">
        <f t="shared" si="3"/>
        <v>22900</v>
      </c>
      <c r="AL8" s="38"/>
      <c r="AM8" s="38"/>
      <c r="AN8" s="38"/>
      <c r="AO8" s="38"/>
      <c r="AP8" s="38"/>
      <c r="AQ8" s="38">
        <f t="shared" si="0"/>
        <v>24039738</v>
      </c>
      <c r="AR8" s="38">
        <f t="shared" si="0"/>
        <v>0</v>
      </c>
      <c r="AS8" s="38">
        <f t="shared" si="0"/>
        <v>24039738</v>
      </c>
      <c r="AT8" s="38">
        <f t="shared" si="0"/>
        <v>0</v>
      </c>
      <c r="AU8" s="38">
        <f t="shared" si="0"/>
        <v>24039738</v>
      </c>
      <c r="AV8" s="38">
        <f t="shared" si="0"/>
        <v>24011638</v>
      </c>
      <c r="AW8" s="38">
        <f t="shared" si="0"/>
        <v>0</v>
      </c>
      <c r="AX8" s="38">
        <f t="shared" si="0"/>
        <v>24011638</v>
      </c>
      <c r="AY8" s="38">
        <f t="shared" si="0"/>
        <v>-131920</v>
      </c>
      <c r="AZ8" s="38">
        <f t="shared" si="0"/>
        <v>23879718</v>
      </c>
    </row>
    <row r="9" spans="1:52" s="31" customFormat="1" ht="85.5" hidden="1" x14ac:dyDescent="0.25">
      <c r="A9" s="6" t="s">
        <v>209</v>
      </c>
      <c r="B9" s="104"/>
      <c r="C9" s="104"/>
      <c r="D9" s="104"/>
      <c r="E9" s="124">
        <v>854</v>
      </c>
      <c r="F9" s="27" t="s">
        <v>14</v>
      </c>
      <c r="G9" s="27" t="s">
        <v>61</v>
      </c>
      <c r="H9" s="27"/>
      <c r="I9" s="27"/>
      <c r="J9" s="30">
        <f t="shared" ref="J9:AV9" si="4">J10</f>
        <v>302300</v>
      </c>
      <c r="K9" s="30">
        <f t="shared" si="4"/>
        <v>0</v>
      </c>
      <c r="L9" s="30">
        <f t="shared" si="4"/>
        <v>302300</v>
      </c>
      <c r="M9" s="30">
        <f t="shared" si="4"/>
        <v>0</v>
      </c>
      <c r="N9" s="30">
        <f t="shared" si="4"/>
        <v>0</v>
      </c>
      <c r="O9" s="30">
        <f t="shared" si="4"/>
        <v>0</v>
      </c>
      <c r="P9" s="30">
        <f t="shared" si="4"/>
        <v>0</v>
      </c>
      <c r="Q9" s="30">
        <f t="shared" si="4"/>
        <v>0</v>
      </c>
      <c r="R9" s="30">
        <f t="shared" si="4"/>
        <v>302300</v>
      </c>
      <c r="S9" s="30">
        <f t="shared" si="4"/>
        <v>0</v>
      </c>
      <c r="T9" s="30">
        <f t="shared" si="4"/>
        <v>302300</v>
      </c>
      <c r="U9" s="30">
        <f t="shared" si="4"/>
        <v>0</v>
      </c>
      <c r="V9" s="30">
        <f t="shared" si="4"/>
        <v>23200</v>
      </c>
      <c r="W9" s="30">
        <f t="shared" si="4"/>
        <v>0</v>
      </c>
      <c r="X9" s="30">
        <f t="shared" si="4"/>
        <v>23200</v>
      </c>
      <c r="Y9" s="30">
        <f t="shared" si="4"/>
        <v>0</v>
      </c>
      <c r="Z9" s="30">
        <f t="shared" si="4"/>
        <v>325500</v>
      </c>
      <c r="AA9" s="30">
        <f t="shared" si="4"/>
        <v>0</v>
      </c>
      <c r="AB9" s="30">
        <f t="shared" si="4"/>
        <v>325500</v>
      </c>
      <c r="AC9" s="30">
        <f t="shared" si="4"/>
        <v>0</v>
      </c>
      <c r="AD9" s="30">
        <f t="shared" si="4"/>
        <v>0</v>
      </c>
      <c r="AE9" s="30">
        <f t="shared" si="4"/>
        <v>0</v>
      </c>
      <c r="AF9" s="30">
        <f t="shared" si="4"/>
        <v>0</v>
      </c>
      <c r="AG9" s="30">
        <f t="shared" si="4"/>
        <v>0</v>
      </c>
      <c r="AH9" s="30">
        <f t="shared" si="4"/>
        <v>325500</v>
      </c>
      <c r="AI9" s="30">
        <f t="shared" si="4"/>
        <v>0</v>
      </c>
      <c r="AJ9" s="30">
        <f t="shared" si="4"/>
        <v>325500</v>
      </c>
      <c r="AK9" s="30">
        <f t="shared" si="4"/>
        <v>0</v>
      </c>
      <c r="AL9" s="30"/>
      <c r="AM9" s="30"/>
      <c r="AN9" s="30"/>
      <c r="AO9" s="30"/>
      <c r="AP9" s="30"/>
      <c r="AQ9" s="30">
        <f t="shared" si="4"/>
        <v>302300</v>
      </c>
      <c r="AR9" s="30"/>
      <c r="AS9" s="29">
        <f t="shared" ref="AS9:AS71" si="5">AQ9+AR9</f>
        <v>302300</v>
      </c>
      <c r="AT9" s="30"/>
      <c r="AU9" s="29">
        <f t="shared" ref="AU9:AU71" si="6">AS9+AT9</f>
        <v>302300</v>
      </c>
      <c r="AV9" s="30">
        <f t="shared" si="4"/>
        <v>302300</v>
      </c>
      <c r="AW9" s="30"/>
      <c r="AX9" s="29">
        <f t="shared" ref="AX9:AX72" si="7">AV9+AW9</f>
        <v>302300</v>
      </c>
      <c r="AY9" s="30"/>
      <c r="AZ9" s="29">
        <f t="shared" ref="AZ9:AZ72" si="8">AX9+AY9</f>
        <v>302300</v>
      </c>
    </row>
    <row r="10" spans="1:52" ht="45" hidden="1" x14ac:dyDescent="0.25">
      <c r="A10" s="126" t="s">
        <v>23</v>
      </c>
      <c r="B10" s="124"/>
      <c r="C10" s="124"/>
      <c r="D10" s="124"/>
      <c r="E10" s="124">
        <v>854</v>
      </c>
      <c r="F10" s="3" t="s">
        <v>20</v>
      </c>
      <c r="G10" s="3" t="s">
        <v>61</v>
      </c>
      <c r="H10" s="3" t="s">
        <v>210</v>
      </c>
      <c r="I10" s="3"/>
      <c r="J10" s="29">
        <f t="shared" ref="J10:AV10" si="9">J11+J13+J15</f>
        <v>302300</v>
      </c>
      <c r="K10" s="29">
        <f t="shared" ref="K10:M10" si="10">K11+K13+K15</f>
        <v>0</v>
      </c>
      <c r="L10" s="29">
        <f t="shared" si="10"/>
        <v>302300</v>
      </c>
      <c r="M10" s="29">
        <f t="shared" si="10"/>
        <v>0</v>
      </c>
      <c r="N10" s="29">
        <f t="shared" ref="N10:U10" si="11">N11+N13+N15</f>
        <v>0</v>
      </c>
      <c r="O10" s="29">
        <f t="shared" si="11"/>
        <v>0</v>
      </c>
      <c r="P10" s="29">
        <f t="shared" si="11"/>
        <v>0</v>
      </c>
      <c r="Q10" s="29">
        <f t="shared" si="11"/>
        <v>0</v>
      </c>
      <c r="R10" s="29">
        <f t="shared" si="11"/>
        <v>302300</v>
      </c>
      <c r="S10" s="29">
        <f t="shared" si="11"/>
        <v>0</v>
      </c>
      <c r="T10" s="29">
        <f t="shared" si="11"/>
        <v>302300</v>
      </c>
      <c r="U10" s="29">
        <f t="shared" si="11"/>
        <v>0</v>
      </c>
      <c r="V10" s="29">
        <f t="shared" ref="V10:AC10" si="12">V11+V13+V15</f>
        <v>23200</v>
      </c>
      <c r="W10" s="29">
        <f t="shared" si="12"/>
        <v>0</v>
      </c>
      <c r="X10" s="29">
        <f t="shared" si="12"/>
        <v>23200</v>
      </c>
      <c r="Y10" s="29">
        <f t="shared" si="12"/>
        <v>0</v>
      </c>
      <c r="Z10" s="29">
        <f t="shared" si="12"/>
        <v>325500</v>
      </c>
      <c r="AA10" s="29">
        <f t="shared" si="12"/>
        <v>0</v>
      </c>
      <c r="AB10" s="29">
        <f t="shared" si="12"/>
        <v>325500</v>
      </c>
      <c r="AC10" s="29">
        <f t="shared" si="12"/>
        <v>0</v>
      </c>
      <c r="AD10" s="29">
        <f t="shared" ref="AD10:AK10" si="13">AD11+AD13+AD15</f>
        <v>0</v>
      </c>
      <c r="AE10" s="29">
        <f t="shared" si="13"/>
        <v>0</v>
      </c>
      <c r="AF10" s="29">
        <f t="shared" si="13"/>
        <v>0</v>
      </c>
      <c r="AG10" s="29">
        <f t="shared" si="13"/>
        <v>0</v>
      </c>
      <c r="AH10" s="29">
        <f t="shared" si="13"/>
        <v>325500</v>
      </c>
      <c r="AI10" s="29">
        <f t="shared" si="13"/>
        <v>0</v>
      </c>
      <c r="AJ10" s="29">
        <f t="shared" si="13"/>
        <v>325500</v>
      </c>
      <c r="AK10" s="29">
        <f t="shared" si="13"/>
        <v>0</v>
      </c>
      <c r="AL10" s="29"/>
      <c r="AM10" s="29"/>
      <c r="AN10" s="29"/>
      <c r="AO10" s="29"/>
      <c r="AP10" s="29"/>
      <c r="AQ10" s="29">
        <f t="shared" si="9"/>
        <v>302300</v>
      </c>
      <c r="AR10" s="29"/>
      <c r="AS10" s="29">
        <f t="shared" si="5"/>
        <v>302300</v>
      </c>
      <c r="AT10" s="29"/>
      <c r="AU10" s="29">
        <f t="shared" si="6"/>
        <v>302300</v>
      </c>
      <c r="AV10" s="29">
        <f t="shared" si="9"/>
        <v>302300</v>
      </c>
      <c r="AW10" s="29"/>
      <c r="AX10" s="29">
        <f t="shared" si="7"/>
        <v>302300</v>
      </c>
      <c r="AY10" s="29"/>
      <c r="AZ10" s="29">
        <f t="shared" si="8"/>
        <v>302300</v>
      </c>
    </row>
    <row r="11" spans="1:52" ht="105" hidden="1" x14ac:dyDescent="0.25">
      <c r="A11" s="126" t="s">
        <v>19</v>
      </c>
      <c r="B11" s="124"/>
      <c r="C11" s="124"/>
      <c r="D11" s="124"/>
      <c r="E11" s="124">
        <v>854</v>
      </c>
      <c r="F11" s="3" t="s">
        <v>14</v>
      </c>
      <c r="G11" s="3" t="s">
        <v>61</v>
      </c>
      <c r="H11" s="3" t="s">
        <v>210</v>
      </c>
      <c r="I11" s="3" t="s">
        <v>21</v>
      </c>
      <c r="J11" s="29">
        <f t="shared" ref="J11:AV11" si="14">J12</f>
        <v>245600</v>
      </c>
      <c r="K11" s="29">
        <f t="shared" si="14"/>
        <v>0</v>
      </c>
      <c r="L11" s="29">
        <f t="shared" si="14"/>
        <v>245600</v>
      </c>
      <c r="M11" s="29">
        <f t="shared" si="14"/>
        <v>0</v>
      </c>
      <c r="N11" s="29">
        <f t="shared" si="14"/>
        <v>0</v>
      </c>
      <c r="O11" s="29">
        <f t="shared" si="14"/>
        <v>0</v>
      </c>
      <c r="P11" s="29">
        <f t="shared" si="14"/>
        <v>0</v>
      </c>
      <c r="Q11" s="29">
        <f t="shared" si="14"/>
        <v>0</v>
      </c>
      <c r="R11" s="29">
        <f t="shared" si="14"/>
        <v>245600</v>
      </c>
      <c r="S11" s="29">
        <f t="shared" si="14"/>
        <v>0</v>
      </c>
      <c r="T11" s="29">
        <f t="shared" si="14"/>
        <v>245600</v>
      </c>
      <c r="U11" s="29">
        <f t="shared" si="14"/>
        <v>0</v>
      </c>
      <c r="V11" s="29">
        <f t="shared" si="14"/>
        <v>23200</v>
      </c>
      <c r="W11" s="29">
        <f t="shared" si="14"/>
        <v>0</v>
      </c>
      <c r="X11" s="29">
        <f t="shared" si="14"/>
        <v>23200</v>
      </c>
      <c r="Y11" s="29">
        <f t="shared" si="14"/>
        <v>0</v>
      </c>
      <c r="Z11" s="29">
        <f t="shared" si="14"/>
        <v>268800</v>
      </c>
      <c r="AA11" s="29">
        <f t="shared" si="14"/>
        <v>0</v>
      </c>
      <c r="AB11" s="29">
        <f t="shared" si="14"/>
        <v>268800</v>
      </c>
      <c r="AC11" s="29">
        <f t="shared" si="14"/>
        <v>0</v>
      </c>
      <c r="AD11" s="29">
        <f t="shared" si="14"/>
        <v>0</v>
      </c>
      <c r="AE11" s="29">
        <f t="shared" si="14"/>
        <v>0</v>
      </c>
      <c r="AF11" s="29">
        <f t="shared" si="14"/>
        <v>0</v>
      </c>
      <c r="AG11" s="29">
        <f t="shared" si="14"/>
        <v>0</v>
      </c>
      <c r="AH11" s="29">
        <f t="shared" si="14"/>
        <v>268800</v>
      </c>
      <c r="AI11" s="29">
        <f t="shared" si="14"/>
        <v>0</v>
      </c>
      <c r="AJ11" s="29">
        <f t="shared" si="14"/>
        <v>268800</v>
      </c>
      <c r="AK11" s="29">
        <f t="shared" si="14"/>
        <v>0</v>
      </c>
      <c r="AL11" s="29"/>
      <c r="AM11" s="29"/>
      <c r="AN11" s="29"/>
      <c r="AO11" s="29"/>
      <c r="AP11" s="29"/>
      <c r="AQ11" s="29">
        <f t="shared" si="14"/>
        <v>245600</v>
      </c>
      <c r="AR11" s="29"/>
      <c r="AS11" s="29">
        <f t="shared" si="5"/>
        <v>245600</v>
      </c>
      <c r="AT11" s="29"/>
      <c r="AU11" s="29">
        <f t="shared" si="6"/>
        <v>245600</v>
      </c>
      <c r="AV11" s="29">
        <f t="shared" si="14"/>
        <v>245600</v>
      </c>
      <c r="AW11" s="29"/>
      <c r="AX11" s="29">
        <f t="shared" si="7"/>
        <v>245600</v>
      </c>
      <c r="AY11" s="29"/>
      <c r="AZ11" s="29">
        <f t="shared" si="8"/>
        <v>245600</v>
      </c>
    </row>
    <row r="12" spans="1:52" ht="45" hidden="1" x14ac:dyDescent="0.25">
      <c r="A12" s="126" t="s">
        <v>11</v>
      </c>
      <c r="B12" s="124"/>
      <c r="C12" s="124"/>
      <c r="D12" s="124"/>
      <c r="E12" s="124">
        <v>854</v>
      </c>
      <c r="F12" s="3" t="s">
        <v>14</v>
      </c>
      <c r="G12" s="3" t="s">
        <v>61</v>
      </c>
      <c r="H12" s="3" t="s">
        <v>210</v>
      </c>
      <c r="I12" s="3" t="s">
        <v>22</v>
      </c>
      <c r="J12" s="29">
        <f>'7.ВС'!J399</f>
        <v>245600</v>
      </c>
      <c r="K12" s="29">
        <f>'7.ВС'!K399</f>
        <v>0</v>
      </c>
      <c r="L12" s="29">
        <f>'7.ВС'!L399</f>
        <v>245600</v>
      </c>
      <c r="M12" s="29">
        <f>'7.ВС'!M399</f>
        <v>0</v>
      </c>
      <c r="N12" s="29">
        <f>'7.ВС'!N399</f>
        <v>0</v>
      </c>
      <c r="O12" s="29">
        <f>'7.ВС'!O399</f>
        <v>0</v>
      </c>
      <c r="P12" s="29">
        <f>'7.ВС'!P399</f>
        <v>0</v>
      </c>
      <c r="Q12" s="29">
        <f>'7.ВС'!Q399</f>
        <v>0</v>
      </c>
      <c r="R12" s="29">
        <f>'7.ВС'!R399</f>
        <v>245600</v>
      </c>
      <c r="S12" s="29">
        <f>'7.ВС'!S399</f>
        <v>0</v>
      </c>
      <c r="T12" s="29">
        <f>'7.ВС'!T399</f>
        <v>245600</v>
      </c>
      <c r="U12" s="29">
        <f>'7.ВС'!U399</f>
        <v>0</v>
      </c>
      <c r="V12" s="29">
        <f>'7.ВС'!V399</f>
        <v>23200</v>
      </c>
      <c r="W12" s="29">
        <f>'7.ВС'!W399</f>
        <v>0</v>
      </c>
      <c r="X12" s="29">
        <f>'7.ВС'!X399</f>
        <v>23200</v>
      </c>
      <c r="Y12" s="29">
        <f>'7.ВС'!Y399</f>
        <v>0</v>
      </c>
      <c r="Z12" s="29">
        <f>'7.ВС'!Z399</f>
        <v>268800</v>
      </c>
      <c r="AA12" s="29">
        <f>'7.ВС'!AA399</f>
        <v>0</v>
      </c>
      <c r="AB12" s="29">
        <f>'7.ВС'!AB399</f>
        <v>268800</v>
      </c>
      <c r="AC12" s="29">
        <f>'7.ВС'!AC399</f>
        <v>0</v>
      </c>
      <c r="AD12" s="29">
        <f>'7.ВС'!AD399</f>
        <v>0</v>
      </c>
      <c r="AE12" s="29">
        <f>'7.ВС'!AE399</f>
        <v>0</v>
      </c>
      <c r="AF12" s="29">
        <f>'7.ВС'!AF399</f>
        <v>0</v>
      </c>
      <c r="AG12" s="29">
        <f>'7.ВС'!AG399</f>
        <v>0</v>
      </c>
      <c r="AH12" s="29">
        <f>'7.ВС'!AH399</f>
        <v>268800</v>
      </c>
      <c r="AI12" s="29">
        <f>'7.ВС'!AI399</f>
        <v>0</v>
      </c>
      <c r="AJ12" s="29">
        <f>'7.ВС'!AJ399</f>
        <v>268800</v>
      </c>
      <c r="AK12" s="29">
        <f>'7.ВС'!AK399</f>
        <v>0</v>
      </c>
      <c r="AL12" s="29"/>
      <c r="AM12" s="29"/>
      <c r="AN12" s="29"/>
      <c r="AO12" s="29"/>
      <c r="AP12" s="29"/>
      <c r="AQ12" s="29">
        <f>'7.ВС'!AQ399</f>
        <v>245600</v>
      </c>
      <c r="AR12" s="29"/>
      <c r="AS12" s="29">
        <f t="shared" si="5"/>
        <v>245600</v>
      </c>
      <c r="AT12" s="29"/>
      <c r="AU12" s="29">
        <f t="shared" si="6"/>
        <v>245600</v>
      </c>
      <c r="AV12" s="29">
        <f>'7.ВС'!AV399</f>
        <v>245600</v>
      </c>
      <c r="AW12" s="29"/>
      <c r="AX12" s="29">
        <f t="shared" si="7"/>
        <v>245600</v>
      </c>
      <c r="AY12" s="29"/>
      <c r="AZ12" s="29">
        <f t="shared" si="8"/>
        <v>245600</v>
      </c>
    </row>
    <row r="13" spans="1:52" ht="45" hidden="1" x14ac:dyDescent="0.25">
      <c r="A13" s="106" t="s">
        <v>25</v>
      </c>
      <c r="B13" s="124"/>
      <c r="C13" s="124"/>
      <c r="D13" s="124"/>
      <c r="E13" s="124">
        <v>854</v>
      </c>
      <c r="F13" s="3" t="s">
        <v>14</v>
      </c>
      <c r="G13" s="3" t="s">
        <v>61</v>
      </c>
      <c r="H13" s="3" t="s">
        <v>210</v>
      </c>
      <c r="I13" s="3" t="s">
        <v>26</v>
      </c>
      <c r="J13" s="29">
        <f t="shared" ref="J13:AV13" si="15">J14</f>
        <v>56700</v>
      </c>
      <c r="K13" s="29">
        <f t="shared" si="15"/>
        <v>0</v>
      </c>
      <c r="L13" s="29">
        <f t="shared" si="15"/>
        <v>56700</v>
      </c>
      <c r="M13" s="29">
        <f t="shared" si="15"/>
        <v>0</v>
      </c>
      <c r="N13" s="29">
        <f t="shared" si="15"/>
        <v>0</v>
      </c>
      <c r="O13" s="29">
        <f t="shared" si="15"/>
        <v>0</v>
      </c>
      <c r="P13" s="29">
        <f t="shared" si="15"/>
        <v>0</v>
      </c>
      <c r="Q13" s="29">
        <f t="shared" si="15"/>
        <v>0</v>
      </c>
      <c r="R13" s="29">
        <f t="shared" si="15"/>
        <v>56700</v>
      </c>
      <c r="S13" s="29">
        <f t="shared" si="15"/>
        <v>0</v>
      </c>
      <c r="T13" s="29">
        <f t="shared" si="15"/>
        <v>56700</v>
      </c>
      <c r="U13" s="29">
        <f t="shared" si="15"/>
        <v>0</v>
      </c>
      <c r="V13" s="29">
        <f t="shared" si="15"/>
        <v>0</v>
      </c>
      <c r="W13" s="29">
        <f t="shared" si="15"/>
        <v>0</v>
      </c>
      <c r="X13" s="29">
        <f t="shared" si="15"/>
        <v>0</v>
      </c>
      <c r="Y13" s="29">
        <f t="shared" si="15"/>
        <v>0</v>
      </c>
      <c r="Z13" s="29">
        <f t="shared" si="15"/>
        <v>56700</v>
      </c>
      <c r="AA13" s="29">
        <f t="shared" si="15"/>
        <v>0</v>
      </c>
      <c r="AB13" s="29">
        <f t="shared" si="15"/>
        <v>56700</v>
      </c>
      <c r="AC13" s="29">
        <f t="shared" si="15"/>
        <v>0</v>
      </c>
      <c r="AD13" s="29">
        <f t="shared" si="15"/>
        <v>0</v>
      </c>
      <c r="AE13" s="29">
        <f t="shared" si="15"/>
        <v>0</v>
      </c>
      <c r="AF13" s="29">
        <f t="shared" si="15"/>
        <v>0</v>
      </c>
      <c r="AG13" s="29">
        <f t="shared" si="15"/>
        <v>0</v>
      </c>
      <c r="AH13" s="29">
        <f t="shared" si="15"/>
        <v>56700</v>
      </c>
      <c r="AI13" s="29">
        <f t="shared" si="15"/>
        <v>0</v>
      </c>
      <c r="AJ13" s="29">
        <f t="shared" si="15"/>
        <v>56700</v>
      </c>
      <c r="AK13" s="29">
        <f t="shared" si="15"/>
        <v>0</v>
      </c>
      <c r="AL13" s="29"/>
      <c r="AM13" s="29"/>
      <c r="AN13" s="29"/>
      <c r="AO13" s="29"/>
      <c r="AP13" s="29"/>
      <c r="AQ13" s="29">
        <f t="shared" si="15"/>
        <v>56700</v>
      </c>
      <c r="AR13" s="29"/>
      <c r="AS13" s="29">
        <f t="shared" si="5"/>
        <v>56700</v>
      </c>
      <c r="AT13" s="29"/>
      <c r="AU13" s="29">
        <f t="shared" si="6"/>
        <v>56700</v>
      </c>
      <c r="AV13" s="29">
        <f t="shared" si="15"/>
        <v>56700</v>
      </c>
      <c r="AW13" s="29"/>
      <c r="AX13" s="29">
        <f t="shared" si="7"/>
        <v>56700</v>
      </c>
      <c r="AY13" s="29"/>
      <c r="AZ13" s="29">
        <f t="shared" si="8"/>
        <v>56700</v>
      </c>
    </row>
    <row r="14" spans="1:52" ht="45" hidden="1" x14ac:dyDescent="0.25">
      <c r="A14" s="106" t="s">
        <v>12</v>
      </c>
      <c r="B14" s="124"/>
      <c r="C14" s="124"/>
      <c r="D14" s="124"/>
      <c r="E14" s="124">
        <v>854</v>
      </c>
      <c r="F14" s="3" t="s">
        <v>14</v>
      </c>
      <c r="G14" s="3" t="s">
        <v>61</v>
      </c>
      <c r="H14" s="3" t="s">
        <v>210</v>
      </c>
      <c r="I14" s="3" t="s">
        <v>27</v>
      </c>
      <c r="J14" s="29">
        <f>'7.ВС'!J401</f>
        <v>56700</v>
      </c>
      <c r="K14" s="29">
        <f>'7.ВС'!K401</f>
        <v>0</v>
      </c>
      <c r="L14" s="29">
        <f>'7.ВС'!L401</f>
        <v>56700</v>
      </c>
      <c r="M14" s="29">
        <f>'7.ВС'!M401</f>
        <v>0</v>
      </c>
      <c r="N14" s="29">
        <f>'7.ВС'!N401</f>
        <v>0</v>
      </c>
      <c r="O14" s="29">
        <f>'7.ВС'!O401</f>
        <v>0</v>
      </c>
      <c r="P14" s="29">
        <f>'7.ВС'!P401</f>
        <v>0</v>
      </c>
      <c r="Q14" s="29">
        <f>'7.ВС'!Q401</f>
        <v>0</v>
      </c>
      <c r="R14" s="29">
        <f>'7.ВС'!R401</f>
        <v>56700</v>
      </c>
      <c r="S14" s="29">
        <f>'7.ВС'!S401</f>
        <v>0</v>
      </c>
      <c r="T14" s="29">
        <f>'7.ВС'!T401</f>
        <v>56700</v>
      </c>
      <c r="U14" s="29">
        <f>'7.ВС'!U401</f>
        <v>0</v>
      </c>
      <c r="V14" s="29">
        <f>'7.ВС'!V401</f>
        <v>0</v>
      </c>
      <c r="W14" s="29">
        <f>'7.ВС'!W401</f>
        <v>0</v>
      </c>
      <c r="X14" s="29">
        <f>'7.ВС'!X401</f>
        <v>0</v>
      </c>
      <c r="Y14" s="29">
        <f>'7.ВС'!Y401</f>
        <v>0</v>
      </c>
      <c r="Z14" s="29">
        <f>'7.ВС'!Z401</f>
        <v>56700</v>
      </c>
      <c r="AA14" s="29">
        <f>'7.ВС'!AA401</f>
        <v>0</v>
      </c>
      <c r="AB14" s="29">
        <f>'7.ВС'!AB401</f>
        <v>56700</v>
      </c>
      <c r="AC14" s="29">
        <f>'7.ВС'!AC401</f>
        <v>0</v>
      </c>
      <c r="AD14" s="29">
        <f>'7.ВС'!AD401</f>
        <v>0</v>
      </c>
      <c r="AE14" s="29">
        <f>'7.ВС'!AE401</f>
        <v>0</v>
      </c>
      <c r="AF14" s="29">
        <f>'7.ВС'!AF401</f>
        <v>0</v>
      </c>
      <c r="AG14" s="29">
        <f>'7.ВС'!AG401</f>
        <v>0</v>
      </c>
      <c r="AH14" s="29">
        <f>'7.ВС'!AH401</f>
        <v>56700</v>
      </c>
      <c r="AI14" s="29">
        <f>'7.ВС'!AI401</f>
        <v>0</v>
      </c>
      <c r="AJ14" s="29">
        <f>'7.ВС'!AJ401</f>
        <v>56700</v>
      </c>
      <c r="AK14" s="29">
        <f>'7.ВС'!AK401</f>
        <v>0</v>
      </c>
      <c r="AL14" s="29"/>
      <c r="AM14" s="29"/>
      <c r="AN14" s="29"/>
      <c r="AO14" s="29"/>
      <c r="AP14" s="29"/>
      <c r="AQ14" s="29">
        <f>'7.ВС'!AQ401</f>
        <v>56700</v>
      </c>
      <c r="AR14" s="29"/>
      <c r="AS14" s="29">
        <f t="shared" si="5"/>
        <v>56700</v>
      </c>
      <c r="AT14" s="29"/>
      <c r="AU14" s="29">
        <f t="shared" si="6"/>
        <v>56700</v>
      </c>
      <c r="AV14" s="29">
        <f>'7.ВС'!AV401</f>
        <v>56700</v>
      </c>
      <c r="AW14" s="29"/>
      <c r="AX14" s="29">
        <f t="shared" si="7"/>
        <v>56700</v>
      </c>
      <c r="AY14" s="29"/>
      <c r="AZ14" s="29">
        <f t="shared" si="8"/>
        <v>56700</v>
      </c>
    </row>
    <row r="15" spans="1:52" hidden="1" x14ac:dyDescent="0.25">
      <c r="A15" s="106" t="s">
        <v>28</v>
      </c>
      <c r="B15" s="124"/>
      <c r="C15" s="124"/>
      <c r="D15" s="124"/>
      <c r="E15" s="124">
        <v>854</v>
      </c>
      <c r="F15" s="3" t="s">
        <v>14</v>
      </c>
      <c r="G15" s="3" t="s">
        <v>61</v>
      </c>
      <c r="H15" s="3" t="s">
        <v>210</v>
      </c>
      <c r="I15" s="3" t="s">
        <v>29</v>
      </c>
      <c r="J15" s="29">
        <f t="shared" ref="J15:AV15" si="16">J16</f>
        <v>0</v>
      </c>
      <c r="K15" s="29">
        <f t="shared" si="16"/>
        <v>0</v>
      </c>
      <c r="L15" s="29">
        <f t="shared" si="16"/>
        <v>0</v>
      </c>
      <c r="M15" s="29">
        <f t="shared" si="16"/>
        <v>0</v>
      </c>
      <c r="N15" s="29">
        <f t="shared" si="16"/>
        <v>0</v>
      </c>
      <c r="O15" s="29">
        <f t="shared" si="16"/>
        <v>0</v>
      </c>
      <c r="P15" s="29">
        <f t="shared" si="16"/>
        <v>0</v>
      </c>
      <c r="Q15" s="29">
        <f t="shared" si="16"/>
        <v>0</v>
      </c>
      <c r="R15" s="29">
        <f t="shared" si="16"/>
        <v>0</v>
      </c>
      <c r="S15" s="29">
        <f t="shared" si="16"/>
        <v>0</v>
      </c>
      <c r="T15" s="29">
        <f t="shared" si="16"/>
        <v>0</v>
      </c>
      <c r="U15" s="29">
        <f t="shared" si="16"/>
        <v>0</v>
      </c>
      <c r="V15" s="29">
        <f t="shared" si="16"/>
        <v>0</v>
      </c>
      <c r="W15" s="29">
        <f t="shared" si="16"/>
        <v>0</v>
      </c>
      <c r="X15" s="29">
        <f t="shared" si="16"/>
        <v>0</v>
      </c>
      <c r="Y15" s="29">
        <f t="shared" si="16"/>
        <v>0</v>
      </c>
      <c r="Z15" s="29">
        <f t="shared" si="16"/>
        <v>0</v>
      </c>
      <c r="AA15" s="29">
        <f t="shared" si="16"/>
        <v>0</v>
      </c>
      <c r="AB15" s="29">
        <f t="shared" si="16"/>
        <v>0</v>
      </c>
      <c r="AC15" s="29">
        <f t="shared" si="16"/>
        <v>0</v>
      </c>
      <c r="AD15" s="29">
        <f t="shared" si="16"/>
        <v>0</v>
      </c>
      <c r="AE15" s="29">
        <f t="shared" si="16"/>
        <v>0</v>
      </c>
      <c r="AF15" s="29">
        <f t="shared" si="16"/>
        <v>0</v>
      </c>
      <c r="AG15" s="29">
        <f t="shared" si="16"/>
        <v>0</v>
      </c>
      <c r="AH15" s="29">
        <f t="shared" si="16"/>
        <v>0</v>
      </c>
      <c r="AI15" s="29">
        <f t="shared" si="16"/>
        <v>0</v>
      </c>
      <c r="AJ15" s="29">
        <f t="shared" si="16"/>
        <v>0</v>
      </c>
      <c r="AK15" s="29">
        <f t="shared" si="16"/>
        <v>0</v>
      </c>
      <c r="AL15" s="29"/>
      <c r="AM15" s="29"/>
      <c r="AN15" s="29"/>
      <c r="AO15" s="29"/>
      <c r="AP15" s="29"/>
      <c r="AQ15" s="29">
        <f t="shared" si="16"/>
        <v>0</v>
      </c>
      <c r="AR15" s="29"/>
      <c r="AS15" s="29">
        <f t="shared" si="5"/>
        <v>0</v>
      </c>
      <c r="AT15" s="29"/>
      <c r="AU15" s="29">
        <f t="shared" si="6"/>
        <v>0</v>
      </c>
      <c r="AV15" s="29">
        <f t="shared" si="16"/>
        <v>0</v>
      </c>
      <c r="AW15" s="29"/>
      <c r="AX15" s="29">
        <f t="shared" si="7"/>
        <v>0</v>
      </c>
      <c r="AY15" s="29"/>
      <c r="AZ15" s="29">
        <f t="shared" si="8"/>
        <v>0</v>
      </c>
    </row>
    <row r="16" spans="1:52" ht="30" hidden="1" x14ac:dyDescent="0.25">
      <c r="A16" s="106" t="s">
        <v>30</v>
      </c>
      <c r="B16" s="106"/>
      <c r="C16" s="106"/>
      <c r="D16" s="106"/>
      <c r="E16" s="124">
        <v>854</v>
      </c>
      <c r="F16" s="3" t="s">
        <v>14</v>
      </c>
      <c r="G16" s="3" t="s">
        <v>61</v>
      </c>
      <c r="H16" s="3" t="s">
        <v>210</v>
      </c>
      <c r="I16" s="3" t="s">
        <v>31</v>
      </c>
      <c r="J16" s="29">
        <f>'7.ВС'!J403</f>
        <v>0</v>
      </c>
      <c r="K16" s="29">
        <f>'7.ВС'!K403</f>
        <v>0</v>
      </c>
      <c r="L16" s="29">
        <f>'7.ВС'!L403</f>
        <v>0</v>
      </c>
      <c r="M16" s="29">
        <f>'7.ВС'!M403</f>
        <v>0</v>
      </c>
      <c r="N16" s="29">
        <f>'7.ВС'!N403</f>
        <v>0</v>
      </c>
      <c r="O16" s="29">
        <f>'7.ВС'!O403</f>
        <v>0</v>
      </c>
      <c r="P16" s="29">
        <f>'7.ВС'!P403</f>
        <v>0</v>
      </c>
      <c r="Q16" s="29">
        <f>'7.ВС'!Q403</f>
        <v>0</v>
      </c>
      <c r="R16" s="29">
        <f>'7.ВС'!R403</f>
        <v>0</v>
      </c>
      <c r="S16" s="29">
        <f>'7.ВС'!S403</f>
        <v>0</v>
      </c>
      <c r="T16" s="29">
        <f>'7.ВС'!T403</f>
        <v>0</v>
      </c>
      <c r="U16" s="29">
        <f>'7.ВС'!U403</f>
        <v>0</v>
      </c>
      <c r="V16" s="29">
        <f>'7.ВС'!V403</f>
        <v>0</v>
      </c>
      <c r="W16" s="29">
        <f>'7.ВС'!W403</f>
        <v>0</v>
      </c>
      <c r="X16" s="29">
        <f>'7.ВС'!X403</f>
        <v>0</v>
      </c>
      <c r="Y16" s="29">
        <f>'7.ВС'!Y403</f>
        <v>0</v>
      </c>
      <c r="Z16" s="29">
        <f>'7.ВС'!Z403</f>
        <v>0</v>
      </c>
      <c r="AA16" s="29">
        <f>'7.ВС'!AA403</f>
        <v>0</v>
      </c>
      <c r="AB16" s="29">
        <f>'7.ВС'!AB403</f>
        <v>0</v>
      </c>
      <c r="AC16" s="29">
        <f>'7.ВС'!AC403</f>
        <v>0</v>
      </c>
      <c r="AD16" s="29">
        <f>'7.ВС'!AD403</f>
        <v>0</v>
      </c>
      <c r="AE16" s="29">
        <f>'7.ВС'!AE403</f>
        <v>0</v>
      </c>
      <c r="AF16" s="29">
        <f>'7.ВС'!AF403</f>
        <v>0</v>
      </c>
      <c r="AG16" s="29">
        <f>'7.ВС'!AG403</f>
        <v>0</v>
      </c>
      <c r="AH16" s="29">
        <f>'7.ВС'!AH403</f>
        <v>0</v>
      </c>
      <c r="AI16" s="29">
        <f>'7.ВС'!AI403</f>
        <v>0</v>
      </c>
      <c r="AJ16" s="29">
        <f>'7.ВС'!AJ403</f>
        <v>0</v>
      </c>
      <c r="AK16" s="29">
        <f>'7.ВС'!AK403</f>
        <v>0</v>
      </c>
      <c r="AL16" s="29"/>
      <c r="AM16" s="29"/>
      <c r="AN16" s="29"/>
      <c r="AO16" s="29"/>
      <c r="AP16" s="29"/>
      <c r="AQ16" s="29">
        <f>'7.ВС'!AQ403</f>
        <v>0</v>
      </c>
      <c r="AR16" s="29"/>
      <c r="AS16" s="29">
        <f t="shared" si="5"/>
        <v>0</v>
      </c>
      <c r="AT16" s="29"/>
      <c r="AU16" s="29">
        <f t="shared" si="6"/>
        <v>0</v>
      </c>
      <c r="AV16" s="29">
        <f>'7.ВС'!AV403</f>
        <v>0</v>
      </c>
      <c r="AW16" s="29"/>
      <c r="AX16" s="29">
        <f t="shared" si="7"/>
        <v>0</v>
      </c>
      <c r="AY16" s="29"/>
      <c r="AZ16" s="29">
        <f t="shared" si="8"/>
        <v>0</v>
      </c>
    </row>
    <row r="17" spans="1:52" s="31" customFormat="1" ht="88.5" customHeight="1" x14ac:dyDescent="0.25">
      <c r="A17" s="6" t="s">
        <v>15</v>
      </c>
      <c r="B17" s="104"/>
      <c r="C17" s="104"/>
      <c r="D17" s="104"/>
      <c r="E17" s="124">
        <v>851</v>
      </c>
      <c r="F17" s="27" t="s">
        <v>14</v>
      </c>
      <c r="G17" s="27" t="s">
        <v>16</v>
      </c>
      <c r="H17" s="27"/>
      <c r="I17" s="27"/>
      <c r="J17" s="30">
        <f t="shared" ref="J17:AV17" si="17">J18+J21+J34+J28+J31</f>
        <v>17262800</v>
      </c>
      <c r="K17" s="30">
        <f t="shared" ref="K17:M17" si="18">K18+K21+K34+K28+K31</f>
        <v>0</v>
      </c>
      <c r="L17" s="30">
        <f t="shared" si="18"/>
        <v>17260300</v>
      </c>
      <c r="M17" s="30">
        <f t="shared" si="18"/>
        <v>2500</v>
      </c>
      <c r="N17" s="30">
        <f t="shared" ref="N17:U17" si="19">N18+N21+N34+N28+N31</f>
        <v>905462</v>
      </c>
      <c r="O17" s="30">
        <f t="shared" si="19"/>
        <v>0</v>
      </c>
      <c r="P17" s="30">
        <f t="shared" si="19"/>
        <v>905462</v>
      </c>
      <c r="Q17" s="30">
        <f t="shared" si="19"/>
        <v>0</v>
      </c>
      <c r="R17" s="30">
        <f t="shared" si="19"/>
        <v>18168262</v>
      </c>
      <c r="S17" s="30">
        <f t="shared" si="19"/>
        <v>0</v>
      </c>
      <c r="T17" s="30">
        <f t="shared" si="19"/>
        <v>18165762</v>
      </c>
      <c r="U17" s="30">
        <f t="shared" si="19"/>
        <v>2500</v>
      </c>
      <c r="V17" s="30">
        <f t="shared" ref="V17:AC17" si="20">V18+V21+V34+V28+V31</f>
        <v>2156300</v>
      </c>
      <c r="W17" s="30">
        <f t="shared" si="20"/>
        <v>0</v>
      </c>
      <c r="X17" s="30">
        <f t="shared" si="20"/>
        <v>2156300</v>
      </c>
      <c r="Y17" s="30">
        <f t="shared" si="20"/>
        <v>0</v>
      </c>
      <c r="Z17" s="30">
        <f t="shared" si="20"/>
        <v>20324562</v>
      </c>
      <c r="AA17" s="30">
        <f t="shared" si="20"/>
        <v>0</v>
      </c>
      <c r="AB17" s="30">
        <f t="shared" si="20"/>
        <v>20322062</v>
      </c>
      <c r="AC17" s="30">
        <f t="shared" si="20"/>
        <v>2500</v>
      </c>
      <c r="AD17" s="30">
        <f t="shared" ref="AD17:AK17" si="21">AD18+AD21+AD34+AD28+AD31</f>
        <v>117955</v>
      </c>
      <c r="AE17" s="30">
        <f t="shared" si="21"/>
        <v>0</v>
      </c>
      <c r="AF17" s="30">
        <f t="shared" si="21"/>
        <v>117955</v>
      </c>
      <c r="AG17" s="30">
        <f t="shared" si="21"/>
        <v>0</v>
      </c>
      <c r="AH17" s="30">
        <f t="shared" si="21"/>
        <v>20442517</v>
      </c>
      <c r="AI17" s="30">
        <f t="shared" si="21"/>
        <v>0</v>
      </c>
      <c r="AJ17" s="30">
        <f t="shared" si="21"/>
        <v>20440017</v>
      </c>
      <c r="AK17" s="30">
        <f t="shared" si="21"/>
        <v>2500</v>
      </c>
      <c r="AL17" s="30"/>
      <c r="AM17" s="30"/>
      <c r="AN17" s="30"/>
      <c r="AO17" s="30"/>
      <c r="AP17" s="30"/>
      <c r="AQ17" s="30">
        <f t="shared" si="17"/>
        <v>16174300</v>
      </c>
      <c r="AR17" s="30"/>
      <c r="AS17" s="29">
        <f t="shared" si="5"/>
        <v>16174300</v>
      </c>
      <c r="AT17" s="30"/>
      <c r="AU17" s="29">
        <f t="shared" si="6"/>
        <v>16174300</v>
      </c>
      <c r="AV17" s="30">
        <f t="shared" si="17"/>
        <v>16149000</v>
      </c>
      <c r="AW17" s="30"/>
      <c r="AX17" s="29">
        <f t="shared" si="7"/>
        <v>16149000</v>
      </c>
      <c r="AY17" s="30"/>
      <c r="AZ17" s="29">
        <f t="shared" si="8"/>
        <v>16149000</v>
      </c>
    </row>
    <row r="18" spans="1:52" ht="60" x14ac:dyDescent="0.25">
      <c r="A18" s="126" t="s">
        <v>17</v>
      </c>
      <c r="B18" s="106"/>
      <c r="C18" s="106"/>
      <c r="D18" s="106"/>
      <c r="E18" s="124">
        <v>851</v>
      </c>
      <c r="F18" s="3" t="s">
        <v>14</v>
      </c>
      <c r="G18" s="3" t="s">
        <v>16</v>
      </c>
      <c r="H18" s="3" t="s">
        <v>18</v>
      </c>
      <c r="I18" s="3"/>
      <c r="J18" s="29">
        <f t="shared" ref="J18:AV19" si="22">J19</f>
        <v>1010900</v>
      </c>
      <c r="K18" s="29">
        <f t="shared" si="22"/>
        <v>0</v>
      </c>
      <c r="L18" s="29">
        <f t="shared" si="22"/>
        <v>1010900</v>
      </c>
      <c r="M18" s="29">
        <f t="shared" si="22"/>
        <v>0</v>
      </c>
      <c r="N18" s="29">
        <f t="shared" si="22"/>
        <v>0</v>
      </c>
      <c r="O18" s="29">
        <f t="shared" si="22"/>
        <v>0</v>
      </c>
      <c r="P18" s="29">
        <f t="shared" si="22"/>
        <v>0</v>
      </c>
      <c r="Q18" s="29">
        <f t="shared" si="22"/>
        <v>0</v>
      </c>
      <c r="R18" s="29">
        <f t="shared" si="22"/>
        <v>1010900</v>
      </c>
      <c r="S18" s="29">
        <f t="shared" si="22"/>
        <v>0</v>
      </c>
      <c r="T18" s="29">
        <f t="shared" si="22"/>
        <v>1010900</v>
      </c>
      <c r="U18" s="29">
        <f t="shared" si="22"/>
        <v>0</v>
      </c>
      <c r="V18" s="29">
        <f t="shared" si="22"/>
        <v>295300</v>
      </c>
      <c r="W18" s="29">
        <f t="shared" si="22"/>
        <v>0</v>
      </c>
      <c r="X18" s="29">
        <f t="shared" si="22"/>
        <v>295300</v>
      </c>
      <c r="Y18" s="29">
        <f t="shared" si="22"/>
        <v>0</v>
      </c>
      <c r="Z18" s="29">
        <f t="shared" si="22"/>
        <v>1306200</v>
      </c>
      <c r="AA18" s="29">
        <f t="shared" si="22"/>
        <v>0</v>
      </c>
      <c r="AB18" s="29">
        <f t="shared" si="22"/>
        <v>1306200</v>
      </c>
      <c r="AC18" s="29">
        <f t="shared" si="22"/>
        <v>0</v>
      </c>
      <c r="AD18" s="29">
        <f t="shared" si="22"/>
        <v>89461</v>
      </c>
      <c r="AE18" s="29">
        <f t="shared" si="22"/>
        <v>0</v>
      </c>
      <c r="AF18" s="29">
        <f t="shared" si="22"/>
        <v>89461</v>
      </c>
      <c r="AG18" s="29">
        <f t="shared" si="22"/>
        <v>0</v>
      </c>
      <c r="AH18" s="29">
        <f t="shared" si="22"/>
        <v>1395661</v>
      </c>
      <c r="AI18" s="29">
        <f t="shared" si="22"/>
        <v>0</v>
      </c>
      <c r="AJ18" s="29">
        <f t="shared" si="22"/>
        <v>1395661</v>
      </c>
      <c r="AK18" s="29">
        <f t="shared" si="22"/>
        <v>0</v>
      </c>
      <c r="AL18" s="29"/>
      <c r="AM18" s="29"/>
      <c r="AN18" s="29"/>
      <c r="AO18" s="29"/>
      <c r="AP18" s="29"/>
      <c r="AQ18" s="29">
        <f t="shared" si="22"/>
        <v>1010900</v>
      </c>
      <c r="AR18" s="29"/>
      <c r="AS18" s="29">
        <f t="shared" si="5"/>
        <v>1010900</v>
      </c>
      <c r="AT18" s="29"/>
      <c r="AU18" s="29">
        <f t="shared" si="6"/>
        <v>1010900</v>
      </c>
      <c r="AV18" s="29">
        <f t="shared" si="22"/>
        <v>1010900</v>
      </c>
      <c r="AW18" s="29"/>
      <c r="AX18" s="29">
        <f t="shared" si="7"/>
        <v>1010900</v>
      </c>
      <c r="AY18" s="29"/>
      <c r="AZ18" s="29">
        <f t="shared" si="8"/>
        <v>1010900</v>
      </c>
    </row>
    <row r="19" spans="1:52" ht="91.5" customHeight="1" x14ac:dyDescent="0.25">
      <c r="A19" s="126" t="s">
        <v>19</v>
      </c>
      <c r="B19" s="106"/>
      <c r="C19" s="106"/>
      <c r="D19" s="106"/>
      <c r="E19" s="124">
        <v>851</v>
      </c>
      <c r="F19" s="3" t="s">
        <v>20</v>
      </c>
      <c r="G19" s="3" t="s">
        <v>16</v>
      </c>
      <c r="H19" s="3" t="s">
        <v>18</v>
      </c>
      <c r="I19" s="3" t="s">
        <v>21</v>
      </c>
      <c r="J19" s="29">
        <f t="shared" si="22"/>
        <v>1010900</v>
      </c>
      <c r="K19" s="29">
        <f t="shared" si="22"/>
        <v>0</v>
      </c>
      <c r="L19" s="29">
        <f t="shared" si="22"/>
        <v>1010900</v>
      </c>
      <c r="M19" s="29">
        <f t="shared" si="22"/>
        <v>0</v>
      </c>
      <c r="N19" s="29">
        <f t="shared" si="22"/>
        <v>0</v>
      </c>
      <c r="O19" s="29">
        <f t="shared" si="22"/>
        <v>0</v>
      </c>
      <c r="P19" s="29">
        <f t="shared" si="22"/>
        <v>0</v>
      </c>
      <c r="Q19" s="29">
        <f t="shared" si="22"/>
        <v>0</v>
      </c>
      <c r="R19" s="29">
        <f t="shared" si="22"/>
        <v>1010900</v>
      </c>
      <c r="S19" s="29">
        <f t="shared" si="22"/>
        <v>0</v>
      </c>
      <c r="T19" s="29">
        <f t="shared" si="22"/>
        <v>1010900</v>
      </c>
      <c r="U19" s="29">
        <f t="shared" si="22"/>
        <v>0</v>
      </c>
      <c r="V19" s="29">
        <f t="shared" si="22"/>
        <v>295300</v>
      </c>
      <c r="W19" s="29">
        <f t="shared" si="22"/>
        <v>0</v>
      </c>
      <c r="X19" s="29">
        <f t="shared" si="22"/>
        <v>295300</v>
      </c>
      <c r="Y19" s="29">
        <f t="shared" si="22"/>
        <v>0</v>
      </c>
      <c r="Z19" s="29">
        <f t="shared" si="22"/>
        <v>1306200</v>
      </c>
      <c r="AA19" s="29">
        <f t="shared" si="22"/>
        <v>0</v>
      </c>
      <c r="AB19" s="29">
        <f t="shared" si="22"/>
        <v>1306200</v>
      </c>
      <c r="AC19" s="29">
        <f t="shared" si="22"/>
        <v>0</v>
      </c>
      <c r="AD19" s="29">
        <f t="shared" si="22"/>
        <v>89461</v>
      </c>
      <c r="AE19" s="29">
        <f t="shared" si="22"/>
        <v>0</v>
      </c>
      <c r="AF19" s="29">
        <f t="shared" si="22"/>
        <v>89461</v>
      </c>
      <c r="AG19" s="29">
        <f t="shared" si="22"/>
        <v>0</v>
      </c>
      <c r="AH19" s="29">
        <f t="shared" si="22"/>
        <v>1395661</v>
      </c>
      <c r="AI19" s="29">
        <f t="shared" si="22"/>
        <v>0</v>
      </c>
      <c r="AJ19" s="29">
        <f t="shared" si="22"/>
        <v>1395661</v>
      </c>
      <c r="AK19" s="29">
        <f t="shared" si="22"/>
        <v>0</v>
      </c>
      <c r="AL19" s="29"/>
      <c r="AM19" s="29"/>
      <c r="AN19" s="29"/>
      <c r="AO19" s="29"/>
      <c r="AP19" s="29"/>
      <c r="AQ19" s="29">
        <f t="shared" si="22"/>
        <v>1010900</v>
      </c>
      <c r="AR19" s="29"/>
      <c r="AS19" s="29">
        <f t="shared" si="5"/>
        <v>1010900</v>
      </c>
      <c r="AT19" s="29"/>
      <c r="AU19" s="29">
        <f t="shared" si="6"/>
        <v>1010900</v>
      </c>
      <c r="AV19" s="29">
        <f t="shared" si="22"/>
        <v>1010900</v>
      </c>
      <c r="AW19" s="29"/>
      <c r="AX19" s="29">
        <f t="shared" si="7"/>
        <v>1010900</v>
      </c>
      <c r="AY19" s="29"/>
      <c r="AZ19" s="29">
        <f t="shared" si="8"/>
        <v>1010900</v>
      </c>
    </row>
    <row r="20" spans="1:52" ht="45" x14ac:dyDescent="0.25">
      <c r="A20" s="126" t="s">
        <v>11</v>
      </c>
      <c r="B20" s="126"/>
      <c r="C20" s="126"/>
      <c r="D20" s="126"/>
      <c r="E20" s="124">
        <v>851</v>
      </c>
      <c r="F20" s="3" t="s">
        <v>14</v>
      </c>
      <c r="G20" s="3" t="s">
        <v>16</v>
      </c>
      <c r="H20" s="3" t="s">
        <v>18</v>
      </c>
      <c r="I20" s="3" t="s">
        <v>22</v>
      </c>
      <c r="J20" s="29">
        <f>'7.ВС'!J14</f>
        <v>1010900</v>
      </c>
      <c r="K20" s="29">
        <f>'7.ВС'!K14</f>
        <v>0</v>
      </c>
      <c r="L20" s="29">
        <f>'7.ВС'!L14</f>
        <v>1010900</v>
      </c>
      <c r="M20" s="29">
        <f>'7.ВС'!M14</f>
        <v>0</v>
      </c>
      <c r="N20" s="29">
        <f>'7.ВС'!N14</f>
        <v>0</v>
      </c>
      <c r="O20" s="29">
        <f>'7.ВС'!O14</f>
        <v>0</v>
      </c>
      <c r="P20" s="29">
        <f>'7.ВС'!P14</f>
        <v>0</v>
      </c>
      <c r="Q20" s="29">
        <f>'7.ВС'!Q14</f>
        <v>0</v>
      </c>
      <c r="R20" s="29">
        <f>'7.ВС'!R14</f>
        <v>1010900</v>
      </c>
      <c r="S20" s="29">
        <f>'7.ВС'!S14</f>
        <v>0</v>
      </c>
      <c r="T20" s="29">
        <f>'7.ВС'!T14</f>
        <v>1010900</v>
      </c>
      <c r="U20" s="29">
        <f>'7.ВС'!U14</f>
        <v>0</v>
      </c>
      <c r="V20" s="29">
        <f>'7.ВС'!V14</f>
        <v>295300</v>
      </c>
      <c r="W20" s="29">
        <f>'7.ВС'!W14</f>
        <v>0</v>
      </c>
      <c r="X20" s="29">
        <f>'7.ВС'!X14</f>
        <v>295300</v>
      </c>
      <c r="Y20" s="29">
        <f>'7.ВС'!Y14</f>
        <v>0</v>
      </c>
      <c r="Z20" s="29">
        <f>'7.ВС'!Z14</f>
        <v>1306200</v>
      </c>
      <c r="AA20" s="29">
        <f>'7.ВС'!AA14</f>
        <v>0</v>
      </c>
      <c r="AB20" s="29">
        <f>'7.ВС'!AB14</f>
        <v>1306200</v>
      </c>
      <c r="AC20" s="29">
        <f>'7.ВС'!AC14</f>
        <v>0</v>
      </c>
      <c r="AD20" s="29">
        <f>'7.ВС'!AD14</f>
        <v>89461</v>
      </c>
      <c r="AE20" s="29">
        <f>'7.ВС'!AE14</f>
        <v>0</v>
      </c>
      <c r="AF20" s="29">
        <f>'7.ВС'!AF14</f>
        <v>89461</v>
      </c>
      <c r="AG20" s="29">
        <f>'7.ВС'!AG14</f>
        <v>0</v>
      </c>
      <c r="AH20" s="29">
        <f>'7.ВС'!AH14</f>
        <v>1395661</v>
      </c>
      <c r="AI20" s="29">
        <f>'7.ВС'!AI14</f>
        <v>0</v>
      </c>
      <c r="AJ20" s="29">
        <f>'7.ВС'!AJ14</f>
        <v>1395661</v>
      </c>
      <c r="AK20" s="29">
        <f>'7.ВС'!AK14</f>
        <v>0</v>
      </c>
      <c r="AL20" s="29"/>
      <c r="AM20" s="29"/>
      <c r="AN20" s="29"/>
      <c r="AO20" s="29"/>
      <c r="AP20" s="29"/>
      <c r="AQ20" s="29">
        <f>'7.ВС'!AQ14</f>
        <v>1010900</v>
      </c>
      <c r="AR20" s="29"/>
      <c r="AS20" s="29">
        <f t="shared" si="5"/>
        <v>1010900</v>
      </c>
      <c r="AT20" s="29"/>
      <c r="AU20" s="29">
        <f t="shared" si="6"/>
        <v>1010900</v>
      </c>
      <c r="AV20" s="29">
        <f>'7.ВС'!AV14</f>
        <v>1010900</v>
      </c>
      <c r="AW20" s="29"/>
      <c r="AX20" s="29">
        <f t="shared" si="7"/>
        <v>1010900</v>
      </c>
      <c r="AY20" s="29"/>
      <c r="AZ20" s="29">
        <f t="shared" si="8"/>
        <v>1010900</v>
      </c>
    </row>
    <row r="21" spans="1:52" ht="45" x14ac:dyDescent="0.25">
      <c r="A21" s="126" t="s">
        <v>23</v>
      </c>
      <c r="B21" s="126"/>
      <c r="C21" s="124"/>
      <c r="D21" s="124"/>
      <c r="E21" s="124">
        <v>851</v>
      </c>
      <c r="F21" s="3" t="s">
        <v>20</v>
      </c>
      <c r="G21" s="3" t="s">
        <v>16</v>
      </c>
      <c r="H21" s="3" t="s">
        <v>24</v>
      </c>
      <c r="I21" s="3"/>
      <c r="J21" s="29">
        <f t="shared" ref="J21:AV21" si="23">J22+J24+J26</f>
        <v>15984400</v>
      </c>
      <c r="K21" s="29">
        <f t="shared" ref="K21:M21" si="24">K22+K24+K26</f>
        <v>0</v>
      </c>
      <c r="L21" s="29">
        <f t="shared" si="24"/>
        <v>15984400</v>
      </c>
      <c r="M21" s="29">
        <f t="shared" si="24"/>
        <v>0</v>
      </c>
      <c r="N21" s="29">
        <f t="shared" ref="N21:U21" si="25">N22+N24+N26</f>
        <v>714866</v>
      </c>
      <c r="O21" s="29">
        <f t="shared" si="25"/>
        <v>0</v>
      </c>
      <c r="P21" s="29">
        <f t="shared" si="25"/>
        <v>714866</v>
      </c>
      <c r="Q21" s="29">
        <f t="shared" si="25"/>
        <v>0</v>
      </c>
      <c r="R21" s="29">
        <f t="shared" si="25"/>
        <v>16699266</v>
      </c>
      <c r="S21" s="29">
        <f t="shared" si="25"/>
        <v>0</v>
      </c>
      <c r="T21" s="29">
        <f t="shared" si="25"/>
        <v>16699266</v>
      </c>
      <c r="U21" s="29">
        <f t="shared" si="25"/>
        <v>0</v>
      </c>
      <c r="V21" s="29">
        <f t="shared" ref="V21:AC21" si="26">V22+V24+V26</f>
        <v>1861000</v>
      </c>
      <c r="W21" s="29">
        <f t="shared" si="26"/>
        <v>0</v>
      </c>
      <c r="X21" s="29">
        <f t="shared" si="26"/>
        <v>1861000</v>
      </c>
      <c r="Y21" s="29">
        <f t="shared" si="26"/>
        <v>0</v>
      </c>
      <c r="Z21" s="29">
        <f t="shared" si="26"/>
        <v>18560266</v>
      </c>
      <c r="AA21" s="29">
        <f t="shared" si="26"/>
        <v>0</v>
      </c>
      <c r="AB21" s="29">
        <f t="shared" si="26"/>
        <v>18560266</v>
      </c>
      <c r="AC21" s="29">
        <f t="shared" si="26"/>
        <v>0</v>
      </c>
      <c r="AD21" s="29">
        <f t="shared" ref="AD21:AK21" si="27">AD22+AD24+AD26</f>
        <v>28494</v>
      </c>
      <c r="AE21" s="29">
        <f t="shared" si="27"/>
        <v>0</v>
      </c>
      <c r="AF21" s="29">
        <f t="shared" si="27"/>
        <v>28494</v>
      </c>
      <c r="AG21" s="29">
        <f t="shared" si="27"/>
        <v>0</v>
      </c>
      <c r="AH21" s="29">
        <f t="shared" si="27"/>
        <v>18588760</v>
      </c>
      <c r="AI21" s="29">
        <f t="shared" si="27"/>
        <v>0</v>
      </c>
      <c r="AJ21" s="29">
        <f t="shared" si="27"/>
        <v>18588760</v>
      </c>
      <c r="AK21" s="29">
        <f t="shared" si="27"/>
        <v>0</v>
      </c>
      <c r="AL21" s="29"/>
      <c r="AM21" s="29"/>
      <c r="AN21" s="29"/>
      <c r="AO21" s="29"/>
      <c r="AP21" s="29"/>
      <c r="AQ21" s="29">
        <f t="shared" si="23"/>
        <v>15095900</v>
      </c>
      <c r="AR21" s="29"/>
      <c r="AS21" s="29">
        <f t="shared" si="5"/>
        <v>15095900</v>
      </c>
      <c r="AT21" s="29"/>
      <c r="AU21" s="29">
        <f t="shared" si="6"/>
        <v>15095900</v>
      </c>
      <c r="AV21" s="29">
        <f t="shared" si="23"/>
        <v>15070600</v>
      </c>
      <c r="AW21" s="29"/>
      <c r="AX21" s="29">
        <f t="shared" si="7"/>
        <v>15070600</v>
      </c>
      <c r="AY21" s="29"/>
      <c r="AZ21" s="29">
        <f t="shared" si="8"/>
        <v>15070600</v>
      </c>
    </row>
    <row r="22" spans="1:52" ht="105" hidden="1" x14ac:dyDescent="0.25">
      <c r="A22" s="126" t="s">
        <v>19</v>
      </c>
      <c r="B22" s="124"/>
      <c r="C22" s="124"/>
      <c r="D22" s="124"/>
      <c r="E22" s="124">
        <v>851</v>
      </c>
      <c r="F22" s="3" t="s">
        <v>14</v>
      </c>
      <c r="G22" s="3" t="s">
        <v>16</v>
      </c>
      <c r="H22" s="3" t="s">
        <v>24</v>
      </c>
      <c r="I22" s="3" t="s">
        <v>21</v>
      </c>
      <c r="J22" s="29">
        <f t="shared" ref="J22:AV22" si="28">J23</f>
        <v>11837300</v>
      </c>
      <c r="K22" s="29">
        <f t="shared" si="28"/>
        <v>0</v>
      </c>
      <c r="L22" s="29">
        <f t="shared" si="28"/>
        <v>11837300</v>
      </c>
      <c r="M22" s="29">
        <f t="shared" si="28"/>
        <v>0</v>
      </c>
      <c r="N22" s="29">
        <f t="shared" si="28"/>
        <v>0</v>
      </c>
      <c r="O22" s="29">
        <f t="shared" si="28"/>
        <v>0</v>
      </c>
      <c r="P22" s="29">
        <f t="shared" si="28"/>
        <v>0</v>
      </c>
      <c r="Q22" s="29">
        <f t="shared" si="28"/>
        <v>0</v>
      </c>
      <c r="R22" s="29">
        <f t="shared" si="28"/>
        <v>11837300</v>
      </c>
      <c r="S22" s="29">
        <f t="shared" si="28"/>
        <v>0</v>
      </c>
      <c r="T22" s="29">
        <f t="shared" si="28"/>
        <v>11837300</v>
      </c>
      <c r="U22" s="29">
        <f t="shared" si="28"/>
        <v>0</v>
      </c>
      <c r="V22" s="29">
        <f t="shared" si="28"/>
        <v>1861000</v>
      </c>
      <c r="W22" s="29">
        <f t="shared" si="28"/>
        <v>0</v>
      </c>
      <c r="X22" s="29">
        <f t="shared" si="28"/>
        <v>1861000</v>
      </c>
      <c r="Y22" s="29">
        <f t="shared" si="28"/>
        <v>0</v>
      </c>
      <c r="Z22" s="29">
        <f t="shared" si="28"/>
        <v>13698300</v>
      </c>
      <c r="AA22" s="29">
        <f t="shared" si="28"/>
        <v>0</v>
      </c>
      <c r="AB22" s="29">
        <f t="shared" si="28"/>
        <v>13698300</v>
      </c>
      <c r="AC22" s="29">
        <f t="shared" si="28"/>
        <v>0</v>
      </c>
      <c r="AD22" s="29">
        <f t="shared" si="28"/>
        <v>0</v>
      </c>
      <c r="AE22" s="29">
        <f t="shared" si="28"/>
        <v>0</v>
      </c>
      <c r="AF22" s="29">
        <f t="shared" si="28"/>
        <v>0</v>
      </c>
      <c r="AG22" s="29">
        <f t="shared" si="28"/>
        <v>0</v>
      </c>
      <c r="AH22" s="29">
        <f t="shared" si="28"/>
        <v>13698300</v>
      </c>
      <c r="AI22" s="29">
        <f t="shared" si="28"/>
        <v>0</v>
      </c>
      <c r="AJ22" s="29">
        <f t="shared" si="28"/>
        <v>13698300</v>
      </c>
      <c r="AK22" s="29">
        <f t="shared" si="28"/>
        <v>0</v>
      </c>
      <c r="AL22" s="29"/>
      <c r="AM22" s="29"/>
      <c r="AN22" s="29"/>
      <c r="AO22" s="29"/>
      <c r="AP22" s="29"/>
      <c r="AQ22" s="29">
        <f t="shared" si="28"/>
        <v>11837300</v>
      </c>
      <c r="AR22" s="29"/>
      <c r="AS22" s="29">
        <f t="shared" si="5"/>
        <v>11837300</v>
      </c>
      <c r="AT22" s="29"/>
      <c r="AU22" s="29">
        <f t="shared" si="6"/>
        <v>11837300</v>
      </c>
      <c r="AV22" s="29">
        <f t="shared" si="28"/>
        <v>11837300</v>
      </c>
      <c r="AW22" s="29"/>
      <c r="AX22" s="29">
        <f t="shared" si="7"/>
        <v>11837300</v>
      </c>
      <c r="AY22" s="29"/>
      <c r="AZ22" s="29">
        <f t="shared" si="8"/>
        <v>11837300</v>
      </c>
    </row>
    <row r="23" spans="1:52" ht="45" hidden="1" x14ac:dyDescent="0.25">
      <c r="A23" s="126" t="s">
        <v>11</v>
      </c>
      <c r="B23" s="124"/>
      <c r="C23" s="124"/>
      <c r="D23" s="124"/>
      <c r="E23" s="124">
        <v>851</v>
      </c>
      <c r="F23" s="3" t="s">
        <v>14</v>
      </c>
      <c r="G23" s="3" t="s">
        <v>16</v>
      </c>
      <c r="H23" s="3" t="s">
        <v>24</v>
      </c>
      <c r="I23" s="3" t="s">
        <v>22</v>
      </c>
      <c r="J23" s="29">
        <f>'7.ВС'!J17</f>
        <v>11837300</v>
      </c>
      <c r="K23" s="29">
        <f>'7.ВС'!K17</f>
        <v>0</v>
      </c>
      <c r="L23" s="29">
        <f>'7.ВС'!L17</f>
        <v>11837300</v>
      </c>
      <c r="M23" s="29">
        <f>'7.ВС'!M17</f>
        <v>0</v>
      </c>
      <c r="N23" s="29">
        <f>'7.ВС'!N17</f>
        <v>0</v>
      </c>
      <c r="O23" s="29">
        <f>'7.ВС'!O17</f>
        <v>0</v>
      </c>
      <c r="P23" s="29">
        <f>'7.ВС'!P17</f>
        <v>0</v>
      </c>
      <c r="Q23" s="29">
        <f>'7.ВС'!Q17</f>
        <v>0</v>
      </c>
      <c r="R23" s="29">
        <f>'7.ВС'!R17</f>
        <v>11837300</v>
      </c>
      <c r="S23" s="29">
        <f>'7.ВС'!S17</f>
        <v>0</v>
      </c>
      <c r="T23" s="29">
        <f>'7.ВС'!T17</f>
        <v>11837300</v>
      </c>
      <c r="U23" s="29">
        <f>'7.ВС'!U17</f>
        <v>0</v>
      </c>
      <c r="V23" s="29">
        <f>'7.ВС'!V17</f>
        <v>1861000</v>
      </c>
      <c r="W23" s="29">
        <f>'7.ВС'!W17</f>
        <v>0</v>
      </c>
      <c r="X23" s="29">
        <f>'7.ВС'!X17</f>
        <v>1861000</v>
      </c>
      <c r="Y23" s="29">
        <f>'7.ВС'!Y17</f>
        <v>0</v>
      </c>
      <c r="Z23" s="29">
        <f>'7.ВС'!Z17</f>
        <v>13698300</v>
      </c>
      <c r="AA23" s="29">
        <f>'7.ВС'!AA17</f>
        <v>0</v>
      </c>
      <c r="AB23" s="29">
        <f>'7.ВС'!AB17</f>
        <v>13698300</v>
      </c>
      <c r="AC23" s="29">
        <f>'7.ВС'!AC17</f>
        <v>0</v>
      </c>
      <c r="AD23" s="29">
        <f>'7.ВС'!AD17</f>
        <v>0</v>
      </c>
      <c r="AE23" s="29">
        <f>'7.ВС'!AE17</f>
        <v>0</v>
      </c>
      <c r="AF23" s="29">
        <f>'7.ВС'!AF17</f>
        <v>0</v>
      </c>
      <c r="AG23" s="29">
        <f>'7.ВС'!AG17</f>
        <v>0</v>
      </c>
      <c r="AH23" s="29">
        <f>'7.ВС'!AH17</f>
        <v>13698300</v>
      </c>
      <c r="AI23" s="29">
        <f>'7.ВС'!AI17</f>
        <v>0</v>
      </c>
      <c r="AJ23" s="29">
        <f>'7.ВС'!AJ17</f>
        <v>13698300</v>
      </c>
      <c r="AK23" s="29">
        <f>'7.ВС'!AK17</f>
        <v>0</v>
      </c>
      <c r="AL23" s="29"/>
      <c r="AM23" s="29"/>
      <c r="AN23" s="29"/>
      <c r="AO23" s="29"/>
      <c r="AP23" s="29"/>
      <c r="AQ23" s="29">
        <f>'7.ВС'!AQ17</f>
        <v>11837300</v>
      </c>
      <c r="AR23" s="29"/>
      <c r="AS23" s="29">
        <f t="shared" si="5"/>
        <v>11837300</v>
      </c>
      <c r="AT23" s="29"/>
      <c r="AU23" s="29">
        <f t="shared" si="6"/>
        <v>11837300</v>
      </c>
      <c r="AV23" s="29">
        <f>'7.ВС'!AV17</f>
        <v>11837300</v>
      </c>
      <c r="AW23" s="29"/>
      <c r="AX23" s="29">
        <f t="shared" si="7"/>
        <v>11837300</v>
      </c>
      <c r="AY23" s="29"/>
      <c r="AZ23" s="29">
        <f t="shared" si="8"/>
        <v>11837300</v>
      </c>
    </row>
    <row r="24" spans="1:52" ht="45" hidden="1" x14ac:dyDescent="0.25">
      <c r="A24" s="106" t="s">
        <v>25</v>
      </c>
      <c r="B24" s="124"/>
      <c r="C24" s="124"/>
      <c r="D24" s="124"/>
      <c r="E24" s="124">
        <v>851</v>
      </c>
      <c r="F24" s="3" t="s">
        <v>14</v>
      </c>
      <c r="G24" s="3" t="s">
        <v>16</v>
      </c>
      <c r="H24" s="3" t="s">
        <v>24</v>
      </c>
      <c r="I24" s="3" t="s">
        <v>26</v>
      </c>
      <c r="J24" s="29">
        <f t="shared" ref="J24:AV24" si="29">J25</f>
        <v>3979500</v>
      </c>
      <c r="K24" s="29">
        <f t="shared" si="29"/>
        <v>0</v>
      </c>
      <c r="L24" s="29">
        <f t="shared" si="29"/>
        <v>3979500</v>
      </c>
      <c r="M24" s="29">
        <f t="shared" si="29"/>
        <v>0</v>
      </c>
      <c r="N24" s="29">
        <f t="shared" si="29"/>
        <v>714866</v>
      </c>
      <c r="O24" s="29">
        <f t="shared" si="29"/>
        <v>0</v>
      </c>
      <c r="P24" s="29">
        <f t="shared" si="29"/>
        <v>714866</v>
      </c>
      <c r="Q24" s="29">
        <f t="shared" si="29"/>
        <v>0</v>
      </c>
      <c r="R24" s="29">
        <f t="shared" si="29"/>
        <v>4694366</v>
      </c>
      <c r="S24" s="29">
        <f t="shared" si="29"/>
        <v>0</v>
      </c>
      <c r="T24" s="29">
        <f t="shared" si="29"/>
        <v>4694366</v>
      </c>
      <c r="U24" s="29">
        <f t="shared" si="29"/>
        <v>0</v>
      </c>
      <c r="V24" s="29">
        <f t="shared" si="29"/>
        <v>0</v>
      </c>
      <c r="W24" s="29">
        <f t="shared" si="29"/>
        <v>0</v>
      </c>
      <c r="X24" s="29">
        <f t="shared" si="29"/>
        <v>0</v>
      </c>
      <c r="Y24" s="29">
        <f t="shared" si="29"/>
        <v>0</v>
      </c>
      <c r="Z24" s="29">
        <f t="shared" si="29"/>
        <v>4694366</v>
      </c>
      <c r="AA24" s="29">
        <f t="shared" si="29"/>
        <v>0</v>
      </c>
      <c r="AB24" s="29">
        <f t="shared" si="29"/>
        <v>4694366</v>
      </c>
      <c r="AC24" s="29">
        <f t="shared" si="29"/>
        <v>0</v>
      </c>
      <c r="AD24" s="29">
        <f t="shared" si="29"/>
        <v>0</v>
      </c>
      <c r="AE24" s="29">
        <f t="shared" si="29"/>
        <v>0</v>
      </c>
      <c r="AF24" s="29">
        <f t="shared" si="29"/>
        <v>0</v>
      </c>
      <c r="AG24" s="29">
        <f t="shared" si="29"/>
        <v>0</v>
      </c>
      <c r="AH24" s="29">
        <f t="shared" si="29"/>
        <v>4694366</v>
      </c>
      <c r="AI24" s="29">
        <f t="shared" si="29"/>
        <v>0</v>
      </c>
      <c r="AJ24" s="29">
        <f t="shared" si="29"/>
        <v>4694366</v>
      </c>
      <c r="AK24" s="29">
        <f t="shared" si="29"/>
        <v>0</v>
      </c>
      <c r="AL24" s="29"/>
      <c r="AM24" s="29"/>
      <c r="AN24" s="29"/>
      <c r="AO24" s="29"/>
      <c r="AP24" s="29"/>
      <c r="AQ24" s="29">
        <f t="shared" si="29"/>
        <v>3091000</v>
      </c>
      <c r="AR24" s="29"/>
      <c r="AS24" s="29">
        <f t="shared" si="5"/>
        <v>3091000</v>
      </c>
      <c r="AT24" s="29"/>
      <c r="AU24" s="29">
        <f t="shared" si="6"/>
        <v>3091000</v>
      </c>
      <c r="AV24" s="29">
        <f t="shared" si="29"/>
        <v>3065700</v>
      </c>
      <c r="AW24" s="29"/>
      <c r="AX24" s="29">
        <f t="shared" si="7"/>
        <v>3065700</v>
      </c>
      <c r="AY24" s="29"/>
      <c r="AZ24" s="29">
        <f t="shared" si="8"/>
        <v>3065700</v>
      </c>
    </row>
    <row r="25" spans="1:52" ht="45" hidden="1" x14ac:dyDescent="0.25">
      <c r="A25" s="106" t="s">
        <v>12</v>
      </c>
      <c r="B25" s="124"/>
      <c r="C25" s="124"/>
      <c r="D25" s="124"/>
      <c r="E25" s="124">
        <v>851</v>
      </c>
      <c r="F25" s="3" t="s">
        <v>14</v>
      </c>
      <c r="G25" s="3" t="s">
        <v>16</v>
      </c>
      <c r="H25" s="3" t="s">
        <v>24</v>
      </c>
      <c r="I25" s="3" t="s">
        <v>27</v>
      </c>
      <c r="J25" s="29">
        <f>'7.ВС'!J19</f>
        <v>3979500</v>
      </c>
      <c r="K25" s="29">
        <f>'7.ВС'!K19</f>
        <v>0</v>
      </c>
      <c r="L25" s="29">
        <f>'7.ВС'!L19</f>
        <v>3979500</v>
      </c>
      <c r="M25" s="29">
        <f>'7.ВС'!M19</f>
        <v>0</v>
      </c>
      <c r="N25" s="29">
        <f>'7.ВС'!N19</f>
        <v>714866</v>
      </c>
      <c r="O25" s="29">
        <f>'7.ВС'!O19</f>
        <v>0</v>
      </c>
      <c r="P25" s="29">
        <f>'7.ВС'!P19</f>
        <v>714866</v>
      </c>
      <c r="Q25" s="29">
        <f>'7.ВС'!Q19</f>
        <v>0</v>
      </c>
      <c r="R25" s="29">
        <f>'7.ВС'!R19</f>
        <v>4694366</v>
      </c>
      <c r="S25" s="29">
        <f>'7.ВС'!S19</f>
        <v>0</v>
      </c>
      <c r="T25" s="29">
        <f>'7.ВС'!T19</f>
        <v>4694366</v>
      </c>
      <c r="U25" s="29">
        <f>'7.ВС'!U19</f>
        <v>0</v>
      </c>
      <c r="V25" s="29">
        <f>'7.ВС'!V19</f>
        <v>0</v>
      </c>
      <c r="W25" s="29">
        <f>'7.ВС'!W19</f>
        <v>0</v>
      </c>
      <c r="X25" s="29">
        <f>'7.ВС'!X19</f>
        <v>0</v>
      </c>
      <c r="Y25" s="29">
        <f>'7.ВС'!Y19</f>
        <v>0</v>
      </c>
      <c r="Z25" s="29">
        <f>'7.ВС'!Z19</f>
        <v>4694366</v>
      </c>
      <c r="AA25" s="29">
        <f>'7.ВС'!AA19</f>
        <v>0</v>
      </c>
      <c r="AB25" s="29">
        <f>'7.ВС'!AB19</f>
        <v>4694366</v>
      </c>
      <c r="AC25" s="29">
        <f>'7.ВС'!AC19</f>
        <v>0</v>
      </c>
      <c r="AD25" s="29">
        <f>'7.ВС'!AD19</f>
        <v>0</v>
      </c>
      <c r="AE25" s="29">
        <f>'7.ВС'!AE19</f>
        <v>0</v>
      </c>
      <c r="AF25" s="29">
        <f>'7.ВС'!AF19</f>
        <v>0</v>
      </c>
      <c r="AG25" s="29">
        <f>'7.ВС'!AG19</f>
        <v>0</v>
      </c>
      <c r="AH25" s="29">
        <f>'7.ВС'!AH19</f>
        <v>4694366</v>
      </c>
      <c r="AI25" s="29">
        <f>'7.ВС'!AI19</f>
        <v>0</v>
      </c>
      <c r="AJ25" s="29">
        <f>'7.ВС'!AJ19</f>
        <v>4694366</v>
      </c>
      <c r="AK25" s="29">
        <f>'7.ВС'!AK19</f>
        <v>0</v>
      </c>
      <c r="AL25" s="29"/>
      <c r="AM25" s="29"/>
      <c r="AN25" s="29"/>
      <c r="AO25" s="29"/>
      <c r="AP25" s="29"/>
      <c r="AQ25" s="29">
        <f>'7.ВС'!AQ19</f>
        <v>3091000</v>
      </c>
      <c r="AR25" s="29"/>
      <c r="AS25" s="29">
        <f t="shared" si="5"/>
        <v>3091000</v>
      </c>
      <c r="AT25" s="29"/>
      <c r="AU25" s="29">
        <f t="shared" si="6"/>
        <v>3091000</v>
      </c>
      <c r="AV25" s="29">
        <f>'7.ВС'!AV19</f>
        <v>3065700</v>
      </c>
      <c r="AW25" s="29"/>
      <c r="AX25" s="29">
        <f t="shared" si="7"/>
        <v>3065700</v>
      </c>
      <c r="AY25" s="29"/>
      <c r="AZ25" s="29">
        <f t="shared" si="8"/>
        <v>3065700</v>
      </c>
    </row>
    <row r="26" spans="1:52" x14ac:dyDescent="0.25">
      <c r="A26" s="106" t="s">
        <v>28</v>
      </c>
      <c r="B26" s="124"/>
      <c r="C26" s="124"/>
      <c r="D26" s="124"/>
      <c r="E26" s="124">
        <v>851</v>
      </c>
      <c r="F26" s="3" t="s">
        <v>14</v>
      </c>
      <c r="G26" s="3" t="s">
        <v>16</v>
      </c>
      <c r="H26" s="3" t="s">
        <v>24</v>
      </c>
      <c r="I26" s="3" t="s">
        <v>29</v>
      </c>
      <c r="J26" s="29">
        <f t="shared" ref="J26:AV26" si="30">J27</f>
        <v>167600</v>
      </c>
      <c r="K26" s="29">
        <f t="shared" si="30"/>
        <v>0</v>
      </c>
      <c r="L26" s="29">
        <f t="shared" si="30"/>
        <v>167600</v>
      </c>
      <c r="M26" s="29">
        <f t="shared" si="30"/>
        <v>0</v>
      </c>
      <c r="N26" s="29">
        <f t="shared" si="30"/>
        <v>0</v>
      </c>
      <c r="O26" s="29">
        <f t="shared" si="30"/>
        <v>0</v>
      </c>
      <c r="P26" s="29">
        <f t="shared" si="30"/>
        <v>0</v>
      </c>
      <c r="Q26" s="29">
        <f t="shared" si="30"/>
        <v>0</v>
      </c>
      <c r="R26" s="29">
        <f t="shared" si="30"/>
        <v>167600</v>
      </c>
      <c r="S26" s="29">
        <f t="shared" si="30"/>
        <v>0</v>
      </c>
      <c r="T26" s="29">
        <f t="shared" si="30"/>
        <v>167600</v>
      </c>
      <c r="U26" s="29">
        <f t="shared" si="30"/>
        <v>0</v>
      </c>
      <c r="V26" s="29">
        <f t="shared" si="30"/>
        <v>0</v>
      </c>
      <c r="W26" s="29">
        <f t="shared" si="30"/>
        <v>0</v>
      </c>
      <c r="X26" s="29">
        <f t="shared" si="30"/>
        <v>0</v>
      </c>
      <c r="Y26" s="29">
        <f t="shared" si="30"/>
        <v>0</v>
      </c>
      <c r="Z26" s="29">
        <f t="shared" si="30"/>
        <v>167600</v>
      </c>
      <c r="AA26" s="29">
        <f t="shared" si="30"/>
        <v>0</v>
      </c>
      <c r="AB26" s="29">
        <f t="shared" si="30"/>
        <v>167600</v>
      </c>
      <c r="AC26" s="29">
        <f t="shared" si="30"/>
        <v>0</v>
      </c>
      <c r="AD26" s="29">
        <f t="shared" si="30"/>
        <v>28494</v>
      </c>
      <c r="AE26" s="29">
        <f t="shared" si="30"/>
        <v>0</v>
      </c>
      <c r="AF26" s="29">
        <f t="shared" si="30"/>
        <v>28494</v>
      </c>
      <c r="AG26" s="29">
        <f t="shared" si="30"/>
        <v>0</v>
      </c>
      <c r="AH26" s="29">
        <f t="shared" si="30"/>
        <v>196094</v>
      </c>
      <c r="AI26" s="29">
        <f t="shared" si="30"/>
        <v>0</v>
      </c>
      <c r="AJ26" s="29">
        <f t="shared" si="30"/>
        <v>196094</v>
      </c>
      <c r="AK26" s="29">
        <f t="shared" si="30"/>
        <v>0</v>
      </c>
      <c r="AL26" s="29"/>
      <c r="AM26" s="29"/>
      <c r="AN26" s="29"/>
      <c r="AO26" s="29"/>
      <c r="AP26" s="29"/>
      <c r="AQ26" s="29">
        <f t="shared" si="30"/>
        <v>167600</v>
      </c>
      <c r="AR26" s="29"/>
      <c r="AS26" s="29">
        <f t="shared" si="5"/>
        <v>167600</v>
      </c>
      <c r="AT26" s="29"/>
      <c r="AU26" s="29">
        <f t="shared" si="6"/>
        <v>167600</v>
      </c>
      <c r="AV26" s="29">
        <f t="shared" si="30"/>
        <v>167600</v>
      </c>
      <c r="AW26" s="29"/>
      <c r="AX26" s="29">
        <f t="shared" si="7"/>
        <v>167600</v>
      </c>
      <c r="AY26" s="29"/>
      <c r="AZ26" s="29">
        <f t="shared" si="8"/>
        <v>167600</v>
      </c>
    </row>
    <row r="27" spans="1:52" ht="30" x14ac:dyDescent="0.25">
      <c r="A27" s="106" t="s">
        <v>30</v>
      </c>
      <c r="B27" s="124"/>
      <c r="C27" s="124"/>
      <c r="D27" s="124"/>
      <c r="E27" s="124">
        <v>851</v>
      </c>
      <c r="F27" s="3" t="s">
        <v>14</v>
      </c>
      <c r="G27" s="3" t="s">
        <v>16</v>
      </c>
      <c r="H27" s="3" t="s">
        <v>24</v>
      </c>
      <c r="I27" s="3" t="s">
        <v>31</v>
      </c>
      <c r="J27" s="29">
        <f>'7.ВС'!J21</f>
        <v>167600</v>
      </c>
      <c r="K27" s="29">
        <f>'7.ВС'!K21</f>
        <v>0</v>
      </c>
      <c r="L27" s="29">
        <f>'7.ВС'!L21</f>
        <v>167600</v>
      </c>
      <c r="M27" s="29">
        <f>'7.ВС'!M21</f>
        <v>0</v>
      </c>
      <c r="N27" s="29">
        <f>'7.ВС'!N21</f>
        <v>0</v>
      </c>
      <c r="O27" s="29">
        <f>'7.ВС'!O21</f>
        <v>0</v>
      </c>
      <c r="P27" s="29">
        <f>'7.ВС'!P21</f>
        <v>0</v>
      </c>
      <c r="Q27" s="29">
        <f>'7.ВС'!Q21</f>
        <v>0</v>
      </c>
      <c r="R27" s="29">
        <f>'7.ВС'!R21</f>
        <v>167600</v>
      </c>
      <c r="S27" s="29">
        <f>'7.ВС'!S21</f>
        <v>0</v>
      </c>
      <c r="T27" s="29">
        <f>'7.ВС'!T21</f>
        <v>167600</v>
      </c>
      <c r="U27" s="29">
        <f>'7.ВС'!U21</f>
        <v>0</v>
      </c>
      <c r="V27" s="29">
        <f>'7.ВС'!V21</f>
        <v>0</v>
      </c>
      <c r="W27" s="29">
        <f>'7.ВС'!W21</f>
        <v>0</v>
      </c>
      <c r="X27" s="29">
        <f>'7.ВС'!X21</f>
        <v>0</v>
      </c>
      <c r="Y27" s="29">
        <f>'7.ВС'!Y21</f>
        <v>0</v>
      </c>
      <c r="Z27" s="29">
        <f>'7.ВС'!Z21</f>
        <v>167600</v>
      </c>
      <c r="AA27" s="29">
        <f>'7.ВС'!AA21</f>
        <v>0</v>
      </c>
      <c r="AB27" s="29">
        <f>'7.ВС'!AB21</f>
        <v>167600</v>
      </c>
      <c r="AC27" s="29">
        <f>'7.ВС'!AC21</f>
        <v>0</v>
      </c>
      <c r="AD27" s="29">
        <f>'7.ВС'!AD21</f>
        <v>28494</v>
      </c>
      <c r="AE27" s="29">
        <f>'7.ВС'!AE21</f>
        <v>0</v>
      </c>
      <c r="AF27" s="29">
        <f>'7.ВС'!AF21</f>
        <v>28494</v>
      </c>
      <c r="AG27" s="29">
        <f>'7.ВС'!AG21</f>
        <v>0</v>
      </c>
      <c r="AH27" s="29">
        <f>'7.ВС'!AH21</f>
        <v>196094</v>
      </c>
      <c r="AI27" s="29">
        <f>'7.ВС'!AI21</f>
        <v>0</v>
      </c>
      <c r="AJ27" s="29">
        <f>'7.ВС'!AJ21</f>
        <v>196094</v>
      </c>
      <c r="AK27" s="29">
        <f>'7.ВС'!AK21</f>
        <v>0</v>
      </c>
      <c r="AL27" s="29"/>
      <c r="AM27" s="29"/>
      <c r="AN27" s="29"/>
      <c r="AO27" s="29"/>
      <c r="AP27" s="29"/>
      <c r="AQ27" s="29">
        <f>'7.ВС'!AQ21</f>
        <v>167600</v>
      </c>
      <c r="AR27" s="29"/>
      <c r="AS27" s="29">
        <f t="shared" si="5"/>
        <v>167600</v>
      </c>
      <c r="AT27" s="29"/>
      <c r="AU27" s="29">
        <f t="shared" si="6"/>
        <v>167600</v>
      </c>
      <c r="AV27" s="29">
        <f>'7.ВС'!AV21</f>
        <v>167600</v>
      </c>
      <c r="AW27" s="29"/>
      <c r="AX27" s="29">
        <f t="shared" si="7"/>
        <v>167600</v>
      </c>
      <c r="AY27" s="29"/>
      <c r="AZ27" s="29">
        <f t="shared" si="8"/>
        <v>167600</v>
      </c>
    </row>
    <row r="28" spans="1:52" ht="45" hidden="1" x14ac:dyDescent="0.25">
      <c r="A28" s="126" t="s">
        <v>374</v>
      </c>
      <c r="B28" s="126"/>
      <c r="C28" s="106"/>
      <c r="D28" s="106"/>
      <c r="E28" s="124">
        <v>851</v>
      </c>
      <c r="F28" s="3" t="s">
        <v>14</v>
      </c>
      <c r="G28" s="3" t="s">
        <v>16</v>
      </c>
      <c r="H28" s="3" t="s">
        <v>34</v>
      </c>
      <c r="I28" s="3"/>
      <c r="J28" s="29">
        <f t="shared" ref="J28:AV29" si="31">J29</f>
        <v>200000</v>
      </c>
      <c r="K28" s="29">
        <f t="shared" si="31"/>
        <v>0</v>
      </c>
      <c r="L28" s="29">
        <f t="shared" si="31"/>
        <v>200000</v>
      </c>
      <c r="M28" s="29">
        <f t="shared" si="31"/>
        <v>0</v>
      </c>
      <c r="N28" s="29">
        <f t="shared" si="31"/>
        <v>190596</v>
      </c>
      <c r="O28" s="29">
        <f t="shared" si="31"/>
        <v>0</v>
      </c>
      <c r="P28" s="29">
        <f t="shared" si="31"/>
        <v>190596</v>
      </c>
      <c r="Q28" s="29">
        <f t="shared" si="31"/>
        <v>0</v>
      </c>
      <c r="R28" s="29">
        <f t="shared" si="31"/>
        <v>390596</v>
      </c>
      <c r="S28" s="29">
        <f t="shared" si="31"/>
        <v>0</v>
      </c>
      <c r="T28" s="29">
        <f t="shared" si="31"/>
        <v>390596</v>
      </c>
      <c r="U28" s="29">
        <f t="shared" si="31"/>
        <v>0</v>
      </c>
      <c r="V28" s="29">
        <f t="shared" si="31"/>
        <v>0</v>
      </c>
      <c r="W28" s="29">
        <f t="shared" si="31"/>
        <v>0</v>
      </c>
      <c r="X28" s="29">
        <f t="shared" si="31"/>
        <v>0</v>
      </c>
      <c r="Y28" s="29">
        <f t="shared" si="31"/>
        <v>0</v>
      </c>
      <c r="Z28" s="29">
        <f t="shared" si="31"/>
        <v>390596</v>
      </c>
      <c r="AA28" s="29">
        <f t="shared" si="31"/>
        <v>0</v>
      </c>
      <c r="AB28" s="29">
        <f t="shared" si="31"/>
        <v>390596</v>
      </c>
      <c r="AC28" s="29">
        <f t="shared" si="31"/>
        <v>0</v>
      </c>
      <c r="AD28" s="29">
        <f t="shared" si="31"/>
        <v>0</v>
      </c>
      <c r="AE28" s="29">
        <f t="shared" si="31"/>
        <v>0</v>
      </c>
      <c r="AF28" s="29">
        <f t="shared" si="31"/>
        <v>0</v>
      </c>
      <c r="AG28" s="29">
        <f t="shared" si="31"/>
        <v>0</v>
      </c>
      <c r="AH28" s="29">
        <f t="shared" si="31"/>
        <v>390596</v>
      </c>
      <c r="AI28" s="29">
        <f t="shared" si="31"/>
        <v>0</v>
      </c>
      <c r="AJ28" s="29">
        <f t="shared" si="31"/>
        <v>390596</v>
      </c>
      <c r="AK28" s="29">
        <f t="shared" si="31"/>
        <v>0</v>
      </c>
      <c r="AL28" s="29"/>
      <c r="AM28" s="29"/>
      <c r="AN28" s="29"/>
      <c r="AO28" s="29"/>
      <c r="AP28" s="29"/>
      <c r="AQ28" s="29">
        <f t="shared" si="31"/>
        <v>0</v>
      </c>
      <c r="AR28" s="29"/>
      <c r="AS28" s="29">
        <f t="shared" si="5"/>
        <v>0</v>
      </c>
      <c r="AT28" s="29"/>
      <c r="AU28" s="29">
        <f t="shared" si="6"/>
        <v>0</v>
      </c>
      <c r="AV28" s="29">
        <f t="shared" si="31"/>
        <v>0</v>
      </c>
      <c r="AW28" s="29"/>
      <c r="AX28" s="29">
        <f t="shared" si="7"/>
        <v>0</v>
      </c>
      <c r="AY28" s="29"/>
      <c r="AZ28" s="29">
        <f t="shared" si="8"/>
        <v>0</v>
      </c>
    </row>
    <row r="29" spans="1:52" ht="45" hidden="1" x14ac:dyDescent="0.25">
      <c r="A29" s="106" t="s">
        <v>25</v>
      </c>
      <c r="B29" s="106"/>
      <c r="C29" s="106"/>
      <c r="D29" s="106"/>
      <c r="E29" s="124">
        <v>851</v>
      </c>
      <c r="F29" s="3" t="s">
        <v>14</v>
      </c>
      <c r="G29" s="3" t="s">
        <v>16</v>
      </c>
      <c r="H29" s="3" t="s">
        <v>34</v>
      </c>
      <c r="I29" s="3" t="s">
        <v>26</v>
      </c>
      <c r="J29" s="29">
        <f t="shared" si="31"/>
        <v>200000</v>
      </c>
      <c r="K29" s="29">
        <f t="shared" si="31"/>
        <v>0</v>
      </c>
      <c r="L29" s="29">
        <f t="shared" si="31"/>
        <v>200000</v>
      </c>
      <c r="M29" s="29">
        <f t="shared" si="31"/>
        <v>0</v>
      </c>
      <c r="N29" s="29">
        <f t="shared" si="31"/>
        <v>190596</v>
      </c>
      <c r="O29" s="29">
        <f t="shared" si="31"/>
        <v>0</v>
      </c>
      <c r="P29" s="29">
        <f t="shared" si="31"/>
        <v>190596</v>
      </c>
      <c r="Q29" s="29">
        <f t="shared" si="31"/>
        <v>0</v>
      </c>
      <c r="R29" s="29">
        <f t="shared" si="31"/>
        <v>390596</v>
      </c>
      <c r="S29" s="29">
        <f t="shared" si="31"/>
        <v>0</v>
      </c>
      <c r="T29" s="29">
        <f t="shared" si="31"/>
        <v>390596</v>
      </c>
      <c r="U29" s="29">
        <f t="shared" si="31"/>
        <v>0</v>
      </c>
      <c r="V29" s="29">
        <f t="shared" si="31"/>
        <v>0</v>
      </c>
      <c r="W29" s="29">
        <f t="shared" si="31"/>
        <v>0</v>
      </c>
      <c r="X29" s="29">
        <f t="shared" si="31"/>
        <v>0</v>
      </c>
      <c r="Y29" s="29">
        <f t="shared" si="31"/>
        <v>0</v>
      </c>
      <c r="Z29" s="29">
        <f t="shared" si="31"/>
        <v>390596</v>
      </c>
      <c r="AA29" s="29">
        <f t="shared" si="31"/>
        <v>0</v>
      </c>
      <c r="AB29" s="29">
        <f t="shared" si="31"/>
        <v>390596</v>
      </c>
      <c r="AC29" s="29">
        <f t="shared" si="31"/>
        <v>0</v>
      </c>
      <c r="AD29" s="29">
        <f t="shared" si="31"/>
        <v>0</v>
      </c>
      <c r="AE29" s="29">
        <f t="shared" si="31"/>
        <v>0</v>
      </c>
      <c r="AF29" s="29">
        <f t="shared" si="31"/>
        <v>0</v>
      </c>
      <c r="AG29" s="29">
        <f t="shared" si="31"/>
        <v>0</v>
      </c>
      <c r="AH29" s="29">
        <f t="shared" si="31"/>
        <v>390596</v>
      </c>
      <c r="AI29" s="29">
        <f t="shared" si="31"/>
        <v>0</v>
      </c>
      <c r="AJ29" s="29">
        <f t="shared" si="31"/>
        <v>390596</v>
      </c>
      <c r="AK29" s="29">
        <f t="shared" si="31"/>
        <v>0</v>
      </c>
      <c r="AL29" s="29"/>
      <c r="AM29" s="29"/>
      <c r="AN29" s="29"/>
      <c r="AO29" s="29"/>
      <c r="AP29" s="29"/>
      <c r="AQ29" s="29">
        <f t="shared" si="31"/>
        <v>0</v>
      </c>
      <c r="AR29" s="29"/>
      <c r="AS29" s="29">
        <f t="shared" si="5"/>
        <v>0</v>
      </c>
      <c r="AT29" s="29"/>
      <c r="AU29" s="29">
        <f t="shared" si="6"/>
        <v>0</v>
      </c>
      <c r="AV29" s="29">
        <f t="shared" si="31"/>
        <v>0</v>
      </c>
      <c r="AW29" s="29"/>
      <c r="AX29" s="29">
        <f t="shared" si="7"/>
        <v>0</v>
      </c>
      <c r="AY29" s="29"/>
      <c r="AZ29" s="29">
        <f t="shared" si="8"/>
        <v>0</v>
      </c>
    </row>
    <row r="30" spans="1:52" ht="45" hidden="1" x14ac:dyDescent="0.25">
      <c r="A30" s="106" t="s">
        <v>12</v>
      </c>
      <c r="B30" s="106"/>
      <c r="C30" s="106"/>
      <c r="D30" s="106"/>
      <c r="E30" s="124">
        <v>851</v>
      </c>
      <c r="F30" s="3" t="s">
        <v>14</v>
      </c>
      <c r="G30" s="3" t="s">
        <v>16</v>
      </c>
      <c r="H30" s="3" t="s">
        <v>34</v>
      </c>
      <c r="I30" s="3" t="s">
        <v>27</v>
      </c>
      <c r="J30" s="29">
        <f>'7.ВС'!J24</f>
        <v>200000</v>
      </c>
      <c r="K30" s="29">
        <f>'7.ВС'!K24</f>
        <v>0</v>
      </c>
      <c r="L30" s="29">
        <f>'7.ВС'!L24</f>
        <v>200000</v>
      </c>
      <c r="M30" s="29">
        <f>'7.ВС'!M24</f>
        <v>0</v>
      </c>
      <c r="N30" s="29">
        <f>'7.ВС'!N24</f>
        <v>190596</v>
      </c>
      <c r="O30" s="29">
        <f>'7.ВС'!O24</f>
        <v>0</v>
      </c>
      <c r="P30" s="29">
        <f>'7.ВС'!P24</f>
        <v>190596</v>
      </c>
      <c r="Q30" s="29">
        <f>'7.ВС'!Q24</f>
        <v>0</v>
      </c>
      <c r="R30" s="29">
        <f>'7.ВС'!R24</f>
        <v>390596</v>
      </c>
      <c r="S30" s="29">
        <f>'7.ВС'!S24</f>
        <v>0</v>
      </c>
      <c r="T30" s="29">
        <f>'7.ВС'!T24</f>
        <v>390596</v>
      </c>
      <c r="U30" s="29">
        <f>'7.ВС'!U24</f>
        <v>0</v>
      </c>
      <c r="V30" s="29">
        <f>'7.ВС'!V24</f>
        <v>0</v>
      </c>
      <c r="W30" s="29">
        <f>'7.ВС'!W24</f>
        <v>0</v>
      </c>
      <c r="X30" s="29">
        <f>'7.ВС'!X24</f>
        <v>0</v>
      </c>
      <c r="Y30" s="29">
        <f>'7.ВС'!Y24</f>
        <v>0</v>
      </c>
      <c r="Z30" s="29">
        <f>'7.ВС'!Z24</f>
        <v>390596</v>
      </c>
      <c r="AA30" s="29">
        <f>'7.ВС'!AA24</f>
        <v>0</v>
      </c>
      <c r="AB30" s="29">
        <f>'7.ВС'!AB24</f>
        <v>390596</v>
      </c>
      <c r="AC30" s="29">
        <f>'7.ВС'!AC24</f>
        <v>0</v>
      </c>
      <c r="AD30" s="29">
        <f>'7.ВС'!AD24</f>
        <v>0</v>
      </c>
      <c r="AE30" s="29">
        <f>'7.ВС'!AE24</f>
        <v>0</v>
      </c>
      <c r="AF30" s="29">
        <f>'7.ВС'!AF24</f>
        <v>0</v>
      </c>
      <c r="AG30" s="29">
        <f>'7.ВС'!AG24</f>
        <v>0</v>
      </c>
      <c r="AH30" s="29">
        <f>'7.ВС'!AH24</f>
        <v>390596</v>
      </c>
      <c r="AI30" s="29">
        <f>'7.ВС'!AI24</f>
        <v>0</v>
      </c>
      <c r="AJ30" s="29">
        <f>'7.ВС'!AJ24</f>
        <v>390596</v>
      </c>
      <c r="AK30" s="29">
        <f>'7.ВС'!AK24</f>
        <v>0</v>
      </c>
      <c r="AL30" s="29"/>
      <c r="AM30" s="29"/>
      <c r="AN30" s="29"/>
      <c r="AO30" s="29"/>
      <c r="AP30" s="29"/>
      <c r="AQ30" s="29">
        <f>'7.ВС'!AQ24</f>
        <v>0</v>
      </c>
      <c r="AR30" s="29"/>
      <c r="AS30" s="29">
        <f t="shared" si="5"/>
        <v>0</v>
      </c>
      <c r="AT30" s="29"/>
      <c r="AU30" s="29">
        <f t="shared" si="6"/>
        <v>0</v>
      </c>
      <c r="AV30" s="29">
        <f>'7.ВС'!AV24</f>
        <v>0</v>
      </c>
      <c r="AW30" s="29"/>
      <c r="AX30" s="29">
        <f t="shared" si="7"/>
        <v>0</v>
      </c>
      <c r="AY30" s="29"/>
      <c r="AZ30" s="29">
        <f t="shared" si="8"/>
        <v>0</v>
      </c>
    </row>
    <row r="31" spans="1:52" ht="30" hidden="1" x14ac:dyDescent="0.25">
      <c r="A31" s="126" t="s">
        <v>35</v>
      </c>
      <c r="B31" s="126"/>
      <c r="C31" s="106"/>
      <c r="D31" s="106"/>
      <c r="E31" s="124">
        <v>851</v>
      </c>
      <c r="F31" s="3" t="s">
        <v>14</v>
      </c>
      <c r="G31" s="3" t="s">
        <v>16</v>
      </c>
      <c r="H31" s="3" t="s">
        <v>36</v>
      </c>
      <c r="I31" s="3"/>
      <c r="J31" s="29">
        <f t="shared" ref="J31:AV32" si="32">J32</f>
        <v>65000</v>
      </c>
      <c r="K31" s="29">
        <f t="shared" si="32"/>
        <v>0</v>
      </c>
      <c r="L31" s="29">
        <f t="shared" si="32"/>
        <v>65000</v>
      </c>
      <c r="M31" s="29">
        <f t="shared" si="32"/>
        <v>0</v>
      </c>
      <c r="N31" s="29">
        <f t="shared" si="32"/>
        <v>0</v>
      </c>
      <c r="O31" s="29">
        <f t="shared" si="32"/>
        <v>0</v>
      </c>
      <c r="P31" s="29">
        <f t="shared" si="32"/>
        <v>0</v>
      </c>
      <c r="Q31" s="29">
        <f t="shared" si="32"/>
        <v>0</v>
      </c>
      <c r="R31" s="29">
        <f t="shared" si="32"/>
        <v>65000</v>
      </c>
      <c r="S31" s="29">
        <f t="shared" si="32"/>
        <v>0</v>
      </c>
      <c r="T31" s="29">
        <f t="shared" si="32"/>
        <v>65000</v>
      </c>
      <c r="U31" s="29">
        <f t="shared" si="32"/>
        <v>0</v>
      </c>
      <c r="V31" s="29">
        <f t="shared" si="32"/>
        <v>0</v>
      </c>
      <c r="W31" s="29">
        <f t="shared" si="32"/>
        <v>0</v>
      </c>
      <c r="X31" s="29">
        <f t="shared" si="32"/>
        <v>0</v>
      </c>
      <c r="Y31" s="29">
        <f t="shared" si="32"/>
        <v>0</v>
      </c>
      <c r="Z31" s="29">
        <f t="shared" si="32"/>
        <v>65000</v>
      </c>
      <c r="AA31" s="29">
        <f t="shared" si="32"/>
        <v>0</v>
      </c>
      <c r="AB31" s="29">
        <f t="shared" si="32"/>
        <v>65000</v>
      </c>
      <c r="AC31" s="29">
        <f t="shared" si="32"/>
        <v>0</v>
      </c>
      <c r="AD31" s="29">
        <f t="shared" si="32"/>
        <v>0</v>
      </c>
      <c r="AE31" s="29">
        <f t="shared" si="32"/>
        <v>0</v>
      </c>
      <c r="AF31" s="29">
        <f t="shared" si="32"/>
        <v>0</v>
      </c>
      <c r="AG31" s="29">
        <f t="shared" si="32"/>
        <v>0</v>
      </c>
      <c r="AH31" s="29">
        <f t="shared" si="32"/>
        <v>65000</v>
      </c>
      <c r="AI31" s="29">
        <f t="shared" si="32"/>
        <v>0</v>
      </c>
      <c r="AJ31" s="29">
        <f t="shared" si="32"/>
        <v>65000</v>
      </c>
      <c r="AK31" s="29">
        <f t="shared" si="32"/>
        <v>0</v>
      </c>
      <c r="AL31" s="29"/>
      <c r="AM31" s="29"/>
      <c r="AN31" s="29"/>
      <c r="AO31" s="29"/>
      <c r="AP31" s="29"/>
      <c r="AQ31" s="29">
        <f t="shared" si="32"/>
        <v>65000</v>
      </c>
      <c r="AR31" s="29"/>
      <c r="AS31" s="29">
        <f t="shared" si="5"/>
        <v>65000</v>
      </c>
      <c r="AT31" s="29"/>
      <c r="AU31" s="29">
        <f t="shared" si="6"/>
        <v>65000</v>
      </c>
      <c r="AV31" s="29">
        <f t="shared" si="32"/>
        <v>65000</v>
      </c>
      <c r="AW31" s="29"/>
      <c r="AX31" s="29">
        <f t="shared" si="7"/>
        <v>65000</v>
      </c>
      <c r="AY31" s="29"/>
      <c r="AZ31" s="29">
        <f t="shared" si="8"/>
        <v>65000</v>
      </c>
    </row>
    <row r="32" spans="1:52" hidden="1" x14ac:dyDescent="0.25">
      <c r="A32" s="106" t="s">
        <v>28</v>
      </c>
      <c r="B32" s="106"/>
      <c r="C32" s="106"/>
      <c r="D32" s="106"/>
      <c r="E32" s="124">
        <v>851</v>
      </c>
      <c r="F32" s="3" t="s">
        <v>14</v>
      </c>
      <c r="G32" s="3" t="s">
        <v>16</v>
      </c>
      <c r="H32" s="3" t="s">
        <v>36</v>
      </c>
      <c r="I32" s="3" t="s">
        <v>29</v>
      </c>
      <c r="J32" s="29">
        <f t="shared" si="32"/>
        <v>65000</v>
      </c>
      <c r="K32" s="29">
        <f t="shared" si="32"/>
        <v>0</v>
      </c>
      <c r="L32" s="29">
        <f t="shared" si="32"/>
        <v>65000</v>
      </c>
      <c r="M32" s="29">
        <f t="shared" si="32"/>
        <v>0</v>
      </c>
      <c r="N32" s="29">
        <f t="shared" si="32"/>
        <v>0</v>
      </c>
      <c r="O32" s="29">
        <f t="shared" si="32"/>
        <v>0</v>
      </c>
      <c r="P32" s="29">
        <f t="shared" si="32"/>
        <v>0</v>
      </c>
      <c r="Q32" s="29">
        <f t="shared" si="32"/>
        <v>0</v>
      </c>
      <c r="R32" s="29">
        <f t="shared" si="32"/>
        <v>65000</v>
      </c>
      <c r="S32" s="29">
        <f t="shared" si="32"/>
        <v>0</v>
      </c>
      <c r="T32" s="29">
        <f t="shared" si="32"/>
        <v>65000</v>
      </c>
      <c r="U32" s="29">
        <f t="shared" si="32"/>
        <v>0</v>
      </c>
      <c r="V32" s="29">
        <f t="shared" si="32"/>
        <v>0</v>
      </c>
      <c r="W32" s="29">
        <f t="shared" si="32"/>
        <v>0</v>
      </c>
      <c r="X32" s="29">
        <f t="shared" si="32"/>
        <v>0</v>
      </c>
      <c r="Y32" s="29">
        <f t="shared" si="32"/>
        <v>0</v>
      </c>
      <c r="Z32" s="29">
        <f t="shared" si="32"/>
        <v>65000</v>
      </c>
      <c r="AA32" s="29">
        <f t="shared" si="32"/>
        <v>0</v>
      </c>
      <c r="AB32" s="29">
        <f t="shared" si="32"/>
        <v>65000</v>
      </c>
      <c r="AC32" s="29">
        <f t="shared" si="32"/>
        <v>0</v>
      </c>
      <c r="AD32" s="29">
        <f t="shared" si="32"/>
        <v>0</v>
      </c>
      <c r="AE32" s="29">
        <f t="shared" si="32"/>
        <v>0</v>
      </c>
      <c r="AF32" s="29">
        <f t="shared" si="32"/>
        <v>0</v>
      </c>
      <c r="AG32" s="29">
        <f t="shared" si="32"/>
        <v>0</v>
      </c>
      <c r="AH32" s="29">
        <f t="shared" si="32"/>
        <v>65000</v>
      </c>
      <c r="AI32" s="29">
        <f t="shared" si="32"/>
        <v>0</v>
      </c>
      <c r="AJ32" s="29">
        <f t="shared" si="32"/>
        <v>65000</v>
      </c>
      <c r="AK32" s="29">
        <f t="shared" si="32"/>
        <v>0</v>
      </c>
      <c r="AL32" s="29"/>
      <c r="AM32" s="29"/>
      <c r="AN32" s="29"/>
      <c r="AO32" s="29"/>
      <c r="AP32" s="29"/>
      <c r="AQ32" s="29">
        <f t="shared" si="32"/>
        <v>65000</v>
      </c>
      <c r="AR32" s="29"/>
      <c r="AS32" s="29">
        <f t="shared" si="5"/>
        <v>65000</v>
      </c>
      <c r="AT32" s="29"/>
      <c r="AU32" s="29">
        <f t="shared" si="6"/>
        <v>65000</v>
      </c>
      <c r="AV32" s="29">
        <f t="shared" si="32"/>
        <v>65000</v>
      </c>
      <c r="AW32" s="29"/>
      <c r="AX32" s="29">
        <f t="shared" si="7"/>
        <v>65000</v>
      </c>
      <c r="AY32" s="29"/>
      <c r="AZ32" s="29">
        <f t="shared" si="8"/>
        <v>65000</v>
      </c>
    </row>
    <row r="33" spans="1:52" ht="30" hidden="1" x14ac:dyDescent="0.25">
      <c r="A33" s="106" t="s">
        <v>30</v>
      </c>
      <c r="B33" s="106"/>
      <c r="C33" s="106"/>
      <c r="D33" s="106"/>
      <c r="E33" s="124">
        <v>851</v>
      </c>
      <c r="F33" s="3" t="s">
        <v>14</v>
      </c>
      <c r="G33" s="3" t="s">
        <v>16</v>
      </c>
      <c r="H33" s="3" t="s">
        <v>36</v>
      </c>
      <c r="I33" s="3" t="s">
        <v>31</v>
      </c>
      <c r="J33" s="29">
        <f>'7.ВС'!J27</f>
        <v>65000</v>
      </c>
      <c r="K33" s="29">
        <f>'7.ВС'!K27</f>
        <v>0</v>
      </c>
      <c r="L33" s="29">
        <f>'7.ВС'!L27</f>
        <v>65000</v>
      </c>
      <c r="M33" s="29">
        <f>'7.ВС'!M27</f>
        <v>0</v>
      </c>
      <c r="N33" s="29">
        <f>'7.ВС'!N27</f>
        <v>0</v>
      </c>
      <c r="O33" s="29">
        <f>'7.ВС'!O27</f>
        <v>0</v>
      </c>
      <c r="P33" s="29">
        <f>'7.ВС'!P27</f>
        <v>0</v>
      </c>
      <c r="Q33" s="29">
        <f>'7.ВС'!Q27</f>
        <v>0</v>
      </c>
      <c r="R33" s="29">
        <f>'7.ВС'!R27</f>
        <v>65000</v>
      </c>
      <c r="S33" s="29">
        <f>'7.ВС'!S27</f>
        <v>0</v>
      </c>
      <c r="T33" s="29">
        <f>'7.ВС'!T27</f>
        <v>65000</v>
      </c>
      <c r="U33" s="29">
        <f>'7.ВС'!U27</f>
        <v>0</v>
      </c>
      <c r="V33" s="29">
        <f>'7.ВС'!V27</f>
        <v>0</v>
      </c>
      <c r="W33" s="29">
        <f>'7.ВС'!W27</f>
        <v>0</v>
      </c>
      <c r="X33" s="29">
        <f>'7.ВС'!X27</f>
        <v>0</v>
      </c>
      <c r="Y33" s="29">
        <f>'7.ВС'!Y27</f>
        <v>0</v>
      </c>
      <c r="Z33" s="29">
        <f>'7.ВС'!Z27</f>
        <v>65000</v>
      </c>
      <c r="AA33" s="29">
        <f>'7.ВС'!AA27</f>
        <v>0</v>
      </c>
      <c r="AB33" s="29">
        <f>'7.ВС'!AB27</f>
        <v>65000</v>
      </c>
      <c r="AC33" s="29">
        <f>'7.ВС'!AC27</f>
        <v>0</v>
      </c>
      <c r="AD33" s="29">
        <f>'7.ВС'!AD27</f>
        <v>0</v>
      </c>
      <c r="AE33" s="29">
        <f>'7.ВС'!AE27</f>
        <v>0</v>
      </c>
      <c r="AF33" s="29">
        <f>'7.ВС'!AF27</f>
        <v>0</v>
      </c>
      <c r="AG33" s="29">
        <f>'7.ВС'!AG27</f>
        <v>0</v>
      </c>
      <c r="AH33" s="29">
        <f>'7.ВС'!AH27</f>
        <v>65000</v>
      </c>
      <c r="AI33" s="29">
        <f>'7.ВС'!AI27</f>
        <v>0</v>
      </c>
      <c r="AJ33" s="29">
        <f>'7.ВС'!AJ27</f>
        <v>65000</v>
      </c>
      <c r="AK33" s="29">
        <f>'7.ВС'!AK27</f>
        <v>0</v>
      </c>
      <c r="AL33" s="29"/>
      <c r="AM33" s="29"/>
      <c r="AN33" s="29"/>
      <c r="AO33" s="29"/>
      <c r="AP33" s="29"/>
      <c r="AQ33" s="29">
        <f>'7.ВС'!AQ27</f>
        <v>65000</v>
      </c>
      <c r="AR33" s="29"/>
      <c r="AS33" s="29">
        <f t="shared" si="5"/>
        <v>65000</v>
      </c>
      <c r="AT33" s="29"/>
      <c r="AU33" s="29">
        <f t="shared" si="6"/>
        <v>65000</v>
      </c>
      <c r="AV33" s="29">
        <f>'7.ВС'!AV27</f>
        <v>65000</v>
      </c>
      <c r="AW33" s="29"/>
      <c r="AX33" s="29">
        <f t="shared" si="7"/>
        <v>65000</v>
      </c>
      <c r="AY33" s="29"/>
      <c r="AZ33" s="29">
        <f t="shared" si="8"/>
        <v>65000</v>
      </c>
    </row>
    <row r="34" spans="1:52" ht="90" hidden="1" x14ac:dyDescent="0.25">
      <c r="A34" s="126" t="s">
        <v>32</v>
      </c>
      <c r="B34" s="126"/>
      <c r="C34" s="106"/>
      <c r="D34" s="106"/>
      <c r="E34" s="124">
        <v>851</v>
      </c>
      <c r="F34" s="3" t="s">
        <v>14</v>
      </c>
      <c r="G34" s="3" t="s">
        <v>16</v>
      </c>
      <c r="H34" s="3" t="s">
        <v>33</v>
      </c>
      <c r="I34" s="3"/>
      <c r="J34" s="29">
        <f t="shared" ref="J34:AV35" si="33">J35</f>
        <v>2500</v>
      </c>
      <c r="K34" s="29">
        <f t="shared" si="33"/>
        <v>0</v>
      </c>
      <c r="L34" s="29">
        <f t="shared" si="33"/>
        <v>0</v>
      </c>
      <c r="M34" s="29">
        <f t="shared" si="33"/>
        <v>2500</v>
      </c>
      <c r="N34" s="29">
        <f t="shared" si="33"/>
        <v>0</v>
      </c>
      <c r="O34" s="29">
        <f t="shared" si="33"/>
        <v>0</v>
      </c>
      <c r="P34" s="29">
        <f t="shared" si="33"/>
        <v>0</v>
      </c>
      <c r="Q34" s="29">
        <f t="shared" si="33"/>
        <v>0</v>
      </c>
      <c r="R34" s="29">
        <f t="shared" si="33"/>
        <v>2500</v>
      </c>
      <c r="S34" s="29">
        <f t="shared" si="33"/>
        <v>0</v>
      </c>
      <c r="T34" s="29">
        <f t="shared" si="33"/>
        <v>0</v>
      </c>
      <c r="U34" s="29">
        <f t="shared" si="33"/>
        <v>2500</v>
      </c>
      <c r="V34" s="29">
        <f t="shared" si="33"/>
        <v>0</v>
      </c>
      <c r="W34" s="29">
        <f t="shared" si="33"/>
        <v>0</v>
      </c>
      <c r="X34" s="29">
        <f t="shared" si="33"/>
        <v>0</v>
      </c>
      <c r="Y34" s="29">
        <f t="shared" si="33"/>
        <v>0</v>
      </c>
      <c r="Z34" s="29">
        <f t="shared" si="33"/>
        <v>2500</v>
      </c>
      <c r="AA34" s="29">
        <f t="shared" si="33"/>
        <v>0</v>
      </c>
      <c r="AB34" s="29">
        <f t="shared" si="33"/>
        <v>0</v>
      </c>
      <c r="AC34" s="29">
        <f t="shared" si="33"/>
        <v>2500</v>
      </c>
      <c r="AD34" s="29">
        <f t="shared" si="33"/>
        <v>0</v>
      </c>
      <c r="AE34" s="29">
        <f t="shared" si="33"/>
        <v>0</v>
      </c>
      <c r="AF34" s="29">
        <f t="shared" si="33"/>
        <v>0</v>
      </c>
      <c r="AG34" s="29">
        <f t="shared" si="33"/>
        <v>0</v>
      </c>
      <c r="AH34" s="29">
        <f t="shared" si="33"/>
        <v>2500</v>
      </c>
      <c r="AI34" s="29">
        <f t="shared" si="33"/>
        <v>0</v>
      </c>
      <c r="AJ34" s="29">
        <f t="shared" si="33"/>
        <v>0</v>
      </c>
      <c r="AK34" s="29">
        <f t="shared" si="33"/>
        <v>2500</v>
      </c>
      <c r="AL34" s="29"/>
      <c r="AM34" s="29"/>
      <c r="AN34" s="29"/>
      <c r="AO34" s="29"/>
      <c r="AP34" s="29"/>
      <c r="AQ34" s="29">
        <f t="shared" si="33"/>
        <v>2500</v>
      </c>
      <c r="AR34" s="29"/>
      <c r="AS34" s="29">
        <f t="shared" si="5"/>
        <v>2500</v>
      </c>
      <c r="AT34" s="29"/>
      <c r="AU34" s="29">
        <f t="shared" si="6"/>
        <v>2500</v>
      </c>
      <c r="AV34" s="29">
        <f t="shared" si="33"/>
        <v>2500</v>
      </c>
      <c r="AW34" s="29"/>
      <c r="AX34" s="29">
        <f t="shared" si="7"/>
        <v>2500</v>
      </c>
      <c r="AY34" s="29"/>
      <c r="AZ34" s="29">
        <f t="shared" si="8"/>
        <v>2500</v>
      </c>
    </row>
    <row r="35" spans="1:52" ht="45" hidden="1" x14ac:dyDescent="0.25">
      <c r="A35" s="106" t="s">
        <v>25</v>
      </c>
      <c r="B35" s="126"/>
      <c r="C35" s="126"/>
      <c r="D35" s="126"/>
      <c r="E35" s="124">
        <v>851</v>
      </c>
      <c r="F35" s="3" t="s">
        <v>14</v>
      </c>
      <c r="G35" s="3" t="s">
        <v>16</v>
      </c>
      <c r="H35" s="3" t="s">
        <v>33</v>
      </c>
      <c r="I35" s="3" t="s">
        <v>26</v>
      </c>
      <c r="J35" s="29">
        <f t="shared" si="33"/>
        <v>2500</v>
      </c>
      <c r="K35" s="29">
        <f t="shared" si="33"/>
        <v>0</v>
      </c>
      <c r="L35" s="29">
        <f t="shared" si="33"/>
        <v>0</v>
      </c>
      <c r="M35" s="29">
        <f t="shared" si="33"/>
        <v>2500</v>
      </c>
      <c r="N35" s="29">
        <f t="shared" si="33"/>
        <v>0</v>
      </c>
      <c r="O35" s="29">
        <f t="shared" si="33"/>
        <v>0</v>
      </c>
      <c r="P35" s="29">
        <f t="shared" si="33"/>
        <v>0</v>
      </c>
      <c r="Q35" s="29">
        <f t="shared" si="33"/>
        <v>0</v>
      </c>
      <c r="R35" s="29">
        <f t="shared" si="33"/>
        <v>2500</v>
      </c>
      <c r="S35" s="29">
        <f t="shared" si="33"/>
        <v>0</v>
      </c>
      <c r="T35" s="29">
        <f t="shared" si="33"/>
        <v>0</v>
      </c>
      <c r="U35" s="29">
        <f t="shared" si="33"/>
        <v>2500</v>
      </c>
      <c r="V35" s="29">
        <f t="shared" si="33"/>
        <v>0</v>
      </c>
      <c r="W35" s="29">
        <f t="shared" si="33"/>
        <v>0</v>
      </c>
      <c r="X35" s="29">
        <f t="shared" si="33"/>
        <v>0</v>
      </c>
      <c r="Y35" s="29">
        <f t="shared" si="33"/>
        <v>0</v>
      </c>
      <c r="Z35" s="29">
        <f t="shared" si="33"/>
        <v>2500</v>
      </c>
      <c r="AA35" s="29">
        <f t="shared" si="33"/>
        <v>0</v>
      </c>
      <c r="AB35" s="29">
        <f t="shared" si="33"/>
        <v>0</v>
      </c>
      <c r="AC35" s="29">
        <f t="shared" si="33"/>
        <v>2500</v>
      </c>
      <c r="AD35" s="29">
        <f t="shared" si="33"/>
        <v>0</v>
      </c>
      <c r="AE35" s="29">
        <f t="shared" si="33"/>
        <v>0</v>
      </c>
      <c r="AF35" s="29">
        <f t="shared" si="33"/>
        <v>0</v>
      </c>
      <c r="AG35" s="29">
        <f t="shared" si="33"/>
        <v>0</v>
      </c>
      <c r="AH35" s="29">
        <f t="shared" si="33"/>
        <v>2500</v>
      </c>
      <c r="AI35" s="29">
        <f t="shared" si="33"/>
        <v>0</v>
      </c>
      <c r="AJ35" s="29">
        <f t="shared" si="33"/>
        <v>0</v>
      </c>
      <c r="AK35" s="29">
        <f t="shared" si="33"/>
        <v>2500</v>
      </c>
      <c r="AL35" s="29"/>
      <c r="AM35" s="29"/>
      <c r="AN35" s="29"/>
      <c r="AO35" s="29"/>
      <c r="AP35" s="29"/>
      <c r="AQ35" s="29">
        <f t="shared" si="33"/>
        <v>2500</v>
      </c>
      <c r="AR35" s="29"/>
      <c r="AS35" s="29">
        <f t="shared" si="5"/>
        <v>2500</v>
      </c>
      <c r="AT35" s="29"/>
      <c r="AU35" s="29">
        <f t="shared" si="6"/>
        <v>2500</v>
      </c>
      <c r="AV35" s="29">
        <f t="shared" si="33"/>
        <v>2500</v>
      </c>
      <c r="AW35" s="29"/>
      <c r="AX35" s="29">
        <f t="shared" si="7"/>
        <v>2500</v>
      </c>
      <c r="AY35" s="29"/>
      <c r="AZ35" s="29">
        <f t="shared" si="8"/>
        <v>2500</v>
      </c>
    </row>
    <row r="36" spans="1:52" ht="45" hidden="1" x14ac:dyDescent="0.25">
      <c r="A36" s="106" t="s">
        <v>12</v>
      </c>
      <c r="B36" s="106"/>
      <c r="C36" s="106"/>
      <c r="D36" s="106"/>
      <c r="E36" s="124">
        <v>851</v>
      </c>
      <c r="F36" s="3" t="s">
        <v>14</v>
      </c>
      <c r="G36" s="3" t="s">
        <v>16</v>
      </c>
      <c r="H36" s="3" t="s">
        <v>33</v>
      </c>
      <c r="I36" s="3" t="s">
        <v>27</v>
      </c>
      <c r="J36" s="29">
        <f>'7.ВС'!J30</f>
        <v>2500</v>
      </c>
      <c r="K36" s="29">
        <f>'7.ВС'!K30</f>
        <v>0</v>
      </c>
      <c r="L36" s="29">
        <f>'7.ВС'!L30</f>
        <v>0</v>
      </c>
      <c r="M36" s="29">
        <f>'7.ВС'!M30</f>
        <v>2500</v>
      </c>
      <c r="N36" s="29">
        <f>'7.ВС'!N30</f>
        <v>0</v>
      </c>
      <c r="O36" s="29">
        <f>'7.ВС'!O30</f>
        <v>0</v>
      </c>
      <c r="P36" s="29">
        <f>'7.ВС'!P30</f>
        <v>0</v>
      </c>
      <c r="Q36" s="29">
        <f>'7.ВС'!Q30</f>
        <v>0</v>
      </c>
      <c r="R36" s="29">
        <f>'7.ВС'!R30</f>
        <v>2500</v>
      </c>
      <c r="S36" s="29">
        <f>'7.ВС'!S30</f>
        <v>0</v>
      </c>
      <c r="T36" s="29">
        <f>'7.ВС'!T30</f>
        <v>0</v>
      </c>
      <c r="U36" s="29">
        <f>'7.ВС'!U30</f>
        <v>2500</v>
      </c>
      <c r="V36" s="29">
        <f>'7.ВС'!V30</f>
        <v>0</v>
      </c>
      <c r="W36" s="29">
        <f>'7.ВС'!W30</f>
        <v>0</v>
      </c>
      <c r="X36" s="29">
        <f>'7.ВС'!X30</f>
        <v>0</v>
      </c>
      <c r="Y36" s="29">
        <f>'7.ВС'!Y30</f>
        <v>0</v>
      </c>
      <c r="Z36" s="29">
        <f>'7.ВС'!Z30</f>
        <v>2500</v>
      </c>
      <c r="AA36" s="29">
        <f>'7.ВС'!AA30</f>
        <v>0</v>
      </c>
      <c r="AB36" s="29">
        <f>'7.ВС'!AB30</f>
        <v>0</v>
      </c>
      <c r="AC36" s="29">
        <f>'7.ВС'!AC30</f>
        <v>2500</v>
      </c>
      <c r="AD36" s="29">
        <f>'7.ВС'!AD30</f>
        <v>0</v>
      </c>
      <c r="AE36" s="29">
        <f>'7.ВС'!AE30</f>
        <v>0</v>
      </c>
      <c r="AF36" s="29">
        <f>'7.ВС'!AF30</f>
        <v>0</v>
      </c>
      <c r="AG36" s="29">
        <f>'7.ВС'!AG30</f>
        <v>0</v>
      </c>
      <c r="AH36" s="29">
        <f>'7.ВС'!AH30</f>
        <v>2500</v>
      </c>
      <c r="AI36" s="29">
        <f>'7.ВС'!AI30</f>
        <v>0</v>
      </c>
      <c r="AJ36" s="29">
        <f>'7.ВС'!AJ30</f>
        <v>0</v>
      </c>
      <c r="AK36" s="29">
        <f>'7.ВС'!AK30</f>
        <v>2500</v>
      </c>
      <c r="AL36" s="29"/>
      <c r="AM36" s="29"/>
      <c r="AN36" s="29"/>
      <c r="AO36" s="29"/>
      <c r="AP36" s="29"/>
      <c r="AQ36" s="29">
        <f>'7.ВС'!AQ30</f>
        <v>2500</v>
      </c>
      <c r="AR36" s="29"/>
      <c r="AS36" s="29">
        <f t="shared" si="5"/>
        <v>2500</v>
      </c>
      <c r="AT36" s="29"/>
      <c r="AU36" s="29">
        <f t="shared" si="6"/>
        <v>2500</v>
      </c>
      <c r="AV36" s="29">
        <f>'7.ВС'!AV30</f>
        <v>2500</v>
      </c>
      <c r="AW36" s="29"/>
      <c r="AX36" s="29">
        <f t="shared" si="7"/>
        <v>2500</v>
      </c>
      <c r="AY36" s="29"/>
      <c r="AZ36" s="29">
        <f t="shared" si="8"/>
        <v>2500</v>
      </c>
    </row>
    <row r="37" spans="1:52" ht="18.75" hidden="1" customHeight="1" x14ac:dyDescent="0.25">
      <c r="A37" s="6" t="s">
        <v>37</v>
      </c>
      <c r="B37" s="106"/>
      <c r="C37" s="106"/>
      <c r="D37" s="106"/>
      <c r="E37" s="13">
        <v>851</v>
      </c>
      <c r="F37" s="27" t="s">
        <v>14</v>
      </c>
      <c r="G37" s="27" t="s">
        <v>38</v>
      </c>
      <c r="H37" s="27"/>
      <c r="I37" s="27"/>
      <c r="J37" s="29">
        <f t="shared" ref="J37:AV39" si="34">J38</f>
        <v>5980</v>
      </c>
      <c r="K37" s="29">
        <f t="shared" si="34"/>
        <v>5980</v>
      </c>
      <c r="L37" s="29">
        <f t="shared" si="34"/>
        <v>0</v>
      </c>
      <c r="M37" s="29">
        <f t="shared" si="34"/>
        <v>0</v>
      </c>
      <c r="N37" s="29">
        <f t="shared" si="34"/>
        <v>0</v>
      </c>
      <c r="O37" s="29">
        <f t="shared" si="34"/>
        <v>0</v>
      </c>
      <c r="P37" s="29">
        <f t="shared" si="34"/>
        <v>0</v>
      </c>
      <c r="Q37" s="29">
        <f t="shared" si="34"/>
        <v>0</v>
      </c>
      <c r="R37" s="29">
        <f t="shared" si="34"/>
        <v>5980</v>
      </c>
      <c r="S37" s="29">
        <f t="shared" si="34"/>
        <v>5980</v>
      </c>
      <c r="T37" s="29">
        <f t="shared" si="34"/>
        <v>0</v>
      </c>
      <c r="U37" s="29">
        <f t="shared" si="34"/>
        <v>0</v>
      </c>
      <c r="V37" s="29">
        <f t="shared" si="34"/>
        <v>0</v>
      </c>
      <c r="W37" s="29">
        <f t="shared" si="34"/>
        <v>0</v>
      </c>
      <c r="X37" s="29">
        <f t="shared" si="34"/>
        <v>0</v>
      </c>
      <c r="Y37" s="29">
        <f t="shared" si="34"/>
        <v>0</v>
      </c>
      <c r="Z37" s="29">
        <f t="shared" si="34"/>
        <v>5980</v>
      </c>
      <c r="AA37" s="29">
        <f t="shared" si="34"/>
        <v>5980</v>
      </c>
      <c r="AB37" s="29">
        <f t="shared" si="34"/>
        <v>0</v>
      </c>
      <c r="AC37" s="29">
        <f t="shared" si="34"/>
        <v>0</v>
      </c>
      <c r="AD37" s="29">
        <f t="shared" si="34"/>
        <v>0</v>
      </c>
      <c r="AE37" s="29">
        <f t="shared" si="34"/>
        <v>0</v>
      </c>
      <c r="AF37" s="29">
        <f t="shared" si="34"/>
        <v>0</v>
      </c>
      <c r="AG37" s="29">
        <f t="shared" si="34"/>
        <v>0</v>
      </c>
      <c r="AH37" s="29">
        <f t="shared" si="34"/>
        <v>5980</v>
      </c>
      <c r="AI37" s="29">
        <f t="shared" si="34"/>
        <v>5980</v>
      </c>
      <c r="AJ37" s="29">
        <f t="shared" si="34"/>
        <v>0</v>
      </c>
      <c r="AK37" s="29">
        <f t="shared" si="34"/>
        <v>0</v>
      </c>
      <c r="AL37" s="29"/>
      <c r="AM37" s="29"/>
      <c r="AN37" s="29"/>
      <c r="AO37" s="29"/>
      <c r="AP37" s="29"/>
      <c r="AQ37" s="29">
        <f t="shared" si="34"/>
        <v>5980</v>
      </c>
      <c r="AR37" s="29"/>
      <c r="AS37" s="29">
        <f t="shared" si="5"/>
        <v>5980</v>
      </c>
      <c r="AT37" s="29"/>
      <c r="AU37" s="29">
        <f t="shared" si="6"/>
        <v>5980</v>
      </c>
      <c r="AV37" s="29">
        <f t="shared" si="34"/>
        <v>5980</v>
      </c>
      <c r="AW37" s="29"/>
      <c r="AX37" s="29">
        <f t="shared" si="7"/>
        <v>5980</v>
      </c>
      <c r="AY37" s="29"/>
      <c r="AZ37" s="29">
        <f t="shared" si="8"/>
        <v>5980</v>
      </c>
    </row>
    <row r="38" spans="1:52" ht="75" hidden="1" x14ac:dyDescent="0.25">
      <c r="A38" s="126" t="s">
        <v>39</v>
      </c>
      <c r="B38" s="106"/>
      <c r="C38" s="106"/>
      <c r="D38" s="106"/>
      <c r="E38" s="124">
        <v>851</v>
      </c>
      <c r="F38" s="3" t="s">
        <v>14</v>
      </c>
      <c r="G38" s="3" t="s">
        <v>38</v>
      </c>
      <c r="H38" s="3" t="s">
        <v>40</v>
      </c>
      <c r="I38" s="3"/>
      <c r="J38" s="29">
        <f t="shared" si="34"/>
        <v>5980</v>
      </c>
      <c r="K38" s="29">
        <f t="shared" si="34"/>
        <v>5980</v>
      </c>
      <c r="L38" s="29">
        <f t="shared" si="34"/>
        <v>0</v>
      </c>
      <c r="M38" s="29">
        <f t="shared" si="34"/>
        <v>0</v>
      </c>
      <c r="N38" s="29">
        <f t="shared" si="34"/>
        <v>0</v>
      </c>
      <c r="O38" s="29">
        <f t="shared" si="34"/>
        <v>0</v>
      </c>
      <c r="P38" s="29">
        <f t="shared" si="34"/>
        <v>0</v>
      </c>
      <c r="Q38" s="29">
        <f t="shared" si="34"/>
        <v>0</v>
      </c>
      <c r="R38" s="29">
        <f t="shared" si="34"/>
        <v>5980</v>
      </c>
      <c r="S38" s="29">
        <f t="shared" si="34"/>
        <v>5980</v>
      </c>
      <c r="T38" s="29">
        <f t="shared" si="34"/>
        <v>0</v>
      </c>
      <c r="U38" s="29">
        <f t="shared" si="34"/>
        <v>0</v>
      </c>
      <c r="V38" s="29">
        <f t="shared" si="34"/>
        <v>0</v>
      </c>
      <c r="W38" s="29">
        <f t="shared" si="34"/>
        <v>0</v>
      </c>
      <c r="X38" s="29">
        <f t="shared" si="34"/>
        <v>0</v>
      </c>
      <c r="Y38" s="29">
        <f t="shared" si="34"/>
        <v>0</v>
      </c>
      <c r="Z38" s="29">
        <f t="shared" si="34"/>
        <v>5980</v>
      </c>
      <c r="AA38" s="29">
        <f t="shared" si="34"/>
        <v>5980</v>
      </c>
      <c r="AB38" s="29">
        <f t="shared" si="34"/>
        <v>0</v>
      </c>
      <c r="AC38" s="29">
        <f t="shared" si="34"/>
        <v>0</v>
      </c>
      <c r="AD38" s="29">
        <f t="shared" si="34"/>
        <v>0</v>
      </c>
      <c r="AE38" s="29">
        <f t="shared" si="34"/>
        <v>0</v>
      </c>
      <c r="AF38" s="29">
        <f t="shared" si="34"/>
        <v>0</v>
      </c>
      <c r="AG38" s="29">
        <f t="shared" si="34"/>
        <v>0</v>
      </c>
      <c r="AH38" s="29">
        <f t="shared" si="34"/>
        <v>5980</v>
      </c>
      <c r="AI38" s="29">
        <f t="shared" si="34"/>
        <v>5980</v>
      </c>
      <c r="AJ38" s="29">
        <f t="shared" si="34"/>
        <v>0</v>
      </c>
      <c r="AK38" s="29">
        <f t="shared" si="34"/>
        <v>0</v>
      </c>
      <c r="AL38" s="29"/>
      <c r="AM38" s="29"/>
      <c r="AN38" s="29"/>
      <c r="AO38" s="29"/>
      <c r="AP38" s="29"/>
      <c r="AQ38" s="29">
        <f t="shared" si="34"/>
        <v>5980</v>
      </c>
      <c r="AR38" s="29"/>
      <c r="AS38" s="29">
        <f t="shared" si="5"/>
        <v>5980</v>
      </c>
      <c r="AT38" s="29"/>
      <c r="AU38" s="29">
        <f t="shared" si="6"/>
        <v>5980</v>
      </c>
      <c r="AV38" s="29">
        <f t="shared" si="34"/>
        <v>5980</v>
      </c>
      <c r="AW38" s="29"/>
      <c r="AX38" s="29">
        <f t="shared" si="7"/>
        <v>5980</v>
      </c>
      <c r="AY38" s="29"/>
      <c r="AZ38" s="29">
        <f t="shared" si="8"/>
        <v>5980</v>
      </c>
    </row>
    <row r="39" spans="1:52" ht="45" hidden="1" x14ac:dyDescent="0.25">
      <c r="A39" s="106" t="s">
        <v>25</v>
      </c>
      <c r="B39" s="126"/>
      <c r="C39" s="126"/>
      <c r="D39" s="126"/>
      <c r="E39" s="124">
        <v>851</v>
      </c>
      <c r="F39" s="3" t="s">
        <v>14</v>
      </c>
      <c r="G39" s="3" t="s">
        <v>38</v>
      </c>
      <c r="H39" s="3" t="s">
        <v>40</v>
      </c>
      <c r="I39" s="3" t="s">
        <v>26</v>
      </c>
      <c r="J39" s="29">
        <f t="shared" si="34"/>
        <v>5980</v>
      </c>
      <c r="K39" s="29">
        <f t="shared" si="34"/>
        <v>5980</v>
      </c>
      <c r="L39" s="29">
        <f t="shared" si="34"/>
        <v>0</v>
      </c>
      <c r="M39" s="29">
        <f t="shared" si="34"/>
        <v>0</v>
      </c>
      <c r="N39" s="29">
        <f t="shared" si="34"/>
        <v>0</v>
      </c>
      <c r="O39" s="29">
        <f t="shared" si="34"/>
        <v>0</v>
      </c>
      <c r="P39" s="29">
        <f t="shared" si="34"/>
        <v>0</v>
      </c>
      <c r="Q39" s="29">
        <f t="shared" si="34"/>
        <v>0</v>
      </c>
      <c r="R39" s="29">
        <f t="shared" si="34"/>
        <v>5980</v>
      </c>
      <c r="S39" s="29">
        <f t="shared" si="34"/>
        <v>5980</v>
      </c>
      <c r="T39" s="29">
        <f t="shared" si="34"/>
        <v>0</v>
      </c>
      <c r="U39" s="29">
        <f t="shared" si="34"/>
        <v>0</v>
      </c>
      <c r="V39" s="29">
        <f t="shared" si="34"/>
        <v>0</v>
      </c>
      <c r="W39" s="29">
        <f t="shared" si="34"/>
        <v>0</v>
      </c>
      <c r="X39" s="29">
        <f t="shared" si="34"/>
        <v>0</v>
      </c>
      <c r="Y39" s="29">
        <f t="shared" si="34"/>
        <v>0</v>
      </c>
      <c r="Z39" s="29">
        <f t="shared" si="34"/>
        <v>5980</v>
      </c>
      <c r="AA39" s="29">
        <f t="shared" si="34"/>
        <v>5980</v>
      </c>
      <c r="AB39" s="29">
        <f t="shared" si="34"/>
        <v>0</v>
      </c>
      <c r="AC39" s="29">
        <f t="shared" si="34"/>
        <v>0</v>
      </c>
      <c r="AD39" s="29">
        <f t="shared" si="34"/>
        <v>0</v>
      </c>
      <c r="AE39" s="29">
        <f t="shared" si="34"/>
        <v>0</v>
      </c>
      <c r="AF39" s="29">
        <f t="shared" si="34"/>
        <v>0</v>
      </c>
      <c r="AG39" s="29">
        <f t="shared" si="34"/>
        <v>0</v>
      </c>
      <c r="AH39" s="29">
        <f t="shared" si="34"/>
        <v>5980</v>
      </c>
      <c r="AI39" s="29">
        <f t="shared" si="34"/>
        <v>5980</v>
      </c>
      <c r="AJ39" s="29">
        <f t="shared" si="34"/>
        <v>0</v>
      </c>
      <c r="AK39" s="29">
        <f t="shared" si="34"/>
        <v>0</v>
      </c>
      <c r="AL39" s="29"/>
      <c r="AM39" s="29"/>
      <c r="AN39" s="29"/>
      <c r="AO39" s="29"/>
      <c r="AP39" s="29"/>
      <c r="AQ39" s="29">
        <f t="shared" si="34"/>
        <v>5980</v>
      </c>
      <c r="AR39" s="29"/>
      <c r="AS39" s="29">
        <f t="shared" si="5"/>
        <v>5980</v>
      </c>
      <c r="AT39" s="29"/>
      <c r="AU39" s="29">
        <f t="shared" si="6"/>
        <v>5980</v>
      </c>
      <c r="AV39" s="29">
        <f t="shared" si="34"/>
        <v>5980</v>
      </c>
      <c r="AW39" s="29"/>
      <c r="AX39" s="29">
        <f t="shared" si="7"/>
        <v>5980</v>
      </c>
      <c r="AY39" s="29"/>
      <c r="AZ39" s="29">
        <f t="shared" si="8"/>
        <v>5980</v>
      </c>
    </row>
    <row r="40" spans="1:52" ht="45" hidden="1" x14ac:dyDescent="0.25">
      <c r="A40" s="106" t="s">
        <v>12</v>
      </c>
      <c r="B40" s="106"/>
      <c r="C40" s="106"/>
      <c r="D40" s="106"/>
      <c r="E40" s="124">
        <v>851</v>
      </c>
      <c r="F40" s="3" t="s">
        <v>14</v>
      </c>
      <c r="G40" s="3" t="s">
        <v>38</v>
      </c>
      <c r="H40" s="3" t="s">
        <v>40</v>
      </c>
      <c r="I40" s="3" t="s">
        <v>27</v>
      </c>
      <c r="J40" s="29">
        <f>'7.ВС'!J34</f>
        <v>5980</v>
      </c>
      <c r="K40" s="29">
        <f>'7.ВС'!K34</f>
        <v>5980</v>
      </c>
      <c r="L40" s="29">
        <f>'7.ВС'!L34</f>
        <v>0</v>
      </c>
      <c r="M40" s="29">
        <f>'7.ВС'!M34</f>
        <v>0</v>
      </c>
      <c r="N40" s="29">
        <f>'7.ВС'!N34</f>
        <v>0</v>
      </c>
      <c r="O40" s="29">
        <f>'7.ВС'!O34</f>
        <v>0</v>
      </c>
      <c r="P40" s="29">
        <f>'7.ВС'!P34</f>
        <v>0</v>
      </c>
      <c r="Q40" s="29">
        <f>'7.ВС'!Q34</f>
        <v>0</v>
      </c>
      <c r="R40" s="29">
        <f>'7.ВС'!R34</f>
        <v>5980</v>
      </c>
      <c r="S40" s="29">
        <f>'7.ВС'!S34</f>
        <v>5980</v>
      </c>
      <c r="T40" s="29">
        <f>'7.ВС'!T34</f>
        <v>0</v>
      </c>
      <c r="U40" s="29">
        <f>'7.ВС'!U34</f>
        <v>0</v>
      </c>
      <c r="V40" s="29">
        <f>'7.ВС'!V34</f>
        <v>0</v>
      </c>
      <c r="W40" s="29">
        <f>'7.ВС'!W34</f>
        <v>0</v>
      </c>
      <c r="X40" s="29">
        <f>'7.ВС'!X34</f>
        <v>0</v>
      </c>
      <c r="Y40" s="29">
        <f>'7.ВС'!Y34</f>
        <v>0</v>
      </c>
      <c r="Z40" s="29">
        <f>'7.ВС'!Z34</f>
        <v>5980</v>
      </c>
      <c r="AA40" s="29">
        <f>'7.ВС'!AA34</f>
        <v>5980</v>
      </c>
      <c r="AB40" s="29">
        <f>'7.ВС'!AB34</f>
        <v>0</v>
      </c>
      <c r="AC40" s="29">
        <f>'7.ВС'!AC34</f>
        <v>0</v>
      </c>
      <c r="AD40" s="29">
        <f>'7.ВС'!AD34</f>
        <v>0</v>
      </c>
      <c r="AE40" s="29">
        <f>'7.ВС'!AE34</f>
        <v>0</v>
      </c>
      <c r="AF40" s="29">
        <f>'7.ВС'!AF34</f>
        <v>0</v>
      </c>
      <c r="AG40" s="29">
        <f>'7.ВС'!AG34</f>
        <v>0</v>
      </c>
      <c r="AH40" s="29">
        <f>'7.ВС'!AH34</f>
        <v>5980</v>
      </c>
      <c r="AI40" s="29">
        <f>'7.ВС'!AI34</f>
        <v>5980</v>
      </c>
      <c r="AJ40" s="29">
        <f>'7.ВС'!AJ34</f>
        <v>0</v>
      </c>
      <c r="AK40" s="29">
        <f>'7.ВС'!AK34</f>
        <v>0</v>
      </c>
      <c r="AL40" s="29"/>
      <c r="AM40" s="29"/>
      <c r="AN40" s="29"/>
      <c r="AO40" s="29"/>
      <c r="AP40" s="29"/>
      <c r="AQ40" s="29">
        <f>'7.ВС'!AQ34</f>
        <v>5980</v>
      </c>
      <c r="AR40" s="29"/>
      <c r="AS40" s="29">
        <f t="shared" si="5"/>
        <v>5980</v>
      </c>
      <c r="AT40" s="29"/>
      <c r="AU40" s="29">
        <f t="shared" si="6"/>
        <v>5980</v>
      </c>
      <c r="AV40" s="29">
        <f>'7.ВС'!AV34</f>
        <v>5980</v>
      </c>
      <c r="AW40" s="29"/>
      <c r="AX40" s="29">
        <f t="shared" si="7"/>
        <v>5980</v>
      </c>
      <c r="AY40" s="29"/>
      <c r="AZ40" s="29">
        <f t="shared" si="8"/>
        <v>5980</v>
      </c>
    </row>
    <row r="41" spans="1:52" s="31" customFormat="1" ht="71.25" hidden="1" x14ac:dyDescent="0.25">
      <c r="A41" s="6" t="s">
        <v>194</v>
      </c>
      <c r="B41" s="104"/>
      <c r="C41" s="104"/>
      <c r="D41" s="104"/>
      <c r="E41" s="5">
        <v>853</v>
      </c>
      <c r="F41" s="27" t="s">
        <v>14</v>
      </c>
      <c r="G41" s="27" t="s">
        <v>142</v>
      </c>
      <c r="H41" s="27"/>
      <c r="I41" s="27"/>
      <c r="J41" s="30">
        <f t="shared" ref="J41:AV41" si="35">J42+J49+J52+J55+J58</f>
        <v>4935100</v>
      </c>
      <c r="K41" s="30">
        <f t="shared" si="35"/>
        <v>0</v>
      </c>
      <c r="L41" s="30">
        <f t="shared" si="35"/>
        <v>4914700</v>
      </c>
      <c r="M41" s="30">
        <f t="shared" si="35"/>
        <v>20400</v>
      </c>
      <c r="N41" s="30">
        <f t="shared" ref="N41:U41" si="36">N42+N49+N52+N55+N58</f>
        <v>0</v>
      </c>
      <c r="O41" s="30">
        <f t="shared" si="36"/>
        <v>0</v>
      </c>
      <c r="P41" s="30">
        <f t="shared" si="36"/>
        <v>0</v>
      </c>
      <c r="Q41" s="30">
        <f t="shared" si="36"/>
        <v>0</v>
      </c>
      <c r="R41" s="30">
        <f t="shared" si="36"/>
        <v>4935100</v>
      </c>
      <c r="S41" s="30">
        <f t="shared" si="36"/>
        <v>0</v>
      </c>
      <c r="T41" s="30">
        <f t="shared" si="36"/>
        <v>4914700</v>
      </c>
      <c r="U41" s="30">
        <f t="shared" si="36"/>
        <v>20400</v>
      </c>
      <c r="V41" s="30">
        <f t="shared" ref="V41:AC41" si="37">V42+V49+V52+V55+V58</f>
        <v>833300</v>
      </c>
      <c r="W41" s="30">
        <f t="shared" si="37"/>
        <v>0</v>
      </c>
      <c r="X41" s="30">
        <f t="shared" si="37"/>
        <v>833300</v>
      </c>
      <c r="Y41" s="30">
        <f t="shared" si="37"/>
        <v>0</v>
      </c>
      <c r="Z41" s="30">
        <f t="shared" si="37"/>
        <v>5768400</v>
      </c>
      <c r="AA41" s="30">
        <f t="shared" si="37"/>
        <v>0</v>
      </c>
      <c r="AB41" s="30">
        <f t="shared" si="37"/>
        <v>5748000</v>
      </c>
      <c r="AC41" s="30">
        <f t="shared" si="37"/>
        <v>20400</v>
      </c>
      <c r="AD41" s="30">
        <f t="shared" ref="AD41:AK41" si="38">AD42+AD49+AD52+AD55+AD58</f>
        <v>0</v>
      </c>
      <c r="AE41" s="30">
        <f t="shared" si="38"/>
        <v>0</v>
      </c>
      <c r="AF41" s="30">
        <f t="shared" si="38"/>
        <v>0</v>
      </c>
      <c r="AG41" s="30">
        <f t="shared" si="38"/>
        <v>0</v>
      </c>
      <c r="AH41" s="30">
        <f t="shared" si="38"/>
        <v>5768400</v>
      </c>
      <c r="AI41" s="30">
        <f t="shared" si="38"/>
        <v>0</v>
      </c>
      <c r="AJ41" s="30">
        <f t="shared" si="38"/>
        <v>5748000</v>
      </c>
      <c r="AK41" s="30">
        <f t="shared" si="38"/>
        <v>20400</v>
      </c>
      <c r="AL41" s="30"/>
      <c r="AM41" s="30"/>
      <c r="AN41" s="30"/>
      <c r="AO41" s="30"/>
      <c r="AP41" s="30"/>
      <c r="AQ41" s="30">
        <f t="shared" si="35"/>
        <v>4909200</v>
      </c>
      <c r="AR41" s="30"/>
      <c r="AS41" s="29">
        <f t="shared" si="5"/>
        <v>4909200</v>
      </c>
      <c r="AT41" s="30"/>
      <c r="AU41" s="29">
        <f t="shared" si="6"/>
        <v>4909200</v>
      </c>
      <c r="AV41" s="30">
        <f t="shared" si="35"/>
        <v>4906400</v>
      </c>
      <c r="AW41" s="30"/>
      <c r="AX41" s="29">
        <f t="shared" si="7"/>
        <v>4906400</v>
      </c>
      <c r="AY41" s="30"/>
      <c r="AZ41" s="29">
        <f t="shared" si="8"/>
        <v>4906400</v>
      </c>
    </row>
    <row r="42" spans="1:52" ht="45" hidden="1" x14ac:dyDescent="0.25">
      <c r="A42" s="126" t="s">
        <v>23</v>
      </c>
      <c r="B42" s="124"/>
      <c r="C42" s="124"/>
      <c r="D42" s="124"/>
      <c r="E42" s="5">
        <v>853</v>
      </c>
      <c r="F42" s="3" t="s">
        <v>20</v>
      </c>
      <c r="G42" s="3" t="s">
        <v>142</v>
      </c>
      <c r="H42" s="3" t="s">
        <v>195</v>
      </c>
      <c r="I42" s="3"/>
      <c r="J42" s="29">
        <f t="shared" ref="J42:AV42" si="39">J43+J45+J47</f>
        <v>4408800</v>
      </c>
      <c r="K42" s="29">
        <f t="shared" ref="K42:M42" si="40">K43+K45+K47</f>
        <v>0</v>
      </c>
      <c r="L42" s="29">
        <f t="shared" si="40"/>
        <v>4408800</v>
      </c>
      <c r="M42" s="29">
        <f t="shared" si="40"/>
        <v>0</v>
      </c>
      <c r="N42" s="29">
        <f t="shared" ref="N42:U42" si="41">N43+N45+N47</f>
        <v>0</v>
      </c>
      <c r="O42" s="29">
        <f t="shared" si="41"/>
        <v>0</v>
      </c>
      <c r="P42" s="29">
        <f t="shared" si="41"/>
        <v>0</v>
      </c>
      <c r="Q42" s="29">
        <f t="shared" si="41"/>
        <v>0</v>
      </c>
      <c r="R42" s="29">
        <f t="shared" si="41"/>
        <v>4408800</v>
      </c>
      <c r="S42" s="29">
        <f t="shared" si="41"/>
        <v>0</v>
      </c>
      <c r="T42" s="29">
        <f t="shared" si="41"/>
        <v>4408800</v>
      </c>
      <c r="U42" s="29">
        <f t="shared" si="41"/>
        <v>0</v>
      </c>
      <c r="V42" s="29">
        <f t="shared" ref="V42:AC42" si="42">V43+V45+V47</f>
        <v>729500</v>
      </c>
      <c r="W42" s="29">
        <f t="shared" si="42"/>
        <v>0</v>
      </c>
      <c r="X42" s="29">
        <f t="shared" si="42"/>
        <v>729500</v>
      </c>
      <c r="Y42" s="29">
        <f t="shared" si="42"/>
        <v>0</v>
      </c>
      <c r="Z42" s="29">
        <f t="shared" si="42"/>
        <v>5138300</v>
      </c>
      <c r="AA42" s="29">
        <f t="shared" si="42"/>
        <v>0</v>
      </c>
      <c r="AB42" s="29">
        <f t="shared" si="42"/>
        <v>5138300</v>
      </c>
      <c r="AC42" s="29">
        <f t="shared" si="42"/>
        <v>0</v>
      </c>
      <c r="AD42" s="29">
        <f t="shared" ref="AD42:AK42" si="43">AD43+AD45+AD47</f>
        <v>0</v>
      </c>
      <c r="AE42" s="29">
        <f t="shared" si="43"/>
        <v>0</v>
      </c>
      <c r="AF42" s="29">
        <f t="shared" si="43"/>
        <v>0</v>
      </c>
      <c r="AG42" s="29">
        <f t="shared" si="43"/>
        <v>0</v>
      </c>
      <c r="AH42" s="29">
        <f t="shared" si="43"/>
        <v>5138300</v>
      </c>
      <c r="AI42" s="29">
        <f t="shared" si="43"/>
        <v>0</v>
      </c>
      <c r="AJ42" s="29">
        <f t="shared" si="43"/>
        <v>5138300</v>
      </c>
      <c r="AK42" s="29">
        <f t="shared" si="43"/>
        <v>0</v>
      </c>
      <c r="AL42" s="29"/>
      <c r="AM42" s="29"/>
      <c r="AN42" s="29"/>
      <c r="AO42" s="29"/>
      <c r="AP42" s="29"/>
      <c r="AQ42" s="29">
        <f t="shared" si="39"/>
        <v>4382900</v>
      </c>
      <c r="AR42" s="29"/>
      <c r="AS42" s="29">
        <f t="shared" si="5"/>
        <v>4382900</v>
      </c>
      <c r="AT42" s="29"/>
      <c r="AU42" s="29">
        <f t="shared" si="6"/>
        <v>4382900</v>
      </c>
      <c r="AV42" s="29">
        <f t="shared" si="39"/>
        <v>4380100</v>
      </c>
      <c r="AW42" s="29"/>
      <c r="AX42" s="29">
        <f t="shared" si="7"/>
        <v>4380100</v>
      </c>
      <c r="AY42" s="29"/>
      <c r="AZ42" s="29">
        <f t="shared" si="8"/>
        <v>4380100</v>
      </c>
    </row>
    <row r="43" spans="1:52" ht="105" hidden="1" x14ac:dyDescent="0.25">
      <c r="A43" s="126" t="s">
        <v>19</v>
      </c>
      <c r="B43" s="124"/>
      <c r="C43" s="124"/>
      <c r="D43" s="124"/>
      <c r="E43" s="5">
        <v>853</v>
      </c>
      <c r="F43" s="3" t="s">
        <v>14</v>
      </c>
      <c r="G43" s="3" t="s">
        <v>142</v>
      </c>
      <c r="H43" s="3" t="s">
        <v>195</v>
      </c>
      <c r="I43" s="3" t="s">
        <v>21</v>
      </c>
      <c r="J43" s="29">
        <f t="shared" ref="J43:AV43" si="44">J44</f>
        <v>4130300</v>
      </c>
      <c r="K43" s="29">
        <f t="shared" si="44"/>
        <v>0</v>
      </c>
      <c r="L43" s="29">
        <f t="shared" si="44"/>
        <v>4130300</v>
      </c>
      <c r="M43" s="29">
        <f t="shared" si="44"/>
        <v>0</v>
      </c>
      <c r="N43" s="29">
        <f t="shared" si="44"/>
        <v>-111848</v>
      </c>
      <c r="O43" s="29">
        <f t="shared" si="44"/>
        <v>0</v>
      </c>
      <c r="P43" s="29">
        <f t="shared" si="44"/>
        <v>-111848</v>
      </c>
      <c r="Q43" s="29">
        <f t="shared" si="44"/>
        <v>0</v>
      </c>
      <c r="R43" s="29">
        <f t="shared" si="44"/>
        <v>4018452</v>
      </c>
      <c r="S43" s="29">
        <f t="shared" si="44"/>
        <v>0</v>
      </c>
      <c r="T43" s="29">
        <f t="shared" si="44"/>
        <v>4018452</v>
      </c>
      <c r="U43" s="29">
        <f t="shared" si="44"/>
        <v>0</v>
      </c>
      <c r="V43" s="29">
        <f t="shared" si="44"/>
        <v>729500</v>
      </c>
      <c r="W43" s="29">
        <f t="shared" si="44"/>
        <v>0</v>
      </c>
      <c r="X43" s="29">
        <f t="shared" si="44"/>
        <v>729500</v>
      </c>
      <c r="Y43" s="29">
        <f t="shared" si="44"/>
        <v>0</v>
      </c>
      <c r="Z43" s="29">
        <f t="shared" si="44"/>
        <v>4747952</v>
      </c>
      <c r="AA43" s="29">
        <f t="shared" si="44"/>
        <v>0</v>
      </c>
      <c r="AB43" s="29">
        <f t="shared" si="44"/>
        <v>4747952</v>
      </c>
      <c r="AC43" s="29">
        <f t="shared" si="44"/>
        <v>0</v>
      </c>
      <c r="AD43" s="29">
        <f t="shared" si="44"/>
        <v>0</v>
      </c>
      <c r="AE43" s="29">
        <f t="shared" si="44"/>
        <v>0</v>
      </c>
      <c r="AF43" s="29">
        <f t="shared" si="44"/>
        <v>0</v>
      </c>
      <c r="AG43" s="29">
        <f t="shared" si="44"/>
        <v>0</v>
      </c>
      <c r="AH43" s="29">
        <f t="shared" si="44"/>
        <v>4747952</v>
      </c>
      <c r="AI43" s="29">
        <f t="shared" si="44"/>
        <v>0</v>
      </c>
      <c r="AJ43" s="29">
        <f t="shared" si="44"/>
        <v>4747952</v>
      </c>
      <c r="AK43" s="29">
        <f t="shared" si="44"/>
        <v>0</v>
      </c>
      <c r="AL43" s="29"/>
      <c r="AM43" s="29"/>
      <c r="AN43" s="29"/>
      <c r="AO43" s="29"/>
      <c r="AP43" s="29"/>
      <c r="AQ43" s="29">
        <f t="shared" si="44"/>
        <v>4130300</v>
      </c>
      <c r="AR43" s="29"/>
      <c r="AS43" s="29">
        <f t="shared" si="5"/>
        <v>4130300</v>
      </c>
      <c r="AT43" s="29"/>
      <c r="AU43" s="29">
        <f t="shared" si="6"/>
        <v>4130300</v>
      </c>
      <c r="AV43" s="29">
        <f t="shared" si="44"/>
        <v>4130300</v>
      </c>
      <c r="AW43" s="29"/>
      <c r="AX43" s="29">
        <f t="shared" si="7"/>
        <v>4130300</v>
      </c>
      <c r="AY43" s="29"/>
      <c r="AZ43" s="29">
        <f t="shared" si="8"/>
        <v>4130300</v>
      </c>
    </row>
    <row r="44" spans="1:52" ht="45" hidden="1" x14ac:dyDescent="0.25">
      <c r="A44" s="126" t="s">
        <v>11</v>
      </c>
      <c r="B44" s="124"/>
      <c r="C44" s="124"/>
      <c r="D44" s="124"/>
      <c r="E44" s="5">
        <v>853</v>
      </c>
      <c r="F44" s="3" t="s">
        <v>14</v>
      </c>
      <c r="G44" s="3" t="s">
        <v>142</v>
      </c>
      <c r="H44" s="3" t="s">
        <v>195</v>
      </c>
      <c r="I44" s="3" t="s">
        <v>22</v>
      </c>
      <c r="J44" s="29">
        <f>'7.ВС'!J369</f>
        <v>4130300</v>
      </c>
      <c r="K44" s="29">
        <f>'7.ВС'!K369</f>
        <v>0</v>
      </c>
      <c r="L44" s="29">
        <f>'7.ВС'!L369</f>
        <v>4130300</v>
      </c>
      <c r="M44" s="29">
        <f>'7.ВС'!M369</f>
        <v>0</v>
      </c>
      <c r="N44" s="29">
        <f>'7.ВС'!N369</f>
        <v>-111848</v>
      </c>
      <c r="O44" s="29">
        <f>'7.ВС'!O369</f>
        <v>0</v>
      </c>
      <c r="P44" s="29">
        <f>'7.ВС'!P369</f>
        <v>-111848</v>
      </c>
      <c r="Q44" s="29">
        <f>'7.ВС'!Q369</f>
        <v>0</v>
      </c>
      <c r="R44" s="29">
        <f>'7.ВС'!R369</f>
        <v>4018452</v>
      </c>
      <c r="S44" s="29">
        <f>'7.ВС'!S369</f>
        <v>0</v>
      </c>
      <c r="T44" s="29">
        <f>'7.ВС'!T369</f>
        <v>4018452</v>
      </c>
      <c r="U44" s="29">
        <f>'7.ВС'!U369</f>
        <v>0</v>
      </c>
      <c r="V44" s="29">
        <f>'7.ВС'!V369</f>
        <v>729500</v>
      </c>
      <c r="W44" s="29">
        <f>'7.ВС'!W369</f>
        <v>0</v>
      </c>
      <c r="X44" s="29">
        <f>'7.ВС'!X369</f>
        <v>729500</v>
      </c>
      <c r="Y44" s="29">
        <f>'7.ВС'!Y369</f>
        <v>0</v>
      </c>
      <c r="Z44" s="29">
        <f>'7.ВС'!Z369</f>
        <v>4747952</v>
      </c>
      <c r="AA44" s="29">
        <f>'7.ВС'!AA369</f>
        <v>0</v>
      </c>
      <c r="AB44" s="29">
        <f>'7.ВС'!AB369</f>
        <v>4747952</v>
      </c>
      <c r="AC44" s="29">
        <f>'7.ВС'!AC369</f>
        <v>0</v>
      </c>
      <c r="AD44" s="29">
        <f>'7.ВС'!AD369</f>
        <v>0</v>
      </c>
      <c r="AE44" s="29">
        <f>'7.ВС'!AE369</f>
        <v>0</v>
      </c>
      <c r="AF44" s="29">
        <f>'7.ВС'!AF369</f>
        <v>0</v>
      </c>
      <c r="AG44" s="29">
        <f>'7.ВС'!AG369</f>
        <v>0</v>
      </c>
      <c r="AH44" s="29">
        <f>'7.ВС'!AH369</f>
        <v>4747952</v>
      </c>
      <c r="AI44" s="29">
        <f>'7.ВС'!AI369</f>
        <v>0</v>
      </c>
      <c r="AJ44" s="29">
        <f>'7.ВС'!AJ369</f>
        <v>4747952</v>
      </c>
      <c r="AK44" s="29">
        <f>'7.ВС'!AK369</f>
        <v>0</v>
      </c>
      <c r="AL44" s="29"/>
      <c r="AM44" s="29"/>
      <c r="AN44" s="29"/>
      <c r="AO44" s="29"/>
      <c r="AP44" s="29"/>
      <c r="AQ44" s="29">
        <f>'7.ВС'!AQ369</f>
        <v>4130300</v>
      </c>
      <c r="AR44" s="29"/>
      <c r="AS44" s="29">
        <f t="shared" si="5"/>
        <v>4130300</v>
      </c>
      <c r="AT44" s="29"/>
      <c r="AU44" s="29">
        <f t="shared" si="6"/>
        <v>4130300</v>
      </c>
      <c r="AV44" s="29">
        <f>'7.ВС'!AV369</f>
        <v>4130300</v>
      </c>
      <c r="AW44" s="29"/>
      <c r="AX44" s="29">
        <f t="shared" si="7"/>
        <v>4130300</v>
      </c>
      <c r="AY44" s="29"/>
      <c r="AZ44" s="29">
        <f t="shared" si="8"/>
        <v>4130300</v>
      </c>
    </row>
    <row r="45" spans="1:52" ht="45" hidden="1" x14ac:dyDescent="0.25">
      <c r="A45" s="106" t="s">
        <v>25</v>
      </c>
      <c r="B45" s="124"/>
      <c r="C45" s="124"/>
      <c r="D45" s="124"/>
      <c r="E45" s="5">
        <v>853</v>
      </c>
      <c r="F45" s="3" t="s">
        <v>14</v>
      </c>
      <c r="G45" s="3" t="s">
        <v>142</v>
      </c>
      <c r="H45" s="3" t="s">
        <v>195</v>
      </c>
      <c r="I45" s="3" t="s">
        <v>26</v>
      </c>
      <c r="J45" s="29">
        <f t="shared" ref="J45:AV45" si="45">J46</f>
        <v>275500</v>
      </c>
      <c r="K45" s="29">
        <f t="shared" si="45"/>
        <v>0</v>
      </c>
      <c r="L45" s="29">
        <f t="shared" si="45"/>
        <v>275500</v>
      </c>
      <c r="M45" s="29">
        <f t="shared" si="45"/>
        <v>0</v>
      </c>
      <c r="N45" s="29">
        <f t="shared" si="45"/>
        <v>111848</v>
      </c>
      <c r="O45" s="29">
        <f t="shared" si="45"/>
        <v>0</v>
      </c>
      <c r="P45" s="29">
        <f t="shared" si="45"/>
        <v>111848</v>
      </c>
      <c r="Q45" s="29">
        <f t="shared" si="45"/>
        <v>0</v>
      </c>
      <c r="R45" s="29">
        <f t="shared" si="45"/>
        <v>387348</v>
      </c>
      <c r="S45" s="29">
        <f t="shared" si="45"/>
        <v>0</v>
      </c>
      <c r="T45" s="29">
        <f t="shared" si="45"/>
        <v>387348</v>
      </c>
      <c r="U45" s="29">
        <f t="shared" si="45"/>
        <v>0</v>
      </c>
      <c r="V45" s="29">
        <f t="shared" si="45"/>
        <v>0</v>
      </c>
      <c r="W45" s="29">
        <f t="shared" si="45"/>
        <v>0</v>
      </c>
      <c r="X45" s="29">
        <f t="shared" si="45"/>
        <v>0</v>
      </c>
      <c r="Y45" s="29">
        <f t="shared" si="45"/>
        <v>0</v>
      </c>
      <c r="Z45" s="29">
        <f t="shared" si="45"/>
        <v>387348</v>
      </c>
      <c r="AA45" s="29">
        <f t="shared" si="45"/>
        <v>0</v>
      </c>
      <c r="AB45" s="29">
        <f t="shared" si="45"/>
        <v>387348</v>
      </c>
      <c r="AC45" s="29">
        <f t="shared" si="45"/>
        <v>0</v>
      </c>
      <c r="AD45" s="29">
        <f t="shared" si="45"/>
        <v>0</v>
      </c>
      <c r="AE45" s="29">
        <f t="shared" si="45"/>
        <v>0</v>
      </c>
      <c r="AF45" s="29">
        <f t="shared" si="45"/>
        <v>0</v>
      </c>
      <c r="AG45" s="29">
        <f t="shared" si="45"/>
        <v>0</v>
      </c>
      <c r="AH45" s="29">
        <f t="shared" si="45"/>
        <v>387348</v>
      </c>
      <c r="AI45" s="29">
        <f t="shared" si="45"/>
        <v>0</v>
      </c>
      <c r="AJ45" s="29">
        <f t="shared" si="45"/>
        <v>387348</v>
      </c>
      <c r="AK45" s="29">
        <f t="shared" si="45"/>
        <v>0</v>
      </c>
      <c r="AL45" s="29"/>
      <c r="AM45" s="29"/>
      <c r="AN45" s="29"/>
      <c r="AO45" s="29"/>
      <c r="AP45" s="29"/>
      <c r="AQ45" s="29">
        <f t="shared" si="45"/>
        <v>249600</v>
      </c>
      <c r="AR45" s="29"/>
      <c r="AS45" s="29">
        <f t="shared" si="5"/>
        <v>249600</v>
      </c>
      <c r="AT45" s="29"/>
      <c r="AU45" s="29">
        <f t="shared" si="6"/>
        <v>249600</v>
      </c>
      <c r="AV45" s="29">
        <f t="shared" si="45"/>
        <v>246800</v>
      </c>
      <c r="AW45" s="29"/>
      <c r="AX45" s="29">
        <f t="shared" si="7"/>
        <v>246800</v>
      </c>
      <c r="AY45" s="29"/>
      <c r="AZ45" s="29">
        <f t="shared" si="8"/>
        <v>246800</v>
      </c>
    </row>
    <row r="46" spans="1:52" ht="45" hidden="1" x14ac:dyDescent="0.25">
      <c r="A46" s="106" t="s">
        <v>12</v>
      </c>
      <c r="B46" s="124"/>
      <c r="C46" s="124"/>
      <c r="D46" s="124"/>
      <c r="E46" s="5">
        <v>853</v>
      </c>
      <c r="F46" s="3" t="s">
        <v>14</v>
      </c>
      <c r="G46" s="3" t="s">
        <v>142</v>
      </c>
      <c r="H46" s="3" t="s">
        <v>195</v>
      </c>
      <c r="I46" s="3" t="s">
        <v>27</v>
      </c>
      <c r="J46" s="29">
        <f>'7.ВС'!J371</f>
        <v>275500</v>
      </c>
      <c r="K46" s="29">
        <f>'7.ВС'!K371</f>
        <v>0</v>
      </c>
      <c r="L46" s="29">
        <f>'7.ВС'!L371</f>
        <v>275500</v>
      </c>
      <c r="M46" s="29">
        <f>'7.ВС'!M371</f>
        <v>0</v>
      </c>
      <c r="N46" s="29">
        <f>'7.ВС'!N371</f>
        <v>111848</v>
      </c>
      <c r="O46" s="29">
        <f>'7.ВС'!O371</f>
        <v>0</v>
      </c>
      <c r="P46" s="29">
        <f>'7.ВС'!P371</f>
        <v>111848</v>
      </c>
      <c r="Q46" s="29">
        <f>'7.ВС'!Q371</f>
        <v>0</v>
      </c>
      <c r="R46" s="29">
        <f>'7.ВС'!R371</f>
        <v>387348</v>
      </c>
      <c r="S46" s="29">
        <f>'7.ВС'!S371</f>
        <v>0</v>
      </c>
      <c r="T46" s="29">
        <f>'7.ВС'!T371</f>
        <v>387348</v>
      </c>
      <c r="U46" s="29">
        <f>'7.ВС'!U371</f>
        <v>0</v>
      </c>
      <c r="V46" s="29">
        <f>'7.ВС'!V371</f>
        <v>0</v>
      </c>
      <c r="W46" s="29">
        <f>'7.ВС'!W371</f>
        <v>0</v>
      </c>
      <c r="X46" s="29">
        <f>'7.ВС'!X371</f>
        <v>0</v>
      </c>
      <c r="Y46" s="29">
        <f>'7.ВС'!Y371</f>
        <v>0</v>
      </c>
      <c r="Z46" s="29">
        <f>'7.ВС'!Z371</f>
        <v>387348</v>
      </c>
      <c r="AA46" s="29">
        <f>'7.ВС'!AA371</f>
        <v>0</v>
      </c>
      <c r="AB46" s="29">
        <f>'7.ВС'!AB371</f>
        <v>387348</v>
      </c>
      <c r="AC46" s="29">
        <f>'7.ВС'!AC371</f>
        <v>0</v>
      </c>
      <c r="AD46" s="29">
        <f>'7.ВС'!AD371</f>
        <v>0</v>
      </c>
      <c r="AE46" s="29">
        <f>'7.ВС'!AE371</f>
        <v>0</v>
      </c>
      <c r="AF46" s="29">
        <f>'7.ВС'!AF371</f>
        <v>0</v>
      </c>
      <c r="AG46" s="29">
        <f>'7.ВС'!AG371</f>
        <v>0</v>
      </c>
      <c r="AH46" s="29">
        <f>'7.ВС'!AH371</f>
        <v>387348</v>
      </c>
      <c r="AI46" s="29">
        <f>'7.ВС'!AI371</f>
        <v>0</v>
      </c>
      <c r="AJ46" s="29">
        <f>'7.ВС'!AJ371</f>
        <v>387348</v>
      </c>
      <c r="AK46" s="29">
        <f>'7.ВС'!AK371</f>
        <v>0</v>
      </c>
      <c r="AL46" s="29"/>
      <c r="AM46" s="29"/>
      <c r="AN46" s="29"/>
      <c r="AO46" s="29"/>
      <c r="AP46" s="29"/>
      <c r="AQ46" s="29">
        <f>'7.ВС'!AQ371</f>
        <v>249600</v>
      </c>
      <c r="AR46" s="29"/>
      <c r="AS46" s="29">
        <f t="shared" si="5"/>
        <v>249600</v>
      </c>
      <c r="AT46" s="29"/>
      <c r="AU46" s="29">
        <f t="shared" si="6"/>
        <v>249600</v>
      </c>
      <c r="AV46" s="29">
        <f>'7.ВС'!AV371</f>
        <v>246800</v>
      </c>
      <c r="AW46" s="29"/>
      <c r="AX46" s="29">
        <f t="shared" si="7"/>
        <v>246800</v>
      </c>
      <c r="AY46" s="29"/>
      <c r="AZ46" s="29">
        <f t="shared" si="8"/>
        <v>246800</v>
      </c>
    </row>
    <row r="47" spans="1:52" hidden="1" x14ac:dyDescent="0.25">
      <c r="A47" s="106" t="s">
        <v>28</v>
      </c>
      <c r="B47" s="124"/>
      <c r="C47" s="124"/>
      <c r="D47" s="124"/>
      <c r="E47" s="5">
        <v>853</v>
      </c>
      <c r="F47" s="3" t="s">
        <v>14</v>
      </c>
      <c r="G47" s="3" t="s">
        <v>142</v>
      </c>
      <c r="H47" s="3" t="s">
        <v>195</v>
      </c>
      <c r="I47" s="3" t="s">
        <v>29</v>
      </c>
      <c r="J47" s="29">
        <f t="shared" ref="J47:AV47" si="46">J48</f>
        <v>3000</v>
      </c>
      <c r="K47" s="29">
        <f t="shared" si="46"/>
        <v>0</v>
      </c>
      <c r="L47" s="29">
        <f t="shared" si="46"/>
        <v>3000</v>
      </c>
      <c r="M47" s="29">
        <f t="shared" si="46"/>
        <v>0</v>
      </c>
      <c r="N47" s="29">
        <f t="shared" si="46"/>
        <v>0</v>
      </c>
      <c r="O47" s="29">
        <f t="shared" si="46"/>
        <v>0</v>
      </c>
      <c r="P47" s="29">
        <f t="shared" si="46"/>
        <v>0</v>
      </c>
      <c r="Q47" s="29">
        <f t="shared" si="46"/>
        <v>0</v>
      </c>
      <c r="R47" s="29">
        <f t="shared" si="46"/>
        <v>3000</v>
      </c>
      <c r="S47" s="29">
        <f t="shared" si="46"/>
        <v>0</v>
      </c>
      <c r="T47" s="29">
        <f t="shared" si="46"/>
        <v>3000</v>
      </c>
      <c r="U47" s="29">
        <f t="shared" si="46"/>
        <v>0</v>
      </c>
      <c r="V47" s="29">
        <f t="shared" si="46"/>
        <v>0</v>
      </c>
      <c r="W47" s="29">
        <f t="shared" si="46"/>
        <v>0</v>
      </c>
      <c r="X47" s="29">
        <f t="shared" si="46"/>
        <v>0</v>
      </c>
      <c r="Y47" s="29">
        <f t="shared" si="46"/>
        <v>0</v>
      </c>
      <c r="Z47" s="29">
        <f t="shared" si="46"/>
        <v>3000</v>
      </c>
      <c r="AA47" s="29">
        <f t="shared" si="46"/>
        <v>0</v>
      </c>
      <c r="AB47" s="29">
        <f t="shared" si="46"/>
        <v>3000</v>
      </c>
      <c r="AC47" s="29">
        <f t="shared" si="46"/>
        <v>0</v>
      </c>
      <c r="AD47" s="29">
        <f t="shared" si="46"/>
        <v>0</v>
      </c>
      <c r="AE47" s="29">
        <f t="shared" si="46"/>
        <v>0</v>
      </c>
      <c r="AF47" s="29">
        <f t="shared" si="46"/>
        <v>0</v>
      </c>
      <c r="AG47" s="29">
        <f t="shared" si="46"/>
        <v>0</v>
      </c>
      <c r="AH47" s="29">
        <f t="shared" si="46"/>
        <v>3000</v>
      </c>
      <c r="AI47" s="29">
        <f t="shared" si="46"/>
        <v>0</v>
      </c>
      <c r="AJ47" s="29">
        <f t="shared" si="46"/>
        <v>3000</v>
      </c>
      <c r="AK47" s="29">
        <f t="shared" si="46"/>
        <v>0</v>
      </c>
      <c r="AL47" s="29"/>
      <c r="AM47" s="29"/>
      <c r="AN47" s="29"/>
      <c r="AO47" s="29"/>
      <c r="AP47" s="29"/>
      <c r="AQ47" s="29">
        <f t="shared" si="46"/>
        <v>3000</v>
      </c>
      <c r="AR47" s="29"/>
      <c r="AS47" s="29">
        <f t="shared" si="5"/>
        <v>3000</v>
      </c>
      <c r="AT47" s="29"/>
      <c r="AU47" s="29">
        <f t="shared" si="6"/>
        <v>3000</v>
      </c>
      <c r="AV47" s="29">
        <f t="shared" si="46"/>
        <v>3000</v>
      </c>
      <c r="AW47" s="29"/>
      <c r="AX47" s="29">
        <f t="shared" si="7"/>
        <v>3000</v>
      </c>
      <c r="AY47" s="29"/>
      <c r="AZ47" s="29">
        <f t="shared" si="8"/>
        <v>3000</v>
      </c>
    </row>
    <row r="48" spans="1:52" ht="30" hidden="1" x14ac:dyDescent="0.25">
      <c r="A48" s="106" t="s">
        <v>30</v>
      </c>
      <c r="B48" s="124"/>
      <c r="C48" s="124"/>
      <c r="D48" s="124"/>
      <c r="E48" s="5">
        <v>853</v>
      </c>
      <c r="F48" s="3" t="s">
        <v>14</v>
      </c>
      <c r="G48" s="3" t="s">
        <v>142</v>
      </c>
      <c r="H48" s="3" t="s">
        <v>195</v>
      </c>
      <c r="I48" s="3" t="s">
        <v>31</v>
      </c>
      <c r="J48" s="29">
        <f>'7.ВС'!J373</f>
        <v>3000</v>
      </c>
      <c r="K48" s="29">
        <f>'7.ВС'!K373</f>
        <v>0</v>
      </c>
      <c r="L48" s="29">
        <f>'7.ВС'!L373</f>
        <v>3000</v>
      </c>
      <c r="M48" s="29">
        <f>'7.ВС'!M373</f>
        <v>0</v>
      </c>
      <c r="N48" s="29">
        <f>'7.ВС'!N373</f>
        <v>0</v>
      </c>
      <c r="O48" s="29">
        <f>'7.ВС'!O373</f>
        <v>0</v>
      </c>
      <c r="P48" s="29">
        <f>'7.ВС'!P373</f>
        <v>0</v>
      </c>
      <c r="Q48" s="29">
        <f>'7.ВС'!Q373</f>
        <v>0</v>
      </c>
      <c r="R48" s="29">
        <f>'7.ВС'!R373</f>
        <v>3000</v>
      </c>
      <c r="S48" s="29">
        <f>'7.ВС'!S373</f>
        <v>0</v>
      </c>
      <c r="T48" s="29">
        <f>'7.ВС'!T373</f>
        <v>3000</v>
      </c>
      <c r="U48" s="29">
        <f>'7.ВС'!U373</f>
        <v>0</v>
      </c>
      <c r="V48" s="29">
        <f>'7.ВС'!V373</f>
        <v>0</v>
      </c>
      <c r="W48" s="29">
        <f>'7.ВС'!W373</f>
        <v>0</v>
      </c>
      <c r="X48" s="29">
        <f>'7.ВС'!X373</f>
        <v>0</v>
      </c>
      <c r="Y48" s="29">
        <f>'7.ВС'!Y373</f>
        <v>0</v>
      </c>
      <c r="Z48" s="29">
        <f>'7.ВС'!Z373</f>
        <v>3000</v>
      </c>
      <c r="AA48" s="29">
        <f>'7.ВС'!AA373</f>
        <v>0</v>
      </c>
      <c r="AB48" s="29">
        <f>'7.ВС'!AB373</f>
        <v>3000</v>
      </c>
      <c r="AC48" s="29">
        <f>'7.ВС'!AC373</f>
        <v>0</v>
      </c>
      <c r="AD48" s="29">
        <f>'7.ВС'!AD373</f>
        <v>0</v>
      </c>
      <c r="AE48" s="29">
        <f>'7.ВС'!AE373</f>
        <v>0</v>
      </c>
      <c r="AF48" s="29">
        <f>'7.ВС'!AF373</f>
        <v>0</v>
      </c>
      <c r="AG48" s="29">
        <f>'7.ВС'!AG373</f>
        <v>0</v>
      </c>
      <c r="AH48" s="29">
        <f>'7.ВС'!AH373</f>
        <v>3000</v>
      </c>
      <c r="AI48" s="29">
        <f>'7.ВС'!AI373</f>
        <v>0</v>
      </c>
      <c r="AJ48" s="29">
        <f>'7.ВС'!AJ373</f>
        <v>3000</v>
      </c>
      <c r="AK48" s="29">
        <f>'7.ВС'!AK373</f>
        <v>0</v>
      </c>
      <c r="AL48" s="29"/>
      <c r="AM48" s="29"/>
      <c r="AN48" s="29"/>
      <c r="AO48" s="29"/>
      <c r="AP48" s="29"/>
      <c r="AQ48" s="29">
        <f>'7.ВС'!AQ373</f>
        <v>3000</v>
      </c>
      <c r="AR48" s="29"/>
      <c r="AS48" s="29">
        <f t="shared" si="5"/>
        <v>3000</v>
      </c>
      <c r="AT48" s="29"/>
      <c r="AU48" s="29">
        <f t="shared" si="6"/>
        <v>3000</v>
      </c>
      <c r="AV48" s="29">
        <f>'7.ВС'!AV373</f>
        <v>3000</v>
      </c>
      <c r="AW48" s="29"/>
      <c r="AX48" s="29">
        <f t="shared" si="7"/>
        <v>3000</v>
      </c>
      <c r="AY48" s="29"/>
      <c r="AZ48" s="29">
        <f t="shared" si="8"/>
        <v>3000</v>
      </c>
    </row>
    <row r="49" spans="1:52" ht="105" hidden="1" x14ac:dyDescent="0.25">
      <c r="A49" s="106" t="s">
        <v>424</v>
      </c>
      <c r="B49" s="124"/>
      <c r="C49" s="124"/>
      <c r="D49" s="124"/>
      <c r="E49" s="5"/>
      <c r="F49" s="3" t="s">
        <v>14</v>
      </c>
      <c r="G49" s="3" t="s">
        <v>142</v>
      </c>
      <c r="H49" s="3" t="s">
        <v>423</v>
      </c>
      <c r="I49" s="3"/>
      <c r="J49" s="29">
        <f>J50</f>
        <v>2400</v>
      </c>
      <c r="K49" s="29">
        <f t="shared" ref="K49:AV50" si="47">K50</f>
        <v>0</v>
      </c>
      <c r="L49" s="29">
        <f t="shared" si="47"/>
        <v>0</v>
      </c>
      <c r="M49" s="29">
        <f t="shared" si="47"/>
        <v>2400</v>
      </c>
      <c r="N49" s="29">
        <f t="shared" si="47"/>
        <v>0</v>
      </c>
      <c r="O49" s="29">
        <f t="shared" si="47"/>
        <v>0</v>
      </c>
      <c r="P49" s="29">
        <f t="shared" si="47"/>
        <v>0</v>
      </c>
      <c r="Q49" s="29">
        <f t="shared" si="47"/>
        <v>0</v>
      </c>
      <c r="R49" s="29">
        <f t="shared" si="47"/>
        <v>2400</v>
      </c>
      <c r="S49" s="29">
        <f t="shared" si="47"/>
        <v>0</v>
      </c>
      <c r="T49" s="29">
        <f t="shared" si="47"/>
        <v>0</v>
      </c>
      <c r="U49" s="29">
        <f t="shared" si="47"/>
        <v>2400</v>
      </c>
      <c r="V49" s="29">
        <f t="shared" si="47"/>
        <v>0</v>
      </c>
      <c r="W49" s="29">
        <f t="shared" si="47"/>
        <v>0</v>
      </c>
      <c r="X49" s="29">
        <f t="shared" si="47"/>
        <v>0</v>
      </c>
      <c r="Y49" s="29">
        <f t="shared" si="47"/>
        <v>0</v>
      </c>
      <c r="Z49" s="29">
        <f t="shared" si="47"/>
        <v>2400</v>
      </c>
      <c r="AA49" s="29">
        <f t="shared" si="47"/>
        <v>0</v>
      </c>
      <c r="AB49" s="29">
        <f t="shared" si="47"/>
        <v>0</v>
      </c>
      <c r="AC49" s="29">
        <f t="shared" si="47"/>
        <v>2400</v>
      </c>
      <c r="AD49" s="29">
        <f t="shared" si="47"/>
        <v>0</v>
      </c>
      <c r="AE49" s="29">
        <f t="shared" si="47"/>
        <v>0</v>
      </c>
      <c r="AF49" s="29">
        <f t="shared" si="47"/>
        <v>0</v>
      </c>
      <c r="AG49" s="29">
        <f t="shared" si="47"/>
        <v>0</v>
      </c>
      <c r="AH49" s="29">
        <f t="shared" si="47"/>
        <v>2400</v>
      </c>
      <c r="AI49" s="29">
        <f t="shared" si="47"/>
        <v>0</v>
      </c>
      <c r="AJ49" s="29">
        <f t="shared" si="47"/>
        <v>0</v>
      </c>
      <c r="AK49" s="29">
        <f t="shared" si="47"/>
        <v>2400</v>
      </c>
      <c r="AL49" s="29"/>
      <c r="AM49" s="29"/>
      <c r="AN49" s="29"/>
      <c r="AO49" s="29"/>
      <c r="AP49" s="29"/>
      <c r="AQ49" s="29">
        <f t="shared" si="47"/>
        <v>2400</v>
      </c>
      <c r="AR49" s="29"/>
      <c r="AS49" s="29">
        <f t="shared" si="5"/>
        <v>2400</v>
      </c>
      <c r="AT49" s="29"/>
      <c r="AU49" s="29">
        <f t="shared" si="6"/>
        <v>2400</v>
      </c>
      <c r="AV49" s="29">
        <f t="shared" si="47"/>
        <v>2400</v>
      </c>
      <c r="AW49" s="29"/>
      <c r="AX49" s="29">
        <f t="shared" si="7"/>
        <v>2400</v>
      </c>
      <c r="AY49" s="29"/>
      <c r="AZ49" s="29">
        <f t="shared" si="8"/>
        <v>2400</v>
      </c>
    </row>
    <row r="50" spans="1:52" ht="45" hidden="1" x14ac:dyDescent="0.25">
      <c r="A50" s="106" t="s">
        <v>25</v>
      </c>
      <c r="B50" s="124"/>
      <c r="C50" s="124"/>
      <c r="D50" s="124"/>
      <c r="E50" s="5"/>
      <c r="F50" s="3" t="s">
        <v>14</v>
      </c>
      <c r="G50" s="3" t="s">
        <v>142</v>
      </c>
      <c r="H50" s="3" t="s">
        <v>423</v>
      </c>
      <c r="I50" s="3" t="s">
        <v>26</v>
      </c>
      <c r="J50" s="29">
        <f>J51</f>
        <v>2400</v>
      </c>
      <c r="K50" s="29">
        <f t="shared" si="47"/>
        <v>0</v>
      </c>
      <c r="L50" s="29">
        <f t="shared" si="47"/>
        <v>0</v>
      </c>
      <c r="M50" s="29">
        <f t="shared" si="47"/>
        <v>2400</v>
      </c>
      <c r="N50" s="29">
        <f t="shared" si="47"/>
        <v>0</v>
      </c>
      <c r="O50" s="29">
        <f t="shared" si="47"/>
        <v>0</v>
      </c>
      <c r="P50" s="29">
        <f t="shared" si="47"/>
        <v>0</v>
      </c>
      <c r="Q50" s="29">
        <f t="shared" si="47"/>
        <v>0</v>
      </c>
      <c r="R50" s="29">
        <f t="shared" si="47"/>
        <v>2400</v>
      </c>
      <c r="S50" s="29">
        <f t="shared" si="47"/>
        <v>0</v>
      </c>
      <c r="T50" s="29">
        <f t="shared" si="47"/>
        <v>0</v>
      </c>
      <c r="U50" s="29">
        <f t="shared" si="47"/>
        <v>2400</v>
      </c>
      <c r="V50" s="29">
        <f t="shared" si="47"/>
        <v>0</v>
      </c>
      <c r="W50" s="29">
        <f t="shared" si="47"/>
        <v>0</v>
      </c>
      <c r="X50" s="29">
        <f t="shared" si="47"/>
        <v>0</v>
      </c>
      <c r="Y50" s="29">
        <f t="shared" si="47"/>
        <v>0</v>
      </c>
      <c r="Z50" s="29">
        <f t="shared" si="47"/>
        <v>2400</v>
      </c>
      <c r="AA50" s="29">
        <f t="shared" si="47"/>
        <v>0</v>
      </c>
      <c r="AB50" s="29">
        <f t="shared" si="47"/>
        <v>0</v>
      </c>
      <c r="AC50" s="29">
        <f t="shared" si="47"/>
        <v>2400</v>
      </c>
      <c r="AD50" s="29">
        <f t="shared" si="47"/>
        <v>0</v>
      </c>
      <c r="AE50" s="29">
        <f t="shared" si="47"/>
        <v>0</v>
      </c>
      <c r="AF50" s="29">
        <f t="shared" si="47"/>
        <v>0</v>
      </c>
      <c r="AG50" s="29">
        <f t="shared" si="47"/>
        <v>0</v>
      </c>
      <c r="AH50" s="29">
        <f t="shared" si="47"/>
        <v>2400</v>
      </c>
      <c r="AI50" s="29">
        <f t="shared" si="47"/>
        <v>0</v>
      </c>
      <c r="AJ50" s="29">
        <f t="shared" si="47"/>
        <v>0</v>
      </c>
      <c r="AK50" s="29">
        <f t="shared" si="47"/>
        <v>2400</v>
      </c>
      <c r="AL50" s="29"/>
      <c r="AM50" s="29"/>
      <c r="AN50" s="29"/>
      <c r="AO50" s="29"/>
      <c r="AP50" s="29"/>
      <c r="AQ50" s="29">
        <f t="shared" si="47"/>
        <v>2400</v>
      </c>
      <c r="AR50" s="29"/>
      <c r="AS50" s="29">
        <f t="shared" si="5"/>
        <v>2400</v>
      </c>
      <c r="AT50" s="29"/>
      <c r="AU50" s="29">
        <f t="shared" si="6"/>
        <v>2400</v>
      </c>
      <c r="AV50" s="29">
        <f t="shared" si="47"/>
        <v>2400</v>
      </c>
      <c r="AW50" s="29"/>
      <c r="AX50" s="29">
        <f t="shared" si="7"/>
        <v>2400</v>
      </c>
      <c r="AY50" s="29"/>
      <c r="AZ50" s="29">
        <f t="shared" si="8"/>
        <v>2400</v>
      </c>
    </row>
    <row r="51" spans="1:52" ht="45" hidden="1" x14ac:dyDescent="0.25">
      <c r="A51" s="106" t="s">
        <v>12</v>
      </c>
      <c r="B51" s="124"/>
      <c r="C51" s="124"/>
      <c r="D51" s="124"/>
      <c r="E51" s="5"/>
      <c r="F51" s="3" t="s">
        <v>14</v>
      </c>
      <c r="G51" s="3" t="s">
        <v>142</v>
      </c>
      <c r="H51" s="3" t="s">
        <v>423</v>
      </c>
      <c r="I51" s="3" t="s">
        <v>27</v>
      </c>
      <c r="J51" s="29">
        <f>'7.ВС'!J376</f>
        <v>2400</v>
      </c>
      <c r="K51" s="29">
        <f>'7.ВС'!K376</f>
        <v>0</v>
      </c>
      <c r="L51" s="29">
        <f>'7.ВС'!L376</f>
        <v>0</v>
      </c>
      <c r="M51" s="29">
        <f>'7.ВС'!M376</f>
        <v>2400</v>
      </c>
      <c r="N51" s="29">
        <f>'7.ВС'!N376</f>
        <v>0</v>
      </c>
      <c r="O51" s="29">
        <f>'7.ВС'!O376</f>
        <v>0</v>
      </c>
      <c r="P51" s="29">
        <f>'7.ВС'!P376</f>
        <v>0</v>
      </c>
      <c r="Q51" s="29">
        <f>'7.ВС'!Q376</f>
        <v>0</v>
      </c>
      <c r="R51" s="29">
        <f>'7.ВС'!R376</f>
        <v>2400</v>
      </c>
      <c r="S51" s="29">
        <f>'7.ВС'!S376</f>
        <v>0</v>
      </c>
      <c r="T51" s="29">
        <f>'7.ВС'!T376</f>
        <v>0</v>
      </c>
      <c r="U51" s="29">
        <f>'7.ВС'!U376</f>
        <v>2400</v>
      </c>
      <c r="V51" s="29">
        <f>'7.ВС'!V376</f>
        <v>0</v>
      </c>
      <c r="W51" s="29">
        <f>'7.ВС'!W376</f>
        <v>0</v>
      </c>
      <c r="X51" s="29">
        <f>'7.ВС'!X376</f>
        <v>0</v>
      </c>
      <c r="Y51" s="29">
        <f>'7.ВС'!Y376</f>
        <v>0</v>
      </c>
      <c r="Z51" s="29">
        <f>'7.ВС'!Z376</f>
        <v>2400</v>
      </c>
      <c r="AA51" s="29">
        <f>'7.ВС'!AA376</f>
        <v>0</v>
      </c>
      <c r="AB51" s="29">
        <f>'7.ВС'!AB376</f>
        <v>0</v>
      </c>
      <c r="AC51" s="29">
        <f>'7.ВС'!AC376</f>
        <v>2400</v>
      </c>
      <c r="AD51" s="29">
        <f>'7.ВС'!AD376</f>
        <v>0</v>
      </c>
      <c r="AE51" s="29">
        <f>'7.ВС'!AE376</f>
        <v>0</v>
      </c>
      <c r="AF51" s="29">
        <f>'7.ВС'!AF376</f>
        <v>0</v>
      </c>
      <c r="AG51" s="29">
        <f>'7.ВС'!AG376</f>
        <v>0</v>
      </c>
      <c r="AH51" s="29">
        <f>'7.ВС'!AH376</f>
        <v>2400</v>
      </c>
      <c r="AI51" s="29">
        <f>'7.ВС'!AI376</f>
        <v>0</v>
      </c>
      <c r="AJ51" s="29">
        <f>'7.ВС'!AJ376</f>
        <v>0</v>
      </c>
      <c r="AK51" s="29">
        <f>'7.ВС'!AK376</f>
        <v>2400</v>
      </c>
      <c r="AL51" s="29"/>
      <c r="AM51" s="29"/>
      <c r="AN51" s="29"/>
      <c r="AO51" s="29"/>
      <c r="AP51" s="29"/>
      <c r="AQ51" s="29">
        <f>'7.ВС'!AQ376</f>
        <v>2400</v>
      </c>
      <c r="AR51" s="29"/>
      <c r="AS51" s="29">
        <f t="shared" si="5"/>
        <v>2400</v>
      </c>
      <c r="AT51" s="29"/>
      <c r="AU51" s="29">
        <f t="shared" si="6"/>
        <v>2400</v>
      </c>
      <c r="AV51" s="29">
        <f>'7.ВС'!AV376</f>
        <v>2400</v>
      </c>
      <c r="AW51" s="29"/>
      <c r="AX51" s="29">
        <f t="shared" si="7"/>
        <v>2400</v>
      </c>
      <c r="AY51" s="29"/>
      <c r="AZ51" s="29">
        <f t="shared" si="8"/>
        <v>2400</v>
      </c>
    </row>
    <row r="52" spans="1:52" s="31" customFormat="1" ht="45" hidden="1" x14ac:dyDescent="0.25">
      <c r="A52" s="126" t="s">
        <v>23</v>
      </c>
      <c r="B52" s="104"/>
      <c r="C52" s="104"/>
      <c r="D52" s="104"/>
      <c r="E52" s="124">
        <v>857</v>
      </c>
      <c r="F52" s="3" t="s">
        <v>14</v>
      </c>
      <c r="G52" s="3" t="s">
        <v>142</v>
      </c>
      <c r="H52" s="3" t="s">
        <v>210</v>
      </c>
      <c r="I52" s="3"/>
      <c r="J52" s="29">
        <f>J53</f>
        <v>21700</v>
      </c>
      <c r="K52" s="29">
        <f t="shared" ref="K52:AV52" si="48">K53</f>
        <v>0</v>
      </c>
      <c r="L52" s="29">
        <f t="shared" si="48"/>
        <v>21700</v>
      </c>
      <c r="M52" s="29">
        <f t="shared" si="48"/>
        <v>0</v>
      </c>
      <c r="N52" s="29">
        <f t="shared" si="48"/>
        <v>0</v>
      </c>
      <c r="O52" s="29">
        <f t="shared" si="48"/>
        <v>0</v>
      </c>
      <c r="P52" s="29">
        <f t="shared" si="48"/>
        <v>0</v>
      </c>
      <c r="Q52" s="29">
        <f t="shared" si="48"/>
        <v>0</v>
      </c>
      <c r="R52" s="29">
        <f t="shared" si="48"/>
        <v>21700</v>
      </c>
      <c r="S52" s="29">
        <f t="shared" si="48"/>
        <v>0</v>
      </c>
      <c r="T52" s="29">
        <f t="shared" si="48"/>
        <v>21700</v>
      </c>
      <c r="U52" s="29">
        <f t="shared" si="48"/>
        <v>0</v>
      </c>
      <c r="V52" s="29">
        <f t="shared" si="48"/>
        <v>0</v>
      </c>
      <c r="W52" s="29">
        <f t="shared" si="48"/>
        <v>0</v>
      </c>
      <c r="X52" s="29">
        <f t="shared" si="48"/>
        <v>0</v>
      </c>
      <c r="Y52" s="29">
        <f t="shared" si="48"/>
        <v>0</v>
      </c>
      <c r="Z52" s="29">
        <f t="shared" si="48"/>
        <v>21700</v>
      </c>
      <c r="AA52" s="29">
        <f t="shared" si="48"/>
        <v>0</v>
      </c>
      <c r="AB52" s="29">
        <f t="shared" si="48"/>
        <v>21700</v>
      </c>
      <c r="AC52" s="29">
        <f t="shared" si="48"/>
        <v>0</v>
      </c>
      <c r="AD52" s="29">
        <f t="shared" si="48"/>
        <v>0</v>
      </c>
      <c r="AE52" s="29">
        <f t="shared" si="48"/>
        <v>0</v>
      </c>
      <c r="AF52" s="29">
        <f t="shared" si="48"/>
        <v>0</v>
      </c>
      <c r="AG52" s="29">
        <f t="shared" si="48"/>
        <v>0</v>
      </c>
      <c r="AH52" s="29">
        <f t="shared" si="48"/>
        <v>21700</v>
      </c>
      <c r="AI52" s="29">
        <f t="shared" si="48"/>
        <v>0</v>
      </c>
      <c r="AJ52" s="29">
        <f t="shared" si="48"/>
        <v>21700</v>
      </c>
      <c r="AK52" s="29">
        <f t="shared" si="48"/>
        <v>0</v>
      </c>
      <c r="AL52" s="29"/>
      <c r="AM52" s="29"/>
      <c r="AN52" s="29"/>
      <c r="AO52" s="29"/>
      <c r="AP52" s="29"/>
      <c r="AQ52" s="29">
        <f t="shared" si="48"/>
        <v>21700</v>
      </c>
      <c r="AR52" s="29"/>
      <c r="AS52" s="29">
        <f t="shared" si="5"/>
        <v>21700</v>
      </c>
      <c r="AT52" s="29"/>
      <c r="AU52" s="29">
        <f t="shared" si="6"/>
        <v>21700</v>
      </c>
      <c r="AV52" s="29">
        <f t="shared" si="48"/>
        <v>21700</v>
      </c>
      <c r="AW52" s="29"/>
      <c r="AX52" s="29">
        <f t="shared" si="7"/>
        <v>21700</v>
      </c>
      <c r="AY52" s="29"/>
      <c r="AZ52" s="29">
        <f t="shared" si="8"/>
        <v>21700</v>
      </c>
    </row>
    <row r="53" spans="1:52" s="31" customFormat="1" ht="45" hidden="1" x14ac:dyDescent="0.25">
      <c r="A53" s="106" t="s">
        <v>25</v>
      </c>
      <c r="B53" s="126"/>
      <c r="C53" s="126"/>
      <c r="D53" s="3" t="s">
        <v>14</v>
      </c>
      <c r="E53" s="124">
        <v>857</v>
      </c>
      <c r="F53" s="3" t="s">
        <v>14</v>
      </c>
      <c r="G53" s="3" t="s">
        <v>142</v>
      </c>
      <c r="H53" s="3" t="s">
        <v>210</v>
      </c>
      <c r="I53" s="3" t="s">
        <v>26</v>
      </c>
      <c r="J53" s="29">
        <f t="shared" ref="J53:AV53" si="49">J54</f>
        <v>21700</v>
      </c>
      <c r="K53" s="29">
        <f t="shared" si="49"/>
        <v>0</v>
      </c>
      <c r="L53" s="29">
        <f t="shared" si="49"/>
        <v>21700</v>
      </c>
      <c r="M53" s="29">
        <f t="shared" si="49"/>
        <v>0</v>
      </c>
      <c r="N53" s="29">
        <f t="shared" si="49"/>
        <v>0</v>
      </c>
      <c r="O53" s="29">
        <f t="shared" si="49"/>
        <v>0</v>
      </c>
      <c r="P53" s="29">
        <f t="shared" si="49"/>
        <v>0</v>
      </c>
      <c r="Q53" s="29">
        <f t="shared" si="49"/>
        <v>0</v>
      </c>
      <c r="R53" s="29">
        <f t="shared" si="49"/>
        <v>21700</v>
      </c>
      <c r="S53" s="29">
        <f t="shared" si="49"/>
        <v>0</v>
      </c>
      <c r="T53" s="29">
        <f t="shared" si="49"/>
        <v>21700</v>
      </c>
      <c r="U53" s="29">
        <f t="shared" si="49"/>
        <v>0</v>
      </c>
      <c r="V53" s="29">
        <f t="shared" si="49"/>
        <v>0</v>
      </c>
      <c r="W53" s="29">
        <f t="shared" si="49"/>
        <v>0</v>
      </c>
      <c r="X53" s="29">
        <f t="shared" si="49"/>
        <v>0</v>
      </c>
      <c r="Y53" s="29">
        <f t="shared" si="49"/>
        <v>0</v>
      </c>
      <c r="Z53" s="29">
        <f t="shared" si="49"/>
        <v>21700</v>
      </c>
      <c r="AA53" s="29">
        <f t="shared" si="49"/>
        <v>0</v>
      </c>
      <c r="AB53" s="29">
        <f t="shared" si="49"/>
        <v>21700</v>
      </c>
      <c r="AC53" s="29">
        <f t="shared" si="49"/>
        <v>0</v>
      </c>
      <c r="AD53" s="29">
        <f t="shared" si="49"/>
        <v>0</v>
      </c>
      <c r="AE53" s="29">
        <f t="shared" si="49"/>
        <v>0</v>
      </c>
      <c r="AF53" s="29">
        <f t="shared" si="49"/>
        <v>0</v>
      </c>
      <c r="AG53" s="29">
        <f t="shared" si="49"/>
        <v>0</v>
      </c>
      <c r="AH53" s="29">
        <f t="shared" si="49"/>
        <v>21700</v>
      </c>
      <c r="AI53" s="29">
        <f t="shared" si="49"/>
        <v>0</v>
      </c>
      <c r="AJ53" s="29">
        <f t="shared" si="49"/>
        <v>21700</v>
      </c>
      <c r="AK53" s="29">
        <f t="shared" si="49"/>
        <v>0</v>
      </c>
      <c r="AL53" s="29"/>
      <c r="AM53" s="29"/>
      <c r="AN53" s="29"/>
      <c r="AO53" s="29"/>
      <c r="AP53" s="29"/>
      <c r="AQ53" s="29">
        <f t="shared" si="49"/>
        <v>21700</v>
      </c>
      <c r="AR53" s="29"/>
      <c r="AS53" s="29">
        <f t="shared" si="5"/>
        <v>21700</v>
      </c>
      <c r="AT53" s="29"/>
      <c r="AU53" s="29">
        <f t="shared" si="6"/>
        <v>21700</v>
      </c>
      <c r="AV53" s="29">
        <f t="shared" si="49"/>
        <v>21700</v>
      </c>
      <c r="AW53" s="29"/>
      <c r="AX53" s="29">
        <f t="shared" si="7"/>
        <v>21700</v>
      </c>
      <c r="AY53" s="29"/>
      <c r="AZ53" s="29">
        <f t="shared" si="8"/>
        <v>21700</v>
      </c>
    </row>
    <row r="54" spans="1:52" s="31" customFormat="1" ht="45" hidden="1" x14ac:dyDescent="0.25">
      <c r="A54" s="106" t="s">
        <v>12</v>
      </c>
      <c r="B54" s="106"/>
      <c r="C54" s="106"/>
      <c r="D54" s="3" t="s">
        <v>14</v>
      </c>
      <c r="E54" s="124">
        <v>857</v>
      </c>
      <c r="F54" s="3" t="s">
        <v>14</v>
      </c>
      <c r="G54" s="3" t="s">
        <v>142</v>
      </c>
      <c r="H54" s="3" t="s">
        <v>210</v>
      </c>
      <c r="I54" s="3" t="s">
        <v>27</v>
      </c>
      <c r="J54" s="29">
        <f>'7.ВС'!J409</f>
        <v>21700</v>
      </c>
      <c r="K54" s="29">
        <f>'7.ВС'!K409</f>
        <v>0</v>
      </c>
      <c r="L54" s="29">
        <f>'7.ВС'!L409</f>
        <v>21700</v>
      </c>
      <c r="M54" s="29">
        <f>'7.ВС'!M409</f>
        <v>0</v>
      </c>
      <c r="N54" s="29">
        <f>'7.ВС'!N409</f>
        <v>0</v>
      </c>
      <c r="O54" s="29">
        <f>'7.ВС'!O409</f>
        <v>0</v>
      </c>
      <c r="P54" s="29">
        <f>'7.ВС'!P409</f>
        <v>0</v>
      </c>
      <c r="Q54" s="29">
        <f>'7.ВС'!Q409</f>
        <v>0</v>
      </c>
      <c r="R54" s="29">
        <f>'7.ВС'!R409</f>
        <v>21700</v>
      </c>
      <c r="S54" s="29">
        <f>'7.ВС'!S409</f>
        <v>0</v>
      </c>
      <c r="T54" s="29">
        <f>'7.ВС'!T409</f>
        <v>21700</v>
      </c>
      <c r="U54" s="29">
        <f>'7.ВС'!U409</f>
        <v>0</v>
      </c>
      <c r="V54" s="29">
        <f>'7.ВС'!V409</f>
        <v>0</v>
      </c>
      <c r="W54" s="29">
        <f>'7.ВС'!W409</f>
        <v>0</v>
      </c>
      <c r="X54" s="29">
        <f>'7.ВС'!X409</f>
        <v>0</v>
      </c>
      <c r="Y54" s="29">
        <f>'7.ВС'!Y409</f>
        <v>0</v>
      </c>
      <c r="Z54" s="29">
        <f>'7.ВС'!Z409</f>
        <v>21700</v>
      </c>
      <c r="AA54" s="29">
        <f>'7.ВС'!AA409</f>
        <v>0</v>
      </c>
      <c r="AB54" s="29">
        <f>'7.ВС'!AB409</f>
        <v>21700</v>
      </c>
      <c r="AC54" s="29">
        <f>'7.ВС'!AC409</f>
        <v>0</v>
      </c>
      <c r="AD54" s="29">
        <f>'7.ВС'!AD409</f>
        <v>0</v>
      </c>
      <c r="AE54" s="29">
        <f>'7.ВС'!AE409</f>
        <v>0</v>
      </c>
      <c r="AF54" s="29">
        <f>'7.ВС'!AF409</f>
        <v>0</v>
      </c>
      <c r="AG54" s="29">
        <f>'7.ВС'!AG409</f>
        <v>0</v>
      </c>
      <c r="AH54" s="29">
        <f>'7.ВС'!AH409</f>
        <v>21700</v>
      </c>
      <c r="AI54" s="29">
        <f>'7.ВС'!AI409</f>
        <v>0</v>
      </c>
      <c r="AJ54" s="29">
        <f>'7.ВС'!AJ409</f>
        <v>21700</v>
      </c>
      <c r="AK54" s="29">
        <f>'7.ВС'!AK409</f>
        <v>0</v>
      </c>
      <c r="AL54" s="29"/>
      <c r="AM54" s="29"/>
      <c r="AN54" s="29"/>
      <c r="AO54" s="29"/>
      <c r="AP54" s="29"/>
      <c r="AQ54" s="29">
        <f>'7.ВС'!AQ409</f>
        <v>21700</v>
      </c>
      <c r="AR54" s="29"/>
      <c r="AS54" s="29">
        <f t="shared" si="5"/>
        <v>21700</v>
      </c>
      <c r="AT54" s="29"/>
      <c r="AU54" s="29">
        <f t="shared" si="6"/>
        <v>21700</v>
      </c>
      <c r="AV54" s="29">
        <f>'7.ВС'!AV409</f>
        <v>21700</v>
      </c>
      <c r="AW54" s="29"/>
      <c r="AX54" s="29">
        <f t="shared" si="7"/>
        <v>21700</v>
      </c>
      <c r="AY54" s="29"/>
      <c r="AZ54" s="29">
        <f t="shared" si="8"/>
        <v>21700</v>
      </c>
    </row>
    <row r="55" spans="1:52" ht="60" hidden="1" x14ac:dyDescent="0.25">
      <c r="A55" s="126" t="s">
        <v>212</v>
      </c>
      <c r="B55" s="106"/>
      <c r="C55" s="106"/>
      <c r="D55" s="106"/>
      <c r="E55" s="124">
        <v>857</v>
      </c>
      <c r="F55" s="3" t="s">
        <v>14</v>
      </c>
      <c r="G55" s="3" t="s">
        <v>142</v>
      </c>
      <c r="H55" s="3" t="s">
        <v>213</v>
      </c>
      <c r="I55" s="3"/>
      <c r="J55" s="29">
        <f t="shared" ref="J55:AV55" si="50">J56</f>
        <v>484200</v>
      </c>
      <c r="K55" s="29">
        <f t="shared" si="50"/>
        <v>0</v>
      </c>
      <c r="L55" s="29">
        <f t="shared" si="50"/>
        <v>484200</v>
      </c>
      <c r="M55" s="29">
        <f t="shared" si="50"/>
        <v>0</v>
      </c>
      <c r="N55" s="29">
        <f t="shared" si="50"/>
        <v>0</v>
      </c>
      <c r="O55" s="29">
        <f t="shared" si="50"/>
        <v>0</v>
      </c>
      <c r="P55" s="29">
        <f t="shared" si="50"/>
        <v>0</v>
      </c>
      <c r="Q55" s="29">
        <f t="shared" si="50"/>
        <v>0</v>
      </c>
      <c r="R55" s="29">
        <f t="shared" si="50"/>
        <v>484200</v>
      </c>
      <c r="S55" s="29">
        <f t="shared" si="50"/>
        <v>0</v>
      </c>
      <c r="T55" s="29">
        <f t="shared" si="50"/>
        <v>484200</v>
      </c>
      <c r="U55" s="29">
        <f t="shared" si="50"/>
        <v>0</v>
      </c>
      <c r="V55" s="29">
        <f t="shared" si="50"/>
        <v>103800</v>
      </c>
      <c r="W55" s="29">
        <f t="shared" si="50"/>
        <v>0</v>
      </c>
      <c r="X55" s="29">
        <f t="shared" si="50"/>
        <v>103800</v>
      </c>
      <c r="Y55" s="29">
        <f t="shared" si="50"/>
        <v>0</v>
      </c>
      <c r="Z55" s="29">
        <f t="shared" si="50"/>
        <v>588000</v>
      </c>
      <c r="AA55" s="29">
        <f t="shared" si="50"/>
        <v>0</v>
      </c>
      <c r="AB55" s="29">
        <f t="shared" si="50"/>
        <v>588000</v>
      </c>
      <c r="AC55" s="29">
        <f t="shared" si="50"/>
        <v>0</v>
      </c>
      <c r="AD55" s="29">
        <f t="shared" si="50"/>
        <v>0</v>
      </c>
      <c r="AE55" s="29">
        <f t="shared" si="50"/>
        <v>0</v>
      </c>
      <c r="AF55" s="29">
        <f t="shared" si="50"/>
        <v>0</v>
      </c>
      <c r="AG55" s="29">
        <f t="shared" si="50"/>
        <v>0</v>
      </c>
      <c r="AH55" s="29">
        <f t="shared" si="50"/>
        <v>588000</v>
      </c>
      <c r="AI55" s="29">
        <f t="shared" si="50"/>
        <v>0</v>
      </c>
      <c r="AJ55" s="29">
        <f t="shared" si="50"/>
        <v>588000</v>
      </c>
      <c r="AK55" s="29">
        <f t="shared" si="50"/>
        <v>0</v>
      </c>
      <c r="AL55" s="29"/>
      <c r="AM55" s="29"/>
      <c r="AN55" s="29"/>
      <c r="AO55" s="29"/>
      <c r="AP55" s="29"/>
      <c r="AQ55" s="29">
        <f t="shared" si="50"/>
        <v>484200</v>
      </c>
      <c r="AR55" s="29"/>
      <c r="AS55" s="29">
        <f t="shared" si="5"/>
        <v>484200</v>
      </c>
      <c r="AT55" s="29"/>
      <c r="AU55" s="29">
        <f t="shared" si="6"/>
        <v>484200</v>
      </c>
      <c r="AV55" s="29">
        <f t="shared" si="50"/>
        <v>484200</v>
      </c>
      <c r="AW55" s="29"/>
      <c r="AX55" s="29">
        <f t="shared" si="7"/>
        <v>484200</v>
      </c>
      <c r="AY55" s="29"/>
      <c r="AZ55" s="29">
        <f t="shared" si="8"/>
        <v>484200</v>
      </c>
    </row>
    <row r="56" spans="1:52" ht="105" hidden="1" x14ac:dyDescent="0.25">
      <c r="A56" s="126" t="s">
        <v>19</v>
      </c>
      <c r="B56" s="106"/>
      <c r="C56" s="106"/>
      <c r="D56" s="106"/>
      <c r="E56" s="124">
        <v>857</v>
      </c>
      <c r="F56" s="3" t="s">
        <v>20</v>
      </c>
      <c r="G56" s="3" t="s">
        <v>142</v>
      </c>
      <c r="H56" s="3" t="s">
        <v>213</v>
      </c>
      <c r="I56" s="3" t="s">
        <v>21</v>
      </c>
      <c r="J56" s="29">
        <f t="shared" ref="J56:AV56" si="51">J57</f>
        <v>484200</v>
      </c>
      <c r="K56" s="29">
        <f t="shared" si="51"/>
        <v>0</v>
      </c>
      <c r="L56" s="29">
        <f t="shared" si="51"/>
        <v>484200</v>
      </c>
      <c r="M56" s="29">
        <f t="shared" si="51"/>
        <v>0</v>
      </c>
      <c r="N56" s="29">
        <f t="shared" si="51"/>
        <v>0</v>
      </c>
      <c r="O56" s="29">
        <f t="shared" si="51"/>
        <v>0</v>
      </c>
      <c r="P56" s="29">
        <f t="shared" si="51"/>
        <v>0</v>
      </c>
      <c r="Q56" s="29">
        <f t="shared" si="51"/>
        <v>0</v>
      </c>
      <c r="R56" s="29">
        <f t="shared" si="51"/>
        <v>484200</v>
      </c>
      <c r="S56" s="29">
        <f t="shared" si="51"/>
        <v>0</v>
      </c>
      <c r="T56" s="29">
        <f t="shared" si="51"/>
        <v>484200</v>
      </c>
      <c r="U56" s="29">
        <f t="shared" si="51"/>
        <v>0</v>
      </c>
      <c r="V56" s="29">
        <f t="shared" si="51"/>
        <v>103800</v>
      </c>
      <c r="W56" s="29">
        <f t="shared" si="51"/>
        <v>0</v>
      </c>
      <c r="X56" s="29">
        <f t="shared" si="51"/>
        <v>103800</v>
      </c>
      <c r="Y56" s="29">
        <f t="shared" si="51"/>
        <v>0</v>
      </c>
      <c r="Z56" s="29">
        <f t="shared" si="51"/>
        <v>588000</v>
      </c>
      <c r="AA56" s="29">
        <f t="shared" si="51"/>
        <v>0</v>
      </c>
      <c r="AB56" s="29">
        <f t="shared" si="51"/>
        <v>588000</v>
      </c>
      <c r="AC56" s="29">
        <f t="shared" si="51"/>
        <v>0</v>
      </c>
      <c r="AD56" s="29">
        <f t="shared" si="51"/>
        <v>0</v>
      </c>
      <c r="AE56" s="29">
        <f t="shared" si="51"/>
        <v>0</v>
      </c>
      <c r="AF56" s="29">
        <f t="shared" si="51"/>
        <v>0</v>
      </c>
      <c r="AG56" s="29">
        <f t="shared" si="51"/>
        <v>0</v>
      </c>
      <c r="AH56" s="29">
        <f t="shared" si="51"/>
        <v>588000</v>
      </c>
      <c r="AI56" s="29">
        <f t="shared" si="51"/>
        <v>0</v>
      </c>
      <c r="AJ56" s="29">
        <f t="shared" si="51"/>
        <v>588000</v>
      </c>
      <c r="AK56" s="29">
        <f t="shared" si="51"/>
        <v>0</v>
      </c>
      <c r="AL56" s="29"/>
      <c r="AM56" s="29"/>
      <c r="AN56" s="29"/>
      <c r="AO56" s="29"/>
      <c r="AP56" s="29"/>
      <c r="AQ56" s="29">
        <f t="shared" si="51"/>
        <v>484200</v>
      </c>
      <c r="AR56" s="29"/>
      <c r="AS56" s="29">
        <f t="shared" si="5"/>
        <v>484200</v>
      </c>
      <c r="AT56" s="29"/>
      <c r="AU56" s="29">
        <f t="shared" si="6"/>
        <v>484200</v>
      </c>
      <c r="AV56" s="29">
        <f t="shared" si="51"/>
        <v>484200</v>
      </c>
      <c r="AW56" s="29"/>
      <c r="AX56" s="29">
        <f t="shared" si="7"/>
        <v>484200</v>
      </c>
      <c r="AY56" s="29"/>
      <c r="AZ56" s="29">
        <f t="shared" si="8"/>
        <v>484200</v>
      </c>
    </row>
    <row r="57" spans="1:52" ht="45" hidden="1" x14ac:dyDescent="0.25">
      <c r="A57" s="126" t="s">
        <v>11</v>
      </c>
      <c r="B57" s="126"/>
      <c r="C57" s="126"/>
      <c r="D57" s="126"/>
      <c r="E57" s="124">
        <v>857</v>
      </c>
      <c r="F57" s="3" t="s">
        <v>14</v>
      </c>
      <c r="G57" s="3" t="s">
        <v>142</v>
      </c>
      <c r="H57" s="3" t="s">
        <v>213</v>
      </c>
      <c r="I57" s="3" t="s">
        <v>22</v>
      </c>
      <c r="J57" s="29">
        <f>'7.ВС'!J412</f>
        <v>484200</v>
      </c>
      <c r="K57" s="29">
        <f>'7.ВС'!K412</f>
        <v>0</v>
      </c>
      <c r="L57" s="29">
        <f>'7.ВС'!L412</f>
        <v>484200</v>
      </c>
      <c r="M57" s="29">
        <f>'7.ВС'!M412</f>
        <v>0</v>
      </c>
      <c r="N57" s="29">
        <f>'7.ВС'!N412</f>
        <v>0</v>
      </c>
      <c r="O57" s="29">
        <f>'7.ВС'!O412</f>
        <v>0</v>
      </c>
      <c r="P57" s="29">
        <f>'7.ВС'!P412</f>
        <v>0</v>
      </c>
      <c r="Q57" s="29">
        <f>'7.ВС'!Q412</f>
        <v>0</v>
      </c>
      <c r="R57" s="29">
        <f>'7.ВС'!R412</f>
        <v>484200</v>
      </c>
      <c r="S57" s="29">
        <f>'7.ВС'!S412</f>
        <v>0</v>
      </c>
      <c r="T57" s="29">
        <f>'7.ВС'!T412</f>
        <v>484200</v>
      </c>
      <c r="U57" s="29">
        <f>'7.ВС'!U412</f>
        <v>0</v>
      </c>
      <c r="V57" s="29">
        <f>'7.ВС'!V412</f>
        <v>103800</v>
      </c>
      <c r="W57" s="29">
        <f>'7.ВС'!W412</f>
        <v>0</v>
      </c>
      <c r="X57" s="29">
        <f>'7.ВС'!X412</f>
        <v>103800</v>
      </c>
      <c r="Y57" s="29">
        <f>'7.ВС'!Y412</f>
        <v>0</v>
      </c>
      <c r="Z57" s="29">
        <f>'7.ВС'!Z412</f>
        <v>588000</v>
      </c>
      <c r="AA57" s="29">
        <f>'7.ВС'!AA412</f>
        <v>0</v>
      </c>
      <c r="AB57" s="29">
        <f>'7.ВС'!AB412</f>
        <v>588000</v>
      </c>
      <c r="AC57" s="29">
        <f>'7.ВС'!AC412</f>
        <v>0</v>
      </c>
      <c r="AD57" s="29">
        <f>'7.ВС'!AD412</f>
        <v>0</v>
      </c>
      <c r="AE57" s="29">
        <f>'7.ВС'!AE412</f>
        <v>0</v>
      </c>
      <c r="AF57" s="29">
        <f>'7.ВС'!AF412</f>
        <v>0</v>
      </c>
      <c r="AG57" s="29">
        <f>'7.ВС'!AG412</f>
        <v>0</v>
      </c>
      <c r="AH57" s="29">
        <f>'7.ВС'!AH412</f>
        <v>588000</v>
      </c>
      <c r="AI57" s="29">
        <f>'7.ВС'!AI412</f>
        <v>0</v>
      </c>
      <c r="AJ57" s="29">
        <f>'7.ВС'!AJ412</f>
        <v>588000</v>
      </c>
      <c r="AK57" s="29">
        <f>'7.ВС'!AK412</f>
        <v>0</v>
      </c>
      <c r="AL57" s="29"/>
      <c r="AM57" s="29"/>
      <c r="AN57" s="29"/>
      <c r="AO57" s="29"/>
      <c r="AP57" s="29"/>
      <c r="AQ57" s="29">
        <f>'7.ВС'!AQ412</f>
        <v>484200</v>
      </c>
      <c r="AR57" s="29"/>
      <c r="AS57" s="29">
        <f t="shared" si="5"/>
        <v>484200</v>
      </c>
      <c r="AT57" s="29"/>
      <c r="AU57" s="29">
        <f t="shared" si="6"/>
        <v>484200</v>
      </c>
      <c r="AV57" s="29">
        <f>'7.ВС'!AV412</f>
        <v>484200</v>
      </c>
      <c r="AW57" s="29"/>
      <c r="AX57" s="29">
        <f t="shared" si="7"/>
        <v>484200</v>
      </c>
      <c r="AY57" s="29"/>
      <c r="AZ57" s="29">
        <f t="shared" si="8"/>
        <v>484200</v>
      </c>
    </row>
    <row r="58" spans="1:52" ht="105" hidden="1" x14ac:dyDescent="0.25">
      <c r="A58" s="126" t="s">
        <v>214</v>
      </c>
      <c r="B58" s="106"/>
      <c r="C58" s="106"/>
      <c r="D58" s="3" t="s">
        <v>14</v>
      </c>
      <c r="E58" s="124">
        <v>857</v>
      </c>
      <c r="F58" s="3" t="s">
        <v>20</v>
      </c>
      <c r="G58" s="3" t="s">
        <v>142</v>
      </c>
      <c r="H58" s="3" t="s">
        <v>215</v>
      </c>
      <c r="I58" s="3"/>
      <c r="J58" s="29">
        <f t="shared" ref="J58:AV59" si="52">J59</f>
        <v>18000</v>
      </c>
      <c r="K58" s="29">
        <f t="shared" si="52"/>
        <v>0</v>
      </c>
      <c r="L58" s="29">
        <f t="shared" si="52"/>
        <v>0</v>
      </c>
      <c r="M58" s="29">
        <f t="shared" si="52"/>
        <v>18000</v>
      </c>
      <c r="N58" s="29">
        <f t="shared" si="52"/>
        <v>0</v>
      </c>
      <c r="O58" s="29">
        <f t="shared" si="52"/>
        <v>0</v>
      </c>
      <c r="P58" s="29">
        <f t="shared" si="52"/>
        <v>0</v>
      </c>
      <c r="Q58" s="29">
        <f t="shared" si="52"/>
        <v>0</v>
      </c>
      <c r="R58" s="29">
        <f t="shared" si="52"/>
        <v>18000</v>
      </c>
      <c r="S58" s="29">
        <f t="shared" si="52"/>
        <v>0</v>
      </c>
      <c r="T58" s="29">
        <f t="shared" si="52"/>
        <v>0</v>
      </c>
      <c r="U58" s="29">
        <f t="shared" si="52"/>
        <v>18000</v>
      </c>
      <c r="V58" s="29">
        <f t="shared" si="52"/>
        <v>0</v>
      </c>
      <c r="W58" s="29">
        <f t="shared" si="52"/>
        <v>0</v>
      </c>
      <c r="X58" s="29">
        <f t="shared" si="52"/>
        <v>0</v>
      </c>
      <c r="Y58" s="29">
        <f t="shared" si="52"/>
        <v>0</v>
      </c>
      <c r="Z58" s="29">
        <f t="shared" si="52"/>
        <v>18000</v>
      </c>
      <c r="AA58" s="29">
        <f t="shared" si="52"/>
        <v>0</v>
      </c>
      <c r="AB58" s="29">
        <f t="shared" si="52"/>
        <v>0</v>
      </c>
      <c r="AC58" s="29">
        <f t="shared" si="52"/>
        <v>18000</v>
      </c>
      <c r="AD58" s="29">
        <f t="shared" si="52"/>
        <v>0</v>
      </c>
      <c r="AE58" s="29">
        <f t="shared" si="52"/>
        <v>0</v>
      </c>
      <c r="AF58" s="29">
        <f t="shared" si="52"/>
        <v>0</v>
      </c>
      <c r="AG58" s="29">
        <f t="shared" si="52"/>
        <v>0</v>
      </c>
      <c r="AH58" s="29">
        <f t="shared" si="52"/>
        <v>18000</v>
      </c>
      <c r="AI58" s="29">
        <f t="shared" si="52"/>
        <v>0</v>
      </c>
      <c r="AJ58" s="29">
        <f t="shared" si="52"/>
        <v>0</v>
      </c>
      <c r="AK58" s="29">
        <f t="shared" si="52"/>
        <v>18000</v>
      </c>
      <c r="AL58" s="29"/>
      <c r="AM58" s="29"/>
      <c r="AN58" s="29"/>
      <c r="AO58" s="29"/>
      <c r="AP58" s="29"/>
      <c r="AQ58" s="29">
        <f t="shared" si="52"/>
        <v>18000</v>
      </c>
      <c r="AR58" s="29"/>
      <c r="AS58" s="29">
        <f t="shared" si="5"/>
        <v>18000</v>
      </c>
      <c r="AT58" s="29"/>
      <c r="AU58" s="29">
        <f t="shared" si="6"/>
        <v>18000</v>
      </c>
      <c r="AV58" s="29">
        <f t="shared" si="52"/>
        <v>18000</v>
      </c>
      <c r="AW58" s="29"/>
      <c r="AX58" s="29">
        <f t="shared" si="7"/>
        <v>18000</v>
      </c>
      <c r="AY58" s="29"/>
      <c r="AZ58" s="29">
        <f t="shared" si="8"/>
        <v>18000</v>
      </c>
    </row>
    <row r="59" spans="1:52" ht="45" hidden="1" x14ac:dyDescent="0.25">
      <c r="A59" s="106" t="s">
        <v>25</v>
      </c>
      <c r="B59" s="126"/>
      <c r="C59" s="126"/>
      <c r="D59" s="3" t="s">
        <v>14</v>
      </c>
      <c r="E59" s="124">
        <v>857</v>
      </c>
      <c r="F59" s="3" t="s">
        <v>14</v>
      </c>
      <c r="G59" s="3" t="s">
        <v>142</v>
      </c>
      <c r="H59" s="3" t="s">
        <v>215</v>
      </c>
      <c r="I59" s="3" t="s">
        <v>26</v>
      </c>
      <c r="J59" s="29">
        <f t="shared" si="52"/>
        <v>18000</v>
      </c>
      <c r="K59" s="29">
        <f t="shared" si="52"/>
        <v>0</v>
      </c>
      <c r="L59" s="29">
        <f t="shared" si="52"/>
        <v>0</v>
      </c>
      <c r="M59" s="29">
        <f t="shared" si="52"/>
        <v>18000</v>
      </c>
      <c r="N59" s="29">
        <f t="shared" si="52"/>
        <v>0</v>
      </c>
      <c r="O59" s="29">
        <f t="shared" si="52"/>
        <v>0</v>
      </c>
      <c r="P59" s="29">
        <f t="shared" si="52"/>
        <v>0</v>
      </c>
      <c r="Q59" s="29">
        <f t="shared" si="52"/>
        <v>0</v>
      </c>
      <c r="R59" s="29">
        <f t="shared" si="52"/>
        <v>18000</v>
      </c>
      <c r="S59" s="29">
        <f t="shared" si="52"/>
        <v>0</v>
      </c>
      <c r="T59" s="29">
        <f t="shared" si="52"/>
        <v>0</v>
      </c>
      <c r="U59" s="29">
        <f t="shared" si="52"/>
        <v>18000</v>
      </c>
      <c r="V59" s="29">
        <f t="shared" si="52"/>
        <v>0</v>
      </c>
      <c r="W59" s="29">
        <f t="shared" si="52"/>
        <v>0</v>
      </c>
      <c r="X59" s="29">
        <f t="shared" si="52"/>
        <v>0</v>
      </c>
      <c r="Y59" s="29">
        <f t="shared" si="52"/>
        <v>0</v>
      </c>
      <c r="Z59" s="29">
        <f t="shared" si="52"/>
        <v>18000</v>
      </c>
      <c r="AA59" s="29">
        <f t="shared" si="52"/>
        <v>0</v>
      </c>
      <c r="AB59" s="29">
        <f t="shared" si="52"/>
        <v>0</v>
      </c>
      <c r="AC59" s="29">
        <f t="shared" si="52"/>
        <v>18000</v>
      </c>
      <c r="AD59" s="29">
        <f t="shared" si="52"/>
        <v>0</v>
      </c>
      <c r="AE59" s="29">
        <f t="shared" si="52"/>
        <v>0</v>
      </c>
      <c r="AF59" s="29">
        <f t="shared" si="52"/>
        <v>0</v>
      </c>
      <c r="AG59" s="29">
        <f t="shared" si="52"/>
        <v>0</v>
      </c>
      <c r="AH59" s="29">
        <f t="shared" si="52"/>
        <v>18000</v>
      </c>
      <c r="AI59" s="29">
        <f t="shared" si="52"/>
        <v>0</v>
      </c>
      <c r="AJ59" s="29">
        <f t="shared" si="52"/>
        <v>0</v>
      </c>
      <c r="AK59" s="29">
        <f t="shared" si="52"/>
        <v>18000</v>
      </c>
      <c r="AL59" s="29"/>
      <c r="AM59" s="29"/>
      <c r="AN59" s="29"/>
      <c r="AO59" s="29"/>
      <c r="AP59" s="29"/>
      <c r="AQ59" s="29">
        <f t="shared" si="52"/>
        <v>18000</v>
      </c>
      <c r="AR59" s="29"/>
      <c r="AS59" s="29">
        <f t="shared" si="5"/>
        <v>18000</v>
      </c>
      <c r="AT59" s="29"/>
      <c r="AU59" s="29">
        <f t="shared" si="6"/>
        <v>18000</v>
      </c>
      <c r="AV59" s="29">
        <f t="shared" si="52"/>
        <v>18000</v>
      </c>
      <c r="AW59" s="29"/>
      <c r="AX59" s="29">
        <f t="shared" si="7"/>
        <v>18000</v>
      </c>
      <c r="AY59" s="29"/>
      <c r="AZ59" s="29">
        <f t="shared" si="8"/>
        <v>18000</v>
      </c>
    </row>
    <row r="60" spans="1:52" ht="45" hidden="1" x14ac:dyDescent="0.25">
      <c r="A60" s="106" t="s">
        <v>12</v>
      </c>
      <c r="B60" s="106"/>
      <c r="C60" s="106"/>
      <c r="D60" s="3" t="s">
        <v>14</v>
      </c>
      <c r="E60" s="124">
        <v>857</v>
      </c>
      <c r="F60" s="3" t="s">
        <v>14</v>
      </c>
      <c r="G60" s="3" t="s">
        <v>142</v>
      </c>
      <c r="H60" s="3" t="s">
        <v>215</v>
      </c>
      <c r="I60" s="3" t="s">
        <v>27</v>
      </c>
      <c r="J60" s="29">
        <f>'7.ВС'!J415</f>
        <v>18000</v>
      </c>
      <c r="K60" s="29">
        <f>'7.ВС'!K415</f>
        <v>0</v>
      </c>
      <c r="L60" s="29">
        <f>'7.ВС'!L415</f>
        <v>0</v>
      </c>
      <c r="M60" s="29">
        <f>'7.ВС'!M415</f>
        <v>18000</v>
      </c>
      <c r="N60" s="29">
        <f>'7.ВС'!N415</f>
        <v>0</v>
      </c>
      <c r="O60" s="29">
        <f>'7.ВС'!O415</f>
        <v>0</v>
      </c>
      <c r="P60" s="29">
        <f>'7.ВС'!P415</f>
        <v>0</v>
      </c>
      <c r="Q60" s="29">
        <f>'7.ВС'!Q415</f>
        <v>0</v>
      </c>
      <c r="R60" s="29">
        <f>'7.ВС'!R415</f>
        <v>18000</v>
      </c>
      <c r="S60" s="29">
        <f>'7.ВС'!S415</f>
        <v>0</v>
      </c>
      <c r="T60" s="29">
        <f>'7.ВС'!T415</f>
        <v>0</v>
      </c>
      <c r="U60" s="29">
        <f>'7.ВС'!U415</f>
        <v>18000</v>
      </c>
      <c r="V60" s="29">
        <f>'7.ВС'!V415</f>
        <v>0</v>
      </c>
      <c r="W60" s="29">
        <f>'7.ВС'!W415</f>
        <v>0</v>
      </c>
      <c r="X60" s="29">
        <f>'7.ВС'!X415</f>
        <v>0</v>
      </c>
      <c r="Y60" s="29">
        <f>'7.ВС'!Y415</f>
        <v>0</v>
      </c>
      <c r="Z60" s="29">
        <f>'7.ВС'!Z415</f>
        <v>18000</v>
      </c>
      <c r="AA60" s="29">
        <f>'7.ВС'!AA415</f>
        <v>0</v>
      </c>
      <c r="AB60" s="29">
        <f>'7.ВС'!AB415</f>
        <v>0</v>
      </c>
      <c r="AC60" s="29">
        <f>'7.ВС'!AC415</f>
        <v>18000</v>
      </c>
      <c r="AD60" s="29">
        <f>'7.ВС'!AD415</f>
        <v>0</v>
      </c>
      <c r="AE60" s="29">
        <f>'7.ВС'!AE415</f>
        <v>0</v>
      </c>
      <c r="AF60" s="29">
        <f>'7.ВС'!AF415</f>
        <v>0</v>
      </c>
      <c r="AG60" s="29">
        <f>'7.ВС'!AG415</f>
        <v>0</v>
      </c>
      <c r="AH60" s="29">
        <f>'7.ВС'!AH415</f>
        <v>18000</v>
      </c>
      <c r="AI60" s="29">
        <f>'7.ВС'!AI415</f>
        <v>0</v>
      </c>
      <c r="AJ60" s="29">
        <f>'7.ВС'!AJ415</f>
        <v>0</v>
      </c>
      <c r="AK60" s="29">
        <f>'7.ВС'!AK415</f>
        <v>18000</v>
      </c>
      <c r="AL60" s="29"/>
      <c r="AM60" s="29"/>
      <c r="AN60" s="29"/>
      <c r="AO60" s="29"/>
      <c r="AP60" s="29"/>
      <c r="AQ60" s="29">
        <f>'7.ВС'!AQ415</f>
        <v>18000</v>
      </c>
      <c r="AR60" s="29"/>
      <c r="AS60" s="29">
        <f t="shared" si="5"/>
        <v>18000</v>
      </c>
      <c r="AT60" s="29"/>
      <c r="AU60" s="29">
        <f t="shared" si="6"/>
        <v>18000</v>
      </c>
      <c r="AV60" s="29">
        <f>'7.ВС'!AV415</f>
        <v>18000</v>
      </c>
      <c r="AW60" s="29"/>
      <c r="AX60" s="29">
        <f t="shared" si="7"/>
        <v>18000</v>
      </c>
      <c r="AY60" s="29"/>
      <c r="AZ60" s="29">
        <f t="shared" si="8"/>
        <v>18000</v>
      </c>
    </row>
    <row r="61" spans="1:52" ht="28.5" hidden="1" x14ac:dyDescent="0.25">
      <c r="A61" s="104" t="s">
        <v>433</v>
      </c>
      <c r="B61" s="104"/>
      <c r="C61" s="104"/>
      <c r="D61" s="104"/>
      <c r="E61" s="13">
        <v>851</v>
      </c>
      <c r="F61" s="27" t="s">
        <v>14</v>
      </c>
      <c r="G61" s="27" t="s">
        <v>106</v>
      </c>
      <c r="H61" s="27"/>
      <c r="I61" s="27"/>
      <c r="J61" s="30">
        <f>J62</f>
        <v>340800</v>
      </c>
      <c r="K61" s="30">
        <f t="shared" ref="K61:AV63" si="53">K62</f>
        <v>0</v>
      </c>
      <c r="L61" s="30">
        <f t="shared" si="53"/>
        <v>340800</v>
      </c>
      <c r="M61" s="30">
        <f t="shared" si="53"/>
        <v>0</v>
      </c>
      <c r="N61" s="30">
        <f t="shared" si="53"/>
        <v>0</v>
      </c>
      <c r="O61" s="30">
        <f t="shared" si="53"/>
        <v>0</v>
      </c>
      <c r="P61" s="30">
        <f t="shared" si="53"/>
        <v>0</v>
      </c>
      <c r="Q61" s="30">
        <f t="shared" si="53"/>
        <v>0</v>
      </c>
      <c r="R61" s="30">
        <f t="shared" si="53"/>
        <v>340800</v>
      </c>
      <c r="S61" s="30">
        <f t="shared" si="53"/>
        <v>0</v>
      </c>
      <c r="T61" s="30">
        <f t="shared" si="53"/>
        <v>340800</v>
      </c>
      <c r="U61" s="30">
        <f t="shared" si="53"/>
        <v>0</v>
      </c>
      <c r="V61" s="30">
        <f t="shared" si="53"/>
        <v>0</v>
      </c>
      <c r="W61" s="30">
        <f t="shared" si="53"/>
        <v>0</v>
      </c>
      <c r="X61" s="30">
        <f t="shared" si="53"/>
        <v>0</v>
      </c>
      <c r="Y61" s="30">
        <f t="shared" si="53"/>
        <v>0</v>
      </c>
      <c r="Z61" s="30">
        <f t="shared" si="53"/>
        <v>340800</v>
      </c>
      <c r="AA61" s="30">
        <f t="shared" si="53"/>
        <v>0</v>
      </c>
      <c r="AB61" s="30">
        <f t="shared" si="53"/>
        <v>340800</v>
      </c>
      <c r="AC61" s="30">
        <f t="shared" si="53"/>
        <v>0</v>
      </c>
      <c r="AD61" s="30">
        <f t="shared" si="53"/>
        <v>0</v>
      </c>
      <c r="AE61" s="30">
        <f t="shared" si="53"/>
        <v>0</v>
      </c>
      <c r="AF61" s="30">
        <f t="shared" si="53"/>
        <v>0</v>
      </c>
      <c r="AG61" s="30">
        <f t="shared" si="53"/>
        <v>0</v>
      </c>
      <c r="AH61" s="30">
        <f t="shared" si="53"/>
        <v>340800</v>
      </c>
      <c r="AI61" s="30">
        <f t="shared" si="53"/>
        <v>0</v>
      </c>
      <c r="AJ61" s="30">
        <f t="shared" si="53"/>
        <v>340800</v>
      </c>
      <c r="AK61" s="30">
        <f t="shared" si="53"/>
        <v>0</v>
      </c>
      <c r="AL61" s="30"/>
      <c r="AM61" s="30"/>
      <c r="AN61" s="30"/>
      <c r="AO61" s="30"/>
      <c r="AP61" s="30"/>
      <c r="AQ61" s="30">
        <f t="shared" si="53"/>
        <v>0</v>
      </c>
      <c r="AR61" s="30"/>
      <c r="AS61" s="29">
        <f t="shared" si="5"/>
        <v>0</v>
      </c>
      <c r="AT61" s="30"/>
      <c r="AU61" s="29">
        <f t="shared" si="6"/>
        <v>0</v>
      </c>
      <c r="AV61" s="30">
        <f t="shared" si="53"/>
        <v>0</v>
      </c>
      <c r="AW61" s="30"/>
      <c r="AX61" s="29">
        <f t="shared" si="7"/>
        <v>0</v>
      </c>
      <c r="AY61" s="30"/>
      <c r="AZ61" s="29">
        <f t="shared" si="8"/>
        <v>0</v>
      </c>
    </row>
    <row r="62" spans="1:52" ht="30" hidden="1" x14ac:dyDescent="0.25">
      <c r="A62" s="106" t="s">
        <v>434</v>
      </c>
      <c r="B62" s="106"/>
      <c r="C62" s="106"/>
      <c r="D62" s="106"/>
      <c r="E62" s="124">
        <v>851</v>
      </c>
      <c r="F62" s="3" t="s">
        <v>14</v>
      </c>
      <c r="G62" s="3" t="s">
        <v>106</v>
      </c>
      <c r="H62" s="3" t="s">
        <v>435</v>
      </c>
      <c r="I62" s="3"/>
      <c r="J62" s="29">
        <f>J63</f>
        <v>340800</v>
      </c>
      <c r="K62" s="29">
        <f t="shared" si="53"/>
        <v>0</v>
      </c>
      <c r="L62" s="29">
        <f t="shared" si="53"/>
        <v>340800</v>
      </c>
      <c r="M62" s="29">
        <f t="shared" si="53"/>
        <v>0</v>
      </c>
      <c r="N62" s="29">
        <f t="shared" si="53"/>
        <v>0</v>
      </c>
      <c r="O62" s="29">
        <f t="shared" si="53"/>
        <v>0</v>
      </c>
      <c r="P62" s="29">
        <f t="shared" si="53"/>
        <v>0</v>
      </c>
      <c r="Q62" s="29">
        <f t="shared" si="53"/>
        <v>0</v>
      </c>
      <c r="R62" s="29">
        <f t="shared" si="53"/>
        <v>340800</v>
      </c>
      <c r="S62" s="29">
        <f t="shared" si="53"/>
        <v>0</v>
      </c>
      <c r="T62" s="29">
        <f t="shared" si="53"/>
        <v>340800</v>
      </c>
      <c r="U62" s="29">
        <f t="shared" si="53"/>
        <v>0</v>
      </c>
      <c r="V62" s="29">
        <f t="shared" si="53"/>
        <v>0</v>
      </c>
      <c r="W62" s="29">
        <f t="shared" si="53"/>
        <v>0</v>
      </c>
      <c r="X62" s="29">
        <f t="shared" si="53"/>
        <v>0</v>
      </c>
      <c r="Y62" s="29">
        <f t="shared" si="53"/>
        <v>0</v>
      </c>
      <c r="Z62" s="29">
        <f t="shared" si="53"/>
        <v>340800</v>
      </c>
      <c r="AA62" s="29">
        <f t="shared" si="53"/>
        <v>0</v>
      </c>
      <c r="AB62" s="29">
        <f t="shared" si="53"/>
        <v>340800</v>
      </c>
      <c r="AC62" s="29">
        <f t="shared" si="53"/>
        <v>0</v>
      </c>
      <c r="AD62" s="29">
        <f t="shared" si="53"/>
        <v>0</v>
      </c>
      <c r="AE62" s="29">
        <f t="shared" si="53"/>
        <v>0</v>
      </c>
      <c r="AF62" s="29">
        <f t="shared" si="53"/>
        <v>0</v>
      </c>
      <c r="AG62" s="29">
        <f t="shared" si="53"/>
        <v>0</v>
      </c>
      <c r="AH62" s="29">
        <f t="shared" si="53"/>
        <v>340800</v>
      </c>
      <c r="AI62" s="29">
        <f t="shared" si="53"/>
        <v>0</v>
      </c>
      <c r="AJ62" s="29">
        <f t="shared" si="53"/>
        <v>340800</v>
      </c>
      <c r="AK62" s="29">
        <f t="shared" si="53"/>
        <v>0</v>
      </c>
      <c r="AL62" s="29"/>
      <c r="AM62" s="29"/>
      <c r="AN62" s="29"/>
      <c r="AO62" s="29"/>
      <c r="AP62" s="29"/>
      <c r="AQ62" s="29">
        <f t="shared" si="53"/>
        <v>0</v>
      </c>
      <c r="AR62" s="29"/>
      <c r="AS62" s="29">
        <f t="shared" si="5"/>
        <v>0</v>
      </c>
      <c r="AT62" s="29"/>
      <c r="AU62" s="29">
        <f t="shared" si="6"/>
        <v>0</v>
      </c>
      <c r="AV62" s="29">
        <f t="shared" si="53"/>
        <v>0</v>
      </c>
      <c r="AW62" s="29"/>
      <c r="AX62" s="29">
        <f t="shared" si="7"/>
        <v>0</v>
      </c>
      <c r="AY62" s="29"/>
      <c r="AZ62" s="29">
        <f t="shared" si="8"/>
        <v>0</v>
      </c>
    </row>
    <row r="63" spans="1:52" hidden="1" x14ac:dyDescent="0.25">
      <c r="A63" s="106" t="s">
        <v>28</v>
      </c>
      <c r="B63" s="106"/>
      <c r="C63" s="106"/>
      <c r="D63" s="106"/>
      <c r="E63" s="124">
        <v>851</v>
      </c>
      <c r="F63" s="3" t="s">
        <v>14</v>
      </c>
      <c r="G63" s="3" t="s">
        <v>106</v>
      </c>
      <c r="H63" s="3" t="s">
        <v>435</v>
      </c>
      <c r="I63" s="3" t="s">
        <v>29</v>
      </c>
      <c r="J63" s="29">
        <f>J64</f>
        <v>340800</v>
      </c>
      <c r="K63" s="29">
        <f t="shared" si="53"/>
        <v>0</v>
      </c>
      <c r="L63" s="29">
        <f t="shared" si="53"/>
        <v>340800</v>
      </c>
      <c r="M63" s="29">
        <f t="shared" si="53"/>
        <v>0</v>
      </c>
      <c r="N63" s="29">
        <f t="shared" si="53"/>
        <v>0</v>
      </c>
      <c r="O63" s="29">
        <f t="shared" si="53"/>
        <v>0</v>
      </c>
      <c r="P63" s="29">
        <f t="shared" si="53"/>
        <v>0</v>
      </c>
      <c r="Q63" s="29">
        <f t="shared" si="53"/>
        <v>0</v>
      </c>
      <c r="R63" s="29">
        <f t="shared" si="53"/>
        <v>340800</v>
      </c>
      <c r="S63" s="29">
        <f t="shared" si="53"/>
        <v>0</v>
      </c>
      <c r="T63" s="29">
        <f t="shared" si="53"/>
        <v>340800</v>
      </c>
      <c r="U63" s="29">
        <f t="shared" si="53"/>
        <v>0</v>
      </c>
      <c r="V63" s="29">
        <f t="shared" si="53"/>
        <v>0</v>
      </c>
      <c r="W63" s="29">
        <f t="shared" si="53"/>
        <v>0</v>
      </c>
      <c r="X63" s="29">
        <f t="shared" si="53"/>
        <v>0</v>
      </c>
      <c r="Y63" s="29">
        <f t="shared" si="53"/>
        <v>0</v>
      </c>
      <c r="Z63" s="29">
        <f t="shared" si="53"/>
        <v>340800</v>
      </c>
      <c r="AA63" s="29">
        <f t="shared" si="53"/>
        <v>0</v>
      </c>
      <c r="AB63" s="29">
        <f t="shared" si="53"/>
        <v>340800</v>
      </c>
      <c r="AC63" s="29">
        <f t="shared" si="53"/>
        <v>0</v>
      </c>
      <c r="AD63" s="29">
        <f t="shared" si="53"/>
        <v>0</v>
      </c>
      <c r="AE63" s="29">
        <f t="shared" si="53"/>
        <v>0</v>
      </c>
      <c r="AF63" s="29">
        <f t="shared" si="53"/>
        <v>0</v>
      </c>
      <c r="AG63" s="29">
        <f t="shared" si="53"/>
        <v>0</v>
      </c>
      <c r="AH63" s="29">
        <f t="shared" si="53"/>
        <v>340800</v>
      </c>
      <c r="AI63" s="29">
        <f t="shared" si="53"/>
        <v>0</v>
      </c>
      <c r="AJ63" s="29">
        <f t="shared" si="53"/>
        <v>340800</v>
      </c>
      <c r="AK63" s="29">
        <f t="shared" si="53"/>
        <v>0</v>
      </c>
      <c r="AL63" s="29"/>
      <c r="AM63" s="29"/>
      <c r="AN63" s="29"/>
      <c r="AO63" s="29"/>
      <c r="AP63" s="29"/>
      <c r="AQ63" s="29">
        <f t="shared" si="53"/>
        <v>0</v>
      </c>
      <c r="AR63" s="29"/>
      <c r="AS63" s="29">
        <f t="shared" si="5"/>
        <v>0</v>
      </c>
      <c r="AT63" s="29"/>
      <c r="AU63" s="29">
        <f t="shared" si="6"/>
        <v>0</v>
      </c>
      <c r="AV63" s="29">
        <f t="shared" si="53"/>
        <v>0</v>
      </c>
      <c r="AW63" s="29"/>
      <c r="AX63" s="29">
        <f t="shared" si="7"/>
        <v>0</v>
      </c>
      <c r="AY63" s="29"/>
      <c r="AZ63" s="29">
        <f t="shared" si="8"/>
        <v>0</v>
      </c>
    </row>
    <row r="64" spans="1:52" hidden="1" x14ac:dyDescent="0.25">
      <c r="A64" s="106" t="s">
        <v>436</v>
      </c>
      <c r="B64" s="106"/>
      <c r="C64" s="106"/>
      <c r="D64" s="106"/>
      <c r="E64" s="124">
        <v>851</v>
      </c>
      <c r="F64" s="3" t="s">
        <v>14</v>
      </c>
      <c r="G64" s="3" t="s">
        <v>106</v>
      </c>
      <c r="H64" s="3" t="s">
        <v>435</v>
      </c>
      <c r="I64" s="3" t="s">
        <v>437</v>
      </c>
      <c r="J64" s="29">
        <f>'7.ВС'!J38</f>
        <v>340800</v>
      </c>
      <c r="K64" s="29">
        <f>'7.ВС'!K38</f>
        <v>0</v>
      </c>
      <c r="L64" s="29">
        <f>'7.ВС'!L38</f>
        <v>340800</v>
      </c>
      <c r="M64" s="29">
        <f>'7.ВС'!M38</f>
        <v>0</v>
      </c>
      <c r="N64" s="29">
        <f>'7.ВС'!N38</f>
        <v>0</v>
      </c>
      <c r="O64" s="29">
        <f>'7.ВС'!O38</f>
        <v>0</v>
      </c>
      <c r="P64" s="29">
        <f>'7.ВС'!P38</f>
        <v>0</v>
      </c>
      <c r="Q64" s="29">
        <f>'7.ВС'!Q38</f>
        <v>0</v>
      </c>
      <c r="R64" s="29">
        <f>'7.ВС'!R38</f>
        <v>340800</v>
      </c>
      <c r="S64" s="29">
        <f>'7.ВС'!S38</f>
        <v>0</v>
      </c>
      <c r="T64" s="29">
        <f>'7.ВС'!T38</f>
        <v>340800</v>
      </c>
      <c r="U64" s="29">
        <f>'7.ВС'!U38</f>
        <v>0</v>
      </c>
      <c r="V64" s="29">
        <f>'7.ВС'!V38</f>
        <v>0</v>
      </c>
      <c r="W64" s="29">
        <f>'7.ВС'!W38</f>
        <v>0</v>
      </c>
      <c r="X64" s="29">
        <f>'7.ВС'!X38</f>
        <v>0</v>
      </c>
      <c r="Y64" s="29">
        <f>'7.ВС'!Y38</f>
        <v>0</v>
      </c>
      <c r="Z64" s="29">
        <f>'7.ВС'!Z38</f>
        <v>340800</v>
      </c>
      <c r="AA64" s="29">
        <f>'7.ВС'!AA38</f>
        <v>0</v>
      </c>
      <c r="AB64" s="29">
        <f>'7.ВС'!AB38</f>
        <v>340800</v>
      </c>
      <c r="AC64" s="29">
        <f>'7.ВС'!AC38</f>
        <v>0</v>
      </c>
      <c r="AD64" s="29">
        <f>'7.ВС'!AD38</f>
        <v>0</v>
      </c>
      <c r="AE64" s="29">
        <f>'7.ВС'!AE38</f>
        <v>0</v>
      </c>
      <c r="AF64" s="29">
        <f>'7.ВС'!AF38</f>
        <v>0</v>
      </c>
      <c r="AG64" s="29">
        <f>'7.ВС'!AG38</f>
        <v>0</v>
      </c>
      <c r="AH64" s="29">
        <f>'7.ВС'!AH38</f>
        <v>340800</v>
      </c>
      <c r="AI64" s="29">
        <f>'7.ВС'!AI38</f>
        <v>0</v>
      </c>
      <c r="AJ64" s="29">
        <f>'7.ВС'!AJ38</f>
        <v>340800</v>
      </c>
      <c r="AK64" s="29">
        <f>'7.ВС'!AK38</f>
        <v>0</v>
      </c>
      <c r="AL64" s="29"/>
      <c r="AM64" s="29"/>
      <c r="AN64" s="29"/>
      <c r="AO64" s="29"/>
      <c r="AP64" s="29"/>
      <c r="AQ64" s="29">
        <f>'7.ВС'!AQ38</f>
        <v>0</v>
      </c>
      <c r="AR64" s="29"/>
      <c r="AS64" s="29">
        <f t="shared" si="5"/>
        <v>0</v>
      </c>
      <c r="AT64" s="29"/>
      <c r="AU64" s="29">
        <f t="shared" si="6"/>
        <v>0</v>
      </c>
      <c r="AV64" s="29">
        <f>'7.ВС'!AV38</f>
        <v>0</v>
      </c>
      <c r="AW64" s="29"/>
      <c r="AX64" s="29">
        <f t="shared" si="7"/>
        <v>0</v>
      </c>
      <c r="AY64" s="29"/>
      <c r="AZ64" s="29">
        <f t="shared" si="8"/>
        <v>0</v>
      </c>
    </row>
    <row r="65" spans="1:52" s="31" customFormat="1" x14ac:dyDescent="0.25">
      <c r="A65" s="6" t="s">
        <v>196</v>
      </c>
      <c r="B65" s="104"/>
      <c r="C65" s="104"/>
      <c r="D65" s="104"/>
      <c r="E65" s="5">
        <v>853</v>
      </c>
      <c r="F65" s="27" t="s">
        <v>14</v>
      </c>
      <c r="G65" s="27" t="s">
        <v>146</v>
      </c>
      <c r="H65" s="27"/>
      <c r="I65" s="27"/>
      <c r="J65" s="30">
        <f t="shared" ref="J65:AQ67" si="54">J66</f>
        <v>200000</v>
      </c>
      <c r="K65" s="30">
        <f t="shared" si="54"/>
        <v>0</v>
      </c>
      <c r="L65" s="30">
        <f t="shared" si="54"/>
        <v>200000</v>
      </c>
      <c r="M65" s="30">
        <f t="shared" si="54"/>
        <v>0</v>
      </c>
      <c r="N65" s="30">
        <f t="shared" si="54"/>
        <v>108432</v>
      </c>
      <c r="O65" s="30">
        <f t="shared" si="54"/>
        <v>0</v>
      </c>
      <c r="P65" s="30">
        <f t="shared" si="54"/>
        <v>108432</v>
      </c>
      <c r="Q65" s="30">
        <f t="shared" si="54"/>
        <v>0</v>
      </c>
      <c r="R65" s="30">
        <f t="shared" si="54"/>
        <v>308432</v>
      </c>
      <c r="S65" s="30">
        <f t="shared" si="54"/>
        <v>0</v>
      </c>
      <c r="T65" s="30">
        <f t="shared" si="54"/>
        <v>308432</v>
      </c>
      <c r="U65" s="30">
        <f t="shared" si="54"/>
        <v>0</v>
      </c>
      <c r="V65" s="30">
        <f t="shared" si="54"/>
        <v>0</v>
      </c>
      <c r="W65" s="30">
        <f t="shared" si="54"/>
        <v>0</v>
      </c>
      <c r="X65" s="30">
        <f t="shared" si="54"/>
        <v>0</v>
      </c>
      <c r="Y65" s="30">
        <f t="shared" si="54"/>
        <v>0</v>
      </c>
      <c r="Z65" s="30">
        <f t="shared" si="54"/>
        <v>308432</v>
      </c>
      <c r="AA65" s="30">
        <f t="shared" si="54"/>
        <v>0</v>
      </c>
      <c r="AB65" s="30">
        <f t="shared" si="54"/>
        <v>308432</v>
      </c>
      <c r="AC65" s="30">
        <f t="shared" si="54"/>
        <v>0</v>
      </c>
      <c r="AD65" s="30">
        <f t="shared" si="54"/>
        <v>-40000</v>
      </c>
      <c r="AE65" s="30">
        <f t="shared" si="54"/>
        <v>0</v>
      </c>
      <c r="AF65" s="30">
        <f t="shared" si="54"/>
        <v>-40000</v>
      </c>
      <c r="AG65" s="30">
        <f t="shared" si="54"/>
        <v>0</v>
      </c>
      <c r="AH65" s="30">
        <f t="shared" si="54"/>
        <v>268432</v>
      </c>
      <c r="AI65" s="30">
        <f t="shared" si="54"/>
        <v>0</v>
      </c>
      <c r="AJ65" s="30">
        <f t="shared" si="54"/>
        <v>268432</v>
      </c>
      <c r="AK65" s="30">
        <f t="shared" si="54"/>
        <v>0</v>
      </c>
      <c r="AL65" s="30"/>
      <c r="AM65" s="30"/>
      <c r="AN65" s="30"/>
      <c r="AO65" s="30"/>
      <c r="AP65" s="30"/>
      <c r="AQ65" s="30">
        <f t="shared" si="54"/>
        <v>200000</v>
      </c>
      <c r="AR65" s="30"/>
      <c r="AS65" s="30">
        <f>AS66</f>
        <v>200000</v>
      </c>
      <c r="AT65" s="30">
        <f t="shared" ref="AT65:AZ67" si="55">AT66</f>
        <v>0</v>
      </c>
      <c r="AU65" s="30">
        <f t="shared" si="55"/>
        <v>200000</v>
      </c>
      <c r="AV65" s="30">
        <f t="shared" si="55"/>
        <v>200000</v>
      </c>
      <c r="AW65" s="30">
        <f t="shared" si="55"/>
        <v>0</v>
      </c>
      <c r="AX65" s="30">
        <f t="shared" si="55"/>
        <v>200000</v>
      </c>
      <c r="AY65" s="30">
        <f t="shared" si="55"/>
        <v>-131920</v>
      </c>
      <c r="AZ65" s="30">
        <f t="shared" si="55"/>
        <v>68080</v>
      </c>
    </row>
    <row r="66" spans="1:52" ht="30" x14ac:dyDescent="0.25">
      <c r="A66" s="126" t="s">
        <v>136</v>
      </c>
      <c r="B66" s="106"/>
      <c r="C66" s="106"/>
      <c r="D66" s="106"/>
      <c r="E66" s="5">
        <v>853</v>
      </c>
      <c r="F66" s="3" t="s">
        <v>14</v>
      </c>
      <c r="G66" s="3" t="s">
        <v>146</v>
      </c>
      <c r="H66" s="3" t="s">
        <v>325</v>
      </c>
      <c r="I66" s="3"/>
      <c r="J66" s="29">
        <f t="shared" si="54"/>
        <v>200000</v>
      </c>
      <c r="K66" s="29">
        <f t="shared" si="54"/>
        <v>0</v>
      </c>
      <c r="L66" s="29">
        <f t="shared" si="54"/>
        <v>200000</v>
      </c>
      <c r="M66" s="29">
        <f t="shared" si="54"/>
        <v>0</v>
      </c>
      <c r="N66" s="29">
        <f t="shared" si="54"/>
        <v>108432</v>
      </c>
      <c r="O66" s="29">
        <f t="shared" si="54"/>
        <v>0</v>
      </c>
      <c r="P66" s="29">
        <f t="shared" si="54"/>
        <v>108432</v>
      </c>
      <c r="Q66" s="29">
        <f t="shared" si="54"/>
        <v>0</v>
      </c>
      <c r="R66" s="29">
        <f t="shared" si="54"/>
        <v>308432</v>
      </c>
      <c r="S66" s="29">
        <f t="shared" si="54"/>
        <v>0</v>
      </c>
      <c r="T66" s="29">
        <f t="shared" si="54"/>
        <v>308432</v>
      </c>
      <c r="U66" s="29">
        <f t="shared" si="54"/>
        <v>0</v>
      </c>
      <c r="V66" s="29">
        <f t="shared" si="54"/>
        <v>0</v>
      </c>
      <c r="W66" s="29">
        <f t="shared" si="54"/>
        <v>0</v>
      </c>
      <c r="X66" s="29">
        <f t="shared" si="54"/>
        <v>0</v>
      </c>
      <c r="Y66" s="29">
        <f t="shared" si="54"/>
        <v>0</v>
      </c>
      <c r="Z66" s="29">
        <f t="shared" si="54"/>
        <v>308432</v>
      </c>
      <c r="AA66" s="29">
        <f t="shared" si="54"/>
        <v>0</v>
      </c>
      <c r="AB66" s="29">
        <f t="shared" si="54"/>
        <v>308432</v>
      </c>
      <c r="AC66" s="29">
        <f t="shared" si="54"/>
        <v>0</v>
      </c>
      <c r="AD66" s="29">
        <f t="shared" si="54"/>
        <v>-40000</v>
      </c>
      <c r="AE66" s="29">
        <f t="shared" si="54"/>
        <v>0</v>
      </c>
      <c r="AF66" s="29">
        <f t="shared" si="54"/>
        <v>-40000</v>
      </c>
      <c r="AG66" s="29">
        <f t="shared" si="54"/>
        <v>0</v>
      </c>
      <c r="AH66" s="29">
        <f t="shared" si="54"/>
        <v>268432</v>
      </c>
      <c r="AI66" s="29">
        <f t="shared" si="54"/>
        <v>0</v>
      </c>
      <c r="AJ66" s="29">
        <f t="shared" si="54"/>
        <v>268432</v>
      </c>
      <c r="AK66" s="29">
        <f t="shared" si="54"/>
        <v>0</v>
      </c>
      <c r="AL66" s="29"/>
      <c r="AM66" s="29"/>
      <c r="AN66" s="29"/>
      <c r="AO66" s="29"/>
      <c r="AP66" s="29"/>
      <c r="AQ66" s="29">
        <f t="shared" si="54"/>
        <v>200000</v>
      </c>
      <c r="AR66" s="29"/>
      <c r="AS66" s="29">
        <f>AS67</f>
        <v>200000</v>
      </c>
      <c r="AT66" s="29">
        <f t="shared" si="55"/>
        <v>0</v>
      </c>
      <c r="AU66" s="29">
        <f t="shared" si="55"/>
        <v>200000</v>
      </c>
      <c r="AV66" s="29">
        <f t="shared" si="55"/>
        <v>200000</v>
      </c>
      <c r="AW66" s="29">
        <f t="shared" si="55"/>
        <v>0</v>
      </c>
      <c r="AX66" s="29">
        <f t="shared" si="55"/>
        <v>200000</v>
      </c>
      <c r="AY66" s="29">
        <f t="shared" si="55"/>
        <v>-131920</v>
      </c>
      <c r="AZ66" s="29">
        <f t="shared" si="55"/>
        <v>68080</v>
      </c>
    </row>
    <row r="67" spans="1:52" x14ac:dyDescent="0.25">
      <c r="A67" s="106" t="s">
        <v>28</v>
      </c>
      <c r="B67" s="106"/>
      <c r="C67" s="106"/>
      <c r="D67" s="106"/>
      <c r="E67" s="5">
        <v>853</v>
      </c>
      <c r="F67" s="3" t="s">
        <v>14</v>
      </c>
      <c r="G67" s="3" t="s">
        <v>146</v>
      </c>
      <c r="H67" s="3" t="s">
        <v>325</v>
      </c>
      <c r="I67" s="3" t="s">
        <v>29</v>
      </c>
      <c r="J67" s="29">
        <f t="shared" si="54"/>
        <v>200000</v>
      </c>
      <c r="K67" s="29">
        <f t="shared" si="54"/>
        <v>0</v>
      </c>
      <c r="L67" s="29">
        <f t="shared" si="54"/>
        <v>200000</v>
      </c>
      <c r="M67" s="29">
        <f t="shared" si="54"/>
        <v>0</v>
      </c>
      <c r="N67" s="29">
        <f t="shared" si="54"/>
        <v>108432</v>
      </c>
      <c r="O67" s="29">
        <f t="shared" si="54"/>
        <v>0</v>
      </c>
      <c r="P67" s="29">
        <f t="shared" si="54"/>
        <v>108432</v>
      </c>
      <c r="Q67" s="29">
        <f t="shared" si="54"/>
        <v>0</v>
      </c>
      <c r="R67" s="29">
        <f t="shared" si="54"/>
        <v>308432</v>
      </c>
      <c r="S67" s="29">
        <f t="shared" si="54"/>
        <v>0</v>
      </c>
      <c r="T67" s="29">
        <f t="shared" si="54"/>
        <v>308432</v>
      </c>
      <c r="U67" s="29">
        <f t="shared" si="54"/>
        <v>0</v>
      </c>
      <c r="V67" s="29">
        <f t="shared" si="54"/>
        <v>0</v>
      </c>
      <c r="W67" s="29">
        <f t="shared" si="54"/>
        <v>0</v>
      </c>
      <c r="X67" s="29">
        <f t="shared" si="54"/>
        <v>0</v>
      </c>
      <c r="Y67" s="29">
        <f t="shared" si="54"/>
        <v>0</v>
      </c>
      <c r="Z67" s="29">
        <f t="shared" si="54"/>
        <v>308432</v>
      </c>
      <c r="AA67" s="29">
        <f t="shared" si="54"/>
        <v>0</v>
      </c>
      <c r="AB67" s="29">
        <f t="shared" si="54"/>
        <v>308432</v>
      </c>
      <c r="AC67" s="29">
        <f t="shared" si="54"/>
        <v>0</v>
      </c>
      <c r="AD67" s="29">
        <f t="shared" si="54"/>
        <v>-40000</v>
      </c>
      <c r="AE67" s="29">
        <f t="shared" si="54"/>
        <v>0</v>
      </c>
      <c r="AF67" s="29">
        <f t="shared" si="54"/>
        <v>-40000</v>
      </c>
      <c r="AG67" s="29">
        <f t="shared" si="54"/>
        <v>0</v>
      </c>
      <c r="AH67" s="29">
        <f t="shared" si="54"/>
        <v>268432</v>
      </c>
      <c r="AI67" s="29">
        <f t="shared" si="54"/>
        <v>0</v>
      </c>
      <c r="AJ67" s="29">
        <f t="shared" si="54"/>
        <v>268432</v>
      </c>
      <c r="AK67" s="29">
        <f t="shared" si="54"/>
        <v>0</v>
      </c>
      <c r="AL67" s="29"/>
      <c r="AM67" s="29"/>
      <c r="AN67" s="29"/>
      <c r="AO67" s="29"/>
      <c r="AP67" s="29"/>
      <c r="AQ67" s="29">
        <f t="shared" si="54"/>
        <v>200000</v>
      </c>
      <c r="AR67" s="29"/>
      <c r="AS67" s="29">
        <f>AS68</f>
        <v>200000</v>
      </c>
      <c r="AT67" s="29">
        <f t="shared" si="55"/>
        <v>0</v>
      </c>
      <c r="AU67" s="29">
        <f t="shared" si="55"/>
        <v>200000</v>
      </c>
      <c r="AV67" s="29">
        <f t="shared" si="55"/>
        <v>200000</v>
      </c>
      <c r="AW67" s="29">
        <f t="shared" si="55"/>
        <v>0</v>
      </c>
      <c r="AX67" s="29">
        <f t="shared" si="55"/>
        <v>200000</v>
      </c>
      <c r="AY67" s="29">
        <f t="shared" si="55"/>
        <v>-131920</v>
      </c>
      <c r="AZ67" s="29">
        <f t="shared" si="55"/>
        <v>68080</v>
      </c>
    </row>
    <row r="68" spans="1:52" x14ac:dyDescent="0.25">
      <c r="A68" s="126" t="s">
        <v>197</v>
      </c>
      <c r="B68" s="126"/>
      <c r="C68" s="126"/>
      <c r="D68" s="126"/>
      <c r="E68" s="5">
        <v>853</v>
      </c>
      <c r="F68" s="3" t="s">
        <v>14</v>
      </c>
      <c r="G68" s="3" t="s">
        <v>146</v>
      </c>
      <c r="H68" s="3" t="s">
        <v>325</v>
      </c>
      <c r="I68" s="3" t="s">
        <v>198</v>
      </c>
      <c r="J68" s="29">
        <f>'7.ВС'!J380</f>
        <v>200000</v>
      </c>
      <c r="K68" s="29">
        <f>'7.ВС'!K380</f>
        <v>0</v>
      </c>
      <c r="L68" s="29">
        <f>'7.ВС'!L380</f>
        <v>200000</v>
      </c>
      <c r="M68" s="29">
        <f>'7.ВС'!M380</f>
        <v>0</v>
      </c>
      <c r="N68" s="29">
        <f>'7.ВС'!N380</f>
        <v>108432</v>
      </c>
      <c r="O68" s="29">
        <f>'7.ВС'!O380</f>
        <v>0</v>
      </c>
      <c r="P68" s="29">
        <f>'7.ВС'!P380</f>
        <v>108432</v>
      </c>
      <c r="Q68" s="29">
        <f>'7.ВС'!Q380</f>
        <v>0</v>
      </c>
      <c r="R68" s="29">
        <f>'7.ВС'!R380</f>
        <v>308432</v>
      </c>
      <c r="S68" s="29">
        <f>'7.ВС'!S380</f>
        <v>0</v>
      </c>
      <c r="T68" s="29">
        <f>'7.ВС'!T380</f>
        <v>308432</v>
      </c>
      <c r="U68" s="29">
        <f>'7.ВС'!U380</f>
        <v>0</v>
      </c>
      <c r="V68" s="29">
        <f>'7.ВС'!V380</f>
        <v>0</v>
      </c>
      <c r="W68" s="29">
        <f>'7.ВС'!W380</f>
        <v>0</v>
      </c>
      <c r="X68" s="29">
        <f>'7.ВС'!X380</f>
        <v>0</v>
      </c>
      <c r="Y68" s="29">
        <f>'7.ВС'!Y380</f>
        <v>0</v>
      </c>
      <c r="Z68" s="29">
        <f>'7.ВС'!Z380</f>
        <v>308432</v>
      </c>
      <c r="AA68" s="29">
        <f>'7.ВС'!AA380</f>
        <v>0</v>
      </c>
      <c r="AB68" s="29">
        <f>'7.ВС'!AB380</f>
        <v>308432</v>
      </c>
      <c r="AC68" s="29">
        <f>'7.ВС'!AC380</f>
        <v>0</v>
      </c>
      <c r="AD68" s="29">
        <f>'7.ВС'!AD380</f>
        <v>-40000</v>
      </c>
      <c r="AE68" s="29">
        <f>'7.ВС'!AE380</f>
        <v>0</v>
      </c>
      <c r="AF68" s="29">
        <f>'7.ВС'!AF380</f>
        <v>-40000</v>
      </c>
      <c r="AG68" s="29">
        <f>'7.ВС'!AG380</f>
        <v>0</v>
      </c>
      <c r="AH68" s="29">
        <f>'7.ВС'!AH380</f>
        <v>268432</v>
      </c>
      <c r="AI68" s="29">
        <f>'7.ВС'!AI380</f>
        <v>0</v>
      </c>
      <c r="AJ68" s="29">
        <f>'7.ВС'!AJ380</f>
        <v>268432</v>
      </c>
      <c r="AK68" s="29">
        <f>'7.ВС'!AK380</f>
        <v>0</v>
      </c>
      <c r="AL68" s="29"/>
      <c r="AM68" s="29"/>
      <c r="AN68" s="29"/>
      <c r="AO68" s="29"/>
      <c r="AP68" s="29"/>
      <c r="AQ68" s="29">
        <f>'7.ВС'!AQ380</f>
        <v>200000</v>
      </c>
      <c r="AR68" s="29"/>
      <c r="AS68" s="29">
        <f t="shared" si="5"/>
        <v>200000</v>
      </c>
      <c r="AT68" s="29">
        <f>'7.ВС'!AT380</f>
        <v>0</v>
      </c>
      <c r="AU68" s="29">
        <f>'7.ВС'!AU380</f>
        <v>200000</v>
      </c>
      <c r="AV68" s="29">
        <f>'7.ВС'!AV380</f>
        <v>200000</v>
      </c>
      <c r="AW68" s="29">
        <f>'7.ВС'!AW380</f>
        <v>0</v>
      </c>
      <c r="AX68" s="29">
        <f>'7.ВС'!AX380</f>
        <v>200000</v>
      </c>
      <c r="AY68" s="29">
        <f>'7.ВС'!AY380</f>
        <v>-131920</v>
      </c>
      <c r="AZ68" s="29">
        <f t="shared" si="8"/>
        <v>68080</v>
      </c>
    </row>
    <row r="69" spans="1:52" s="31" customFormat="1" ht="28.5" x14ac:dyDescent="0.25">
      <c r="A69" s="6" t="s">
        <v>41</v>
      </c>
      <c r="B69" s="104"/>
      <c r="C69" s="104"/>
      <c r="D69" s="104"/>
      <c r="E69" s="124">
        <v>851</v>
      </c>
      <c r="F69" s="27" t="s">
        <v>14</v>
      </c>
      <c r="G69" s="27" t="s">
        <v>42</v>
      </c>
      <c r="H69" s="27"/>
      <c r="I69" s="27"/>
      <c r="J69" s="30">
        <f t="shared" ref="J69:K69" si="56">J70+J77+J80+J83+J86+J92+J89+J95+J98</f>
        <v>3032158</v>
      </c>
      <c r="K69" s="30">
        <f t="shared" si="56"/>
        <v>326458</v>
      </c>
      <c r="L69" s="30">
        <f>L70+L77+L80+L83+L86+L92+L89+L95+L98</f>
        <v>2705700</v>
      </c>
      <c r="M69" s="30">
        <f t="shared" ref="M69:AV69" si="57">M70+M77+M80+M83+M86+M92+M89+M95+M98</f>
        <v>0</v>
      </c>
      <c r="N69" s="30">
        <f t="shared" ref="N69:U69" si="58">N70+N77+N80+N83+N86+N92+N89+N95+N98</f>
        <v>1239967</v>
      </c>
      <c r="O69" s="30">
        <f t="shared" si="58"/>
        <v>0</v>
      </c>
      <c r="P69" s="30">
        <f t="shared" si="58"/>
        <v>1239967</v>
      </c>
      <c r="Q69" s="30">
        <f t="shared" si="58"/>
        <v>0</v>
      </c>
      <c r="R69" s="30">
        <f t="shared" si="58"/>
        <v>4272125</v>
      </c>
      <c r="S69" s="30">
        <f t="shared" si="58"/>
        <v>326458</v>
      </c>
      <c r="T69" s="30">
        <f t="shared" si="58"/>
        <v>3945667</v>
      </c>
      <c r="U69" s="30">
        <f t="shared" si="58"/>
        <v>0</v>
      </c>
      <c r="V69" s="30">
        <f t="shared" ref="V69:AC69" si="59">V70+V77+V80+V83+V86+V92+V89+V95+V98</f>
        <v>0</v>
      </c>
      <c r="W69" s="30">
        <f t="shared" si="59"/>
        <v>0</v>
      </c>
      <c r="X69" s="30">
        <f t="shared" si="59"/>
        <v>0</v>
      </c>
      <c r="Y69" s="30">
        <f t="shared" si="59"/>
        <v>0</v>
      </c>
      <c r="Z69" s="30">
        <f t="shared" si="59"/>
        <v>4272125</v>
      </c>
      <c r="AA69" s="30">
        <f t="shared" si="59"/>
        <v>326458</v>
      </c>
      <c r="AB69" s="30">
        <f t="shared" si="59"/>
        <v>3945667</v>
      </c>
      <c r="AC69" s="30">
        <f t="shared" si="59"/>
        <v>0</v>
      </c>
      <c r="AD69" s="30">
        <f t="shared" ref="AD69:AK69" si="60">AD70+AD77+AD80+AD83+AD86+AD92+AD89+AD95+AD98</f>
        <v>50545</v>
      </c>
      <c r="AE69" s="30">
        <f t="shared" si="60"/>
        <v>0</v>
      </c>
      <c r="AF69" s="30">
        <f t="shared" si="60"/>
        <v>50545</v>
      </c>
      <c r="AG69" s="30">
        <f t="shared" si="60"/>
        <v>0</v>
      </c>
      <c r="AH69" s="30">
        <f t="shared" si="60"/>
        <v>4322670</v>
      </c>
      <c r="AI69" s="30">
        <f t="shared" si="60"/>
        <v>326458</v>
      </c>
      <c r="AJ69" s="30">
        <f t="shared" si="60"/>
        <v>3996212</v>
      </c>
      <c r="AK69" s="30">
        <f t="shared" si="60"/>
        <v>0</v>
      </c>
      <c r="AL69" s="30"/>
      <c r="AM69" s="30"/>
      <c r="AN69" s="30"/>
      <c r="AO69" s="30"/>
      <c r="AP69" s="30"/>
      <c r="AQ69" s="30">
        <f t="shared" si="57"/>
        <v>2447958</v>
      </c>
      <c r="AR69" s="30"/>
      <c r="AS69" s="29">
        <f t="shared" si="5"/>
        <v>2447958</v>
      </c>
      <c r="AT69" s="30"/>
      <c r="AU69" s="29">
        <f t="shared" si="6"/>
        <v>2447958</v>
      </c>
      <c r="AV69" s="30">
        <f t="shared" si="57"/>
        <v>2447958</v>
      </c>
      <c r="AW69" s="30"/>
      <c r="AX69" s="29">
        <f t="shared" si="7"/>
        <v>2447958</v>
      </c>
      <c r="AY69" s="30"/>
      <c r="AZ69" s="29">
        <f t="shared" si="8"/>
        <v>2447958</v>
      </c>
    </row>
    <row r="70" spans="1:52" ht="135" hidden="1" x14ac:dyDescent="0.25">
      <c r="A70" s="126" t="s">
        <v>43</v>
      </c>
      <c r="B70" s="124"/>
      <c r="C70" s="124"/>
      <c r="D70" s="124"/>
      <c r="E70" s="124">
        <v>851</v>
      </c>
      <c r="F70" s="3" t="s">
        <v>14</v>
      </c>
      <c r="G70" s="3" t="s">
        <v>42</v>
      </c>
      <c r="H70" s="3" t="s">
        <v>44</v>
      </c>
      <c r="I70" s="3"/>
      <c r="J70" s="29">
        <f t="shared" ref="J70:AV70" si="61">J71+J73+J75</f>
        <v>326458</v>
      </c>
      <c r="K70" s="29">
        <f t="shared" ref="K70:M70" si="62">K71+K73+K75</f>
        <v>326458</v>
      </c>
      <c r="L70" s="29">
        <f t="shared" si="62"/>
        <v>0</v>
      </c>
      <c r="M70" s="29">
        <f t="shared" si="62"/>
        <v>0</v>
      </c>
      <c r="N70" s="29">
        <f t="shared" ref="N70:U70" si="63">N71+N73+N75</f>
        <v>0</v>
      </c>
      <c r="O70" s="29">
        <f t="shared" si="63"/>
        <v>0</v>
      </c>
      <c r="P70" s="29">
        <f t="shared" si="63"/>
        <v>0</v>
      </c>
      <c r="Q70" s="29">
        <f t="shared" si="63"/>
        <v>0</v>
      </c>
      <c r="R70" s="29">
        <f t="shared" si="63"/>
        <v>326458</v>
      </c>
      <c r="S70" s="29">
        <f t="shared" si="63"/>
        <v>326458</v>
      </c>
      <c r="T70" s="29">
        <f t="shared" si="63"/>
        <v>0</v>
      </c>
      <c r="U70" s="29">
        <f t="shared" si="63"/>
        <v>0</v>
      </c>
      <c r="V70" s="29">
        <f t="shared" ref="V70:AC70" si="64">V71+V73+V75</f>
        <v>0</v>
      </c>
      <c r="W70" s="29">
        <f t="shared" si="64"/>
        <v>0</v>
      </c>
      <c r="X70" s="29">
        <f t="shared" si="64"/>
        <v>0</v>
      </c>
      <c r="Y70" s="29">
        <f t="shared" si="64"/>
        <v>0</v>
      </c>
      <c r="Z70" s="29">
        <f t="shared" si="64"/>
        <v>326458</v>
      </c>
      <c r="AA70" s="29">
        <f t="shared" si="64"/>
        <v>326458</v>
      </c>
      <c r="AB70" s="29">
        <f t="shared" si="64"/>
        <v>0</v>
      </c>
      <c r="AC70" s="29">
        <f t="shared" si="64"/>
        <v>0</v>
      </c>
      <c r="AD70" s="29">
        <f t="shared" ref="AD70:AK70" si="65">AD71+AD73+AD75</f>
        <v>0</v>
      </c>
      <c r="AE70" s="29">
        <f t="shared" si="65"/>
        <v>0</v>
      </c>
      <c r="AF70" s="29">
        <f t="shared" si="65"/>
        <v>0</v>
      </c>
      <c r="AG70" s="29">
        <f t="shared" si="65"/>
        <v>0</v>
      </c>
      <c r="AH70" s="29">
        <f t="shared" si="65"/>
        <v>326458</v>
      </c>
      <c r="AI70" s="29">
        <f t="shared" si="65"/>
        <v>326458</v>
      </c>
      <c r="AJ70" s="29">
        <f t="shared" si="65"/>
        <v>0</v>
      </c>
      <c r="AK70" s="29">
        <f t="shared" si="65"/>
        <v>0</v>
      </c>
      <c r="AL70" s="29"/>
      <c r="AM70" s="29"/>
      <c r="AN70" s="29"/>
      <c r="AO70" s="29"/>
      <c r="AP70" s="29"/>
      <c r="AQ70" s="29">
        <f t="shared" si="61"/>
        <v>326458</v>
      </c>
      <c r="AR70" s="29"/>
      <c r="AS70" s="29">
        <f t="shared" si="5"/>
        <v>326458</v>
      </c>
      <c r="AT70" s="29"/>
      <c r="AU70" s="29">
        <f t="shared" si="6"/>
        <v>326458</v>
      </c>
      <c r="AV70" s="29">
        <f t="shared" si="61"/>
        <v>326458</v>
      </c>
      <c r="AW70" s="29"/>
      <c r="AX70" s="29">
        <f t="shared" si="7"/>
        <v>326458</v>
      </c>
      <c r="AY70" s="29"/>
      <c r="AZ70" s="29">
        <f t="shared" si="8"/>
        <v>326458</v>
      </c>
    </row>
    <row r="71" spans="1:52" ht="105" hidden="1" x14ac:dyDescent="0.25">
      <c r="A71" s="126" t="s">
        <v>19</v>
      </c>
      <c r="B71" s="124"/>
      <c r="C71" s="124"/>
      <c r="D71" s="124"/>
      <c r="E71" s="124">
        <v>851</v>
      </c>
      <c r="F71" s="3" t="s">
        <v>14</v>
      </c>
      <c r="G71" s="3" t="s">
        <v>42</v>
      </c>
      <c r="H71" s="3" t="s">
        <v>44</v>
      </c>
      <c r="I71" s="3" t="s">
        <v>21</v>
      </c>
      <c r="J71" s="29">
        <f t="shared" ref="J71:AV71" si="66">J72</f>
        <v>217786</v>
      </c>
      <c r="K71" s="29">
        <f t="shared" si="66"/>
        <v>217786</v>
      </c>
      <c r="L71" s="29">
        <f t="shared" si="66"/>
        <v>0</v>
      </c>
      <c r="M71" s="29">
        <f t="shared" si="66"/>
        <v>0</v>
      </c>
      <c r="N71" s="29">
        <f t="shared" si="66"/>
        <v>0</v>
      </c>
      <c r="O71" s="29">
        <f t="shared" si="66"/>
        <v>0</v>
      </c>
      <c r="P71" s="29">
        <f t="shared" si="66"/>
        <v>0</v>
      </c>
      <c r="Q71" s="29">
        <f t="shared" si="66"/>
        <v>0</v>
      </c>
      <c r="R71" s="29">
        <f t="shared" si="66"/>
        <v>217786</v>
      </c>
      <c r="S71" s="29">
        <f t="shared" si="66"/>
        <v>217786</v>
      </c>
      <c r="T71" s="29">
        <f t="shared" si="66"/>
        <v>0</v>
      </c>
      <c r="U71" s="29">
        <f t="shared" si="66"/>
        <v>0</v>
      </c>
      <c r="V71" s="29">
        <f t="shared" si="66"/>
        <v>34400</v>
      </c>
      <c r="W71" s="29">
        <f t="shared" si="66"/>
        <v>34400</v>
      </c>
      <c r="X71" s="29">
        <f t="shared" si="66"/>
        <v>0</v>
      </c>
      <c r="Y71" s="29">
        <f t="shared" si="66"/>
        <v>0</v>
      </c>
      <c r="Z71" s="29">
        <f t="shared" si="66"/>
        <v>252186</v>
      </c>
      <c r="AA71" s="29">
        <f t="shared" si="66"/>
        <v>252186</v>
      </c>
      <c r="AB71" s="29">
        <f t="shared" si="66"/>
        <v>0</v>
      </c>
      <c r="AC71" s="29">
        <f t="shared" si="66"/>
        <v>0</v>
      </c>
      <c r="AD71" s="29">
        <f t="shared" si="66"/>
        <v>0</v>
      </c>
      <c r="AE71" s="29">
        <f t="shared" si="66"/>
        <v>0</v>
      </c>
      <c r="AF71" s="29">
        <f t="shared" si="66"/>
        <v>0</v>
      </c>
      <c r="AG71" s="29">
        <f t="shared" si="66"/>
        <v>0</v>
      </c>
      <c r="AH71" s="29">
        <f t="shared" si="66"/>
        <v>252186</v>
      </c>
      <c r="AI71" s="29">
        <f t="shared" si="66"/>
        <v>252186</v>
      </c>
      <c r="AJ71" s="29">
        <f t="shared" si="66"/>
        <v>0</v>
      </c>
      <c r="AK71" s="29">
        <f t="shared" si="66"/>
        <v>0</v>
      </c>
      <c r="AL71" s="29"/>
      <c r="AM71" s="29"/>
      <c r="AN71" s="29"/>
      <c r="AO71" s="29"/>
      <c r="AP71" s="29"/>
      <c r="AQ71" s="29">
        <f t="shared" si="66"/>
        <v>217786</v>
      </c>
      <c r="AR71" s="29"/>
      <c r="AS71" s="29">
        <f t="shared" si="5"/>
        <v>217786</v>
      </c>
      <c r="AT71" s="29"/>
      <c r="AU71" s="29">
        <f t="shared" si="6"/>
        <v>217786</v>
      </c>
      <c r="AV71" s="29">
        <f t="shared" si="66"/>
        <v>217786</v>
      </c>
      <c r="AW71" s="29"/>
      <c r="AX71" s="29">
        <f t="shared" si="7"/>
        <v>217786</v>
      </c>
      <c r="AY71" s="29"/>
      <c r="AZ71" s="29">
        <f t="shared" si="8"/>
        <v>217786</v>
      </c>
    </row>
    <row r="72" spans="1:52" ht="45" hidden="1" x14ac:dyDescent="0.25">
      <c r="A72" s="126" t="s">
        <v>11</v>
      </c>
      <c r="B72" s="124"/>
      <c r="C72" s="124"/>
      <c r="D72" s="124"/>
      <c r="E72" s="124">
        <v>851</v>
      </c>
      <c r="F72" s="3" t="s">
        <v>14</v>
      </c>
      <c r="G72" s="3" t="s">
        <v>42</v>
      </c>
      <c r="H72" s="3" t="s">
        <v>44</v>
      </c>
      <c r="I72" s="3" t="s">
        <v>22</v>
      </c>
      <c r="J72" s="29">
        <f>'7.ВС'!J42</f>
        <v>217786</v>
      </c>
      <c r="K72" s="29">
        <f>'7.ВС'!K42</f>
        <v>217786</v>
      </c>
      <c r="L72" s="29">
        <f>'7.ВС'!L42</f>
        <v>0</v>
      </c>
      <c r="M72" s="29">
        <f>'7.ВС'!M42</f>
        <v>0</v>
      </c>
      <c r="N72" s="29">
        <f>'7.ВС'!N42</f>
        <v>0</v>
      </c>
      <c r="O72" s="29">
        <f>'7.ВС'!O42</f>
        <v>0</v>
      </c>
      <c r="P72" s="29">
        <f>'7.ВС'!P42</f>
        <v>0</v>
      </c>
      <c r="Q72" s="29">
        <f>'7.ВС'!Q42</f>
        <v>0</v>
      </c>
      <c r="R72" s="29">
        <f>'7.ВС'!R42</f>
        <v>217786</v>
      </c>
      <c r="S72" s="29">
        <f>'7.ВС'!S42</f>
        <v>217786</v>
      </c>
      <c r="T72" s="29">
        <f>'7.ВС'!T42</f>
        <v>0</v>
      </c>
      <c r="U72" s="29">
        <f>'7.ВС'!U42</f>
        <v>0</v>
      </c>
      <c r="V72" s="29">
        <f>'7.ВС'!V42</f>
        <v>34400</v>
      </c>
      <c r="W72" s="29">
        <f>'7.ВС'!W42</f>
        <v>34400</v>
      </c>
      <c r="X72" s="29">
        <f>'7.ВС'!X42</f>
        <v>0</v>
      </c>
      <c r="Y72" s="29">
        <f>'7.ВС'!Y42</f>
        <v>0</v>
      </c>
      <c r="Z72" s="29">
        <f>'7.ВС'!Z42</f>
        <v>252186</v>
      </c>
      <c r="AA72" s="29">
        <f>'7.ВС'!AA42</f>
        <v>252186</v>
      </c>
      <c r="AB72" s="29">
        <f>'7.ВС'!AB42</f>
        <v>0</v>
      </c>
      <c r="AC72" s="29">
        <f>'7.ВС'!AC42</f>
        <v>0</v>
      </c>
      <c r="AD72" s="29">
        <f>'7.ВС'!AD42</f>
        <v>0</v>
      </c>
      <c r="AE72" s="29">
        <f>'7.ВС'!AE42</f>
        <v>0</v>
      </c>
      <c r="AF72" s="29">
        <f>'7.ВС'!AF42</f>
        <v>0</v>
      </c>
      <c r="AG72" s="29">
        <f>'7.ВС'!AG42</f>
        <v>0</v>
      </c>
      <c r="AH72" s="29">
        <f>'7.ВС'!AH42</f>
        <v>252186</v>
      </c>
      <c r="AI72" s="29">
        <f>'7.ВС'!AI42</f>
        <v>252186</v>
      </c>
      <c r="AJ72" s="29">
        <f>'7.ВС'!AJ42</f>
        <v>0</v>
      </c>
      <c r="AK72" s="29">
        <f>'7.ВС'!AK42</f>
        <v>0</v>
      </c>
      <c r="AL72" s="29"/>
      <c r="AM72" s="29"/>
      <c r="AN72" s="29"/>
      <c r="AO72" s="29"/>
      <c r="AP72" s="29"/>
      <c r="AQ72" s="29">
        <f>'7.ВС'!AQ42</f>
        <v>217786</v>
      </c>
      <c r="AR72" s="29"/>
      <c r="AS72" s="29">
        <f t="shared" ref="AS72:AS138" si="67">AQ72+AR72</f>
        <v>217786</v>
      </c>
      <c r="AT72" s="29"/>
      <c r="AU72" s="29">
        <f t="shared" ref="AU72:AU110" si="68">AS72+AT72</f>
        <v>217786</v>
      </c>
      <c r="AV72" s="29">
        <f>'7.ВС'!AV42</f>
        <v>217786</v>
      </c>
      <c r="AW72" s="29"/>
      <c r="AX72" s="29">
        <f t="shared" si="7"/>
        <v>217786</v>
      </c>
      <c r="AY72" s="29"/>
      <c r="AZ72" s="29">
        <f t="shared" si="8"/>
        <v>217786</v>
      </c>
    </row>
    <row r="73" spans="1:52" ht="45" hidden="1" x14ac:dyDescent="0.25">
      <c r="A73" s="106" t="s">
        <v>25</v>
      </c>
      <c r="B73" s="124"/>
      <c r="C73" s="124"/>
      <c r="D73" s="124"/>
      <c r="E73" s="124">
        <v>851</v>
      </c>
      <c r="F73" s="3" t="s">
        <v>14</v>
      </c>
      <c r="G73" s="3" t="s">
        <v>42</v>
      </c>
      <c r="H73" s="3" t="s">
        <v>44</v>
      </c>
      <c r="I73" s="3" t="s">
        <v>26</v>
      </c>
      <c r="J73" s="29">
        <f t="shared" ref="J73:AV73" si="69">J74</f>
        <v>108472</v>
      </c>
      <c r="K73" s="29">
        <f t="shared" si="69"/>
        <v>108472</v>
      </c>
      <c r="L73" s="29">
        <f t="shared" si="69"/>
        <v>0</v>
      </c>
      <c r="M73" s="29">
        <f t="shared" si="69"/>
        <v>0</v>
      </c>
      <c r="N73" s="29">
        <f t="shared" si="69"/>
        <v>0</v>
      </c>
      <c r="O73" s="29">
        <f t="shared" si="69"/>
        <v>0</v>
      </c>
      <c r="P73" s="29">
        <f t="shared" si="69"/>
        <v>0</v>
      </c>
      <c r="Q73" s="29">
        <f t="shared" si="69"/>
        <v>0</v>
      </c>
      <c r="R73" s="29">
        <f t="shared" si="69"/>
        <v>108472</v>
      </c>
      <c r="S73" s="29">
        <f t="shared" si="69"/>
        <v>108472</v>
      </c>
      <c r="T73" s="29">
        <f t="shared" si="69"/>
        <v>0</v>
      </c>
      <c r="U73" s="29">
        <f t="shared" si="69"/>
        <v>0</v>
      </c>
      <c r="V73" s="29">
        <f t="shared" si="69"/>
        <v>-34400</v>
      </c>
      <c r="W73" s="29">
        <f t="shared" si="69"/>
        <v>-34400</v>
      </c>
      <c r="X73" s="29">
        <f t="shared" si="69"/>
        <v>0</v>
      </c>
      <c r="Y73" s="29">
        <f t="shared" si="69"/>
        <v>0</v>
      </c>
      <c r="Z73" s="29">
        <f t="shared" si="69"/>
        <v>74072</v>
      </c>
      <c r="AA73" s="29">
        <f t="shared" si="69"/>
        <v>74072</v>
      </c>
      <c r="AB73" s="29">
        <f t="shared" si="69"/>
        <v>0</v>
      </c>
      <c r="AC73" s="29">
        <f t="shared" si="69"/>
        <v>0</v>
      </c>
      <c r="AD73" s="29">
        <f t="shared" si="69"/>
        <v>0</v>
      </c>
      <c r="AE73" s="29">
        <f t="shared" si="69"/>
        <v>0</v>
      </c>
      <c r="AF73" s="29">
        <f t="shared" si="69"/>
        <v>0</v>
      </c>
      <c r="AG73" s="29">
        <f t="shared" si="69"/>
        <v>0</v>
      </c>
      <c r="AH73" s="29">
        <f t="shared" si="69"/>
        <v>74072</v>
      </c>
      <c r="AI73" s="29">
        <f t="shared" si="69"/>
        <v>74072</v>
      </c>
      <c r="AJ73" s="29">
        <f t="shared" si="69"/>
        <v>0</v>
      </c>
      <c r="AK73" s="29">
        <f t="shared" si="69"/>
        <v>0</v>
      </c>
      <c r="AL73" s="29"/>
      <c r="AM73" s="29"/>
      <c r="AN73" s="29"/>
      <c r="AO73" s="29"/>
      <c r="AP73" s="29"/>
      <c r="AQ73" s="29">
        <f t="shared" si="69"/>
        <v>108472</v>
      </c>
      <c r="AR73" s="29"/>
      <c r="AS73" s="29">
        <f t="shared" si="67"/>
        <v>108472</v>
      </c>
      <c r="AT73" s="29"/>
      <c r="AU73" s="29">
        <f t="shared" si="68"/>
        <v>108472</v>
      </c>
      <c r="AV73" s="29">
        <f t="shared" si="69"/>
        <v>108472</v>
      </c>
      <c r="AW73" s="29"/>
      <c r="AX73" s="29">
        <f t="shared" ref="AX73:AX139" si="70">AV73+AW73</f>
        <v>108472</v>
      </c>
      <c r="AY73" s="29"/>
      <c r="AZ73" s="29">
        <f t="shared" ref="AZ73:AZ110" si="71">AX73+AY73</f>
        <v>108472</v>
      </c>
    </row>
    <row r="74" spans="1:52" ht="45" hidden="1" x14ac:dyDescent="0.25">
      <c r="A74" s="106" t="s">
        <v>12</v>
      </c>
      <c r="B74" s="124"/>
      <c r="C74" s="124"/>
      <c r="D74" s="124"/>
      <c r="E74" s="124">
        <v>851</v>
      </c>
      <c r="F74" s="3" t="s">
        <v>14</v>
      </c>
      <c r="G74" s="3" t="s">
        <v>42</v>
      </c>
      <c r="H74" s="3" t="s">
        <v>44</v>
      </c>
      <c r="I74" s="3" t="s">
        <v>27</v>
      </c>
      <c r="J74" s="29">
        <f>'7.ВС'!J44</f>
        <v>108472</v>
      </c>
      <c r="K74" s="29">
        <f>'7.ВС'!K44</f>
        <v>108472</v>
      </c>
      <c r="L74" s="29">
        <f>'7.ВС'!L44</f>
        <v>0</v>
      </c>
      <c r="M74" s="29">
        <f>'7.ВС'!M44</f>
        <v>0</v>
      </c>
      <c r="N74" s="29">
        <f>'7.ВС'!N44</f>
        <v>0</v>
      </c>
      <c r="O74" s="29">
        <f>'7.ВС'!O44</f>
        <v>0</v>
      </c>
      <c r="P74" s="29">
        <f>'7.ВС'!P44</f>
        <v>0</v>
      </c>
      <c r="Q74" s="29">
        <f>'7.ВС'!Q44</f>
        <v>0</v>
      </c>
      <c r="R74" s="29">
        <f>'7.ВС'!R44</f>
        <v>108472</v>
      </c>
      <c r="S74" s="29">
        <f>'7.ВС'!S44</f>
        <v>108472</v>
      </c>
      <c r="T74" s="29">
        <f>'7.ВС'!T44</f>
        <v>0</v>
      </c>
      <c r="U74" s="29">
        <f>'7.ВС'!U44</f>
        <v>0</v>
      </c>
      <c r="V74" s="29">
        <f>'7.ВС'!V44</f>
        <v>-34400</v>
      </c>
      <c r="W74" s="29">
        <f>'7.ВС'!W44</f>
        <v>-34400</v>
      </c>
      <c r="X74" s="29">
        <f>'7.ВС'!X44</f>
        <v>0</v>
      </c>
      <c r="Y74" s="29">
        <f>'7.ВС'!Y44</f>
        <v>0</v>
      </c>
      <c r="Z74" s="29">
        <f>'7.ВС'!Z44</f>
        <v>74072</v>
      </c>
      <c r="AA74" s="29">
        <f>'7.ВС'!AA44</f>
        <v>74072</v>
      </c>
      <c r="AB74" s="29">
        <f>'7.ВС'!AB44</f>
        <v>0</v>
      </c>
      <c r="AC74" s="29">
        <f>'7.ВС'!AC44</f>
        <v>0</v>
      </c>
      <c r="AD74" s="29">
        <f>'7.ВС'!AD44</f>
        <v>0</v>
      </c>
      <c r="AE74" s="29">
        <f>'7.ВС'!AE44</f>
        <v>0</v>
      </c>
      <c r="AF74" s="29">
        <f>'7.ВС'!AF44</f>
        <v>0</v>
      </c>
      <c r="AG74" s="29">
        <f>'7.ВС'!AG44</f>
        <v>0</v>
      </c>
      <c r="AH74" s="29">
        <f>'7.ВС'!AH44</f>
        <v>74072</v>
      </c>
      <c r="AI74" s="29">
        <f>'7.ВС'!AI44</f>
        <v>74072</v>
      </c>
      <c r="AJ74" s="29">
        <f>'7.ВС'!AJ44</f>
        <v>0</v>
      </c>
      <c r="AK74" s="29">
        <f>'7.ВС'!AK44</f>
        <v>0</v>
      </c>
      <c r="AL74" s="29"/>
      <c r="AM74" s="29"/>
      <c r="AN74" s="29"/>
      <c r="AO74" s="29"/>
      <c r="AP74" s="29"/>
      <c r="AQ74" s="29">
        <f>'7.ВС'!AQ44</f>
        <v>108472</v>
      </c>
      <c r="AR74" s="29"/>
      <c r="AS74" s="29">
        <f t="shared" si="67"/>
        <v>108472</v>
      </c>
      <c r="AT74" s="29"/>
      <c r="AU74" s="29">
        <f t="shared" si="68"/>
        <v>108472</v>
      </c>
      <c r="AV74" s="29">
        <f>'7.ВС'!AV44</f>
        <v>108472</v>
      </c>
      <c r="AW74" s="29"/>
      <c r="AX74" s="29">
        <f t="shared" si="70"/>
        <v>108472</v>
      </c>
      <c r="AY74" s="29"/>
      <c r="AZ74" s="29">
        <f t="shared" si="71"/>
        <v>108472</v>
      </c>
    </row>
    <row r="75" spans="1:52" hidden="1" x14ac:dyDescent="0.25">
      <c r="A75" s="126" t="s">
        <v>45</v>
      </c>
      <c r="B75" s="126"/>
      <c r="C75" s="126"/>
      <c r="D75" s="126"/>
      <c r="E75" s="124">
        <v>851</v>
      </c>
      <c r="F75" s="3" t="s">
        <v>14</v>
      </c>
      <c r="G75" s="4" t="s">
        <v>42</v>
      </c>
      <c r="H75" s="3" t="s">
        <v>44</v>
      </c>
      <c r="I75" s="3" t="s">
        <v>46</v>
      </c>
      <c r="J75" s="29">
        <f t="shared" ref="J75:AV75" si="72">J76</f>
        <v>200</v>
      </c>
      <c r="K75" s="29">
        <f t="shared" si="72"/>
        <v>200</v>
      </c>
      <c r="L75" s="29">
        <f t="shared" si="72"/>
        <v>0</v>
      </c>
      <c r="M75" s="29">
        <f t="shared" si="72"/>
        <v>0</v>
      </c>
      <c r="N75" s="29">
        <f t="shared" si="72"/>
        <v>0</v>
      </c>
      <c r="O75" s="29">
        <f t="shared" si="72"/>
        <v>0</v>
      </c>
      <c r="P75" s="29">
        <f t="shared" si="72"/>
        <v>0</v>
      </c>
      <c r="Q75" s="29">
        <f t="shared" si="72"/>
        <v>0</v>
      </c>
      <c r="R75" s="29">
        <f t="shared" si="72"/>
        <v>200</v>
      </c>
      <c r="S75" s="29">
        <f t="shared" si="72"/>
        <v>200</v>
      </c>
      <c r="T75" s="29">
        <f t="shared" si="72"/>
        <v>0</v>
      </c>
      <c r="U75" s="29">
        <f t="shared" si="72"/>
        <v>0</v>
      </c>
      <c r="V75" s="29">
        <f t="shared" si="72"/>
        <v>0</v>
      </c>
      <c r="W75" s="29">
        <f t="shared" si="72"/>
        <v>0</v>
      </c>
      <c r="X75" s="29">
        <f t="shared" si="72"/>
        <v>0</v>
      </c>
      <c r="Y75" s="29">
        <f t="shared" si="72"/>
        <v>0</v>
      </c>
      <c r="Z75" s="29">
        <f t="shared" si="72"/>
        <v>200</v>
      </c>
      <c r="AA75" s="29">
        <f t="shared" si="72"/>
        <v>200</v>
      </c>
      <c r="AB75" s="29">
        <f t="shared" si="72"/>
        <v>0</v>
      </c>
      <c r="AC75" s="29">
        <f t="shared" si="72"/>
        <v>0</v>
      </c>
      <c r="AD75" s="29">
        <f t="shared" si="72"/>
        <v>0</v>
      </c>
      <c r="AE75" s="29">
        <f t="shared" si="72"/>
        <v>0</v>
      </c>
      <c r="AF75" s="29">
        <f t="shared" si="72"/>
        <v>0</v>
      </c>
      <c r="AG75" s="29">
        <f t="shared" si="72"/>
        <v>0</v>
      </c>
      <c r="AH75" s="29">
        <f t="shared" si="72"/>
        <v>200</v>
      </c>
      <c r="AI75" s="29">
        <f t="shared" si="72"/>
        <v>200</v>
      </c>
      <c r="AJ75" s="29">
        <f t="shared" si="72"/>
        <v>0</v>
      </c>
      <c r="AK75" s="29">
        <f t="shared" si="72"/>
        <v>0</v>
      </c>
      <c r="AL75" s="29"/>
      <c r="AM75" s="29"/>
      <c r="AN75" s="29"/>
      <c r="AO75" s="29"/>
      <c r="AP75" s="29"/>
      <c r="AQ75" s="29">
        <f t="shared" si="72"/>
        <v>200</v>
      </c>
      <c r="AR75" s="29"/>
      <c r="AS75" s="29">
        <f t="shared" si="67"/>
        <v>200</v>
      </c>
      <c r="AT75" s="29"/>
      <c r="AU75" s="29">
        <f t="shared" si="68"/>
        <v>200</v>
      </c>
      <c r="AV75" s="29">
        <f t="shared" si="72"/>
        <v>200</v>
      </c>
      <c r="AW75" s="29"/>
      <c r="AX75" s="29">
        <f t="shared" si="70"/>
        <v>200</v>
      </c>
      <c r="AY75" s="29"/>
      <c r="AZ75" s="29">
        <f t="shared" si="71"/>
        <v>200</v>
      </c>
    </row>
    <row r="76" spans="1:52" hidden="1" x14ac:dyDescent="0.25">
      <c r="A76" s="126" t="s">
        <v>47</v>
      </c>
      <c r="B76" s="126"/>
      <c r="C76" s="126"/>
      <c r="D76" s="126"/>
      <c r="E76" s="124">
        <v>851</v>
      </c>
      <c r="F76" s="3" t="s">
        <v>14</v>
      </c>
      <c r="G76" s="4" t="s">
        <v>42</v>
      </c>
      <c r="H76" s="3" t="s">
        <v>44</v>
      </c>
      <c r="I76" s="3" t="s">
        <v>48</v>
      </c>
      <c r="J76" s="29">
        <f>'7.ВС'!J46</f>
        <v>200</v>
      </c>
      <c r="K76" s="29">
        <f>'7.ВС'!K46</f>
        <v>200</v>
      </c>
      <c r="L76" s="29">
        <f>'7.ВС'!L46</f>
        <v>0</v>
      </c>
      <c r="M76" s="29">
        <f>'7.ВС'!M46</f>
        <v>0</v>
      </c>
      <c r="N76" s="29">
        <f>'7.ВС'!N46</f>
        <v>0</v>
      </c>
      <c r="O76" s="29">
        <f>'7.ВС'!O46</f>
        <v>0</v>
      </c>
      <c r="P76" s="29">
        <f>'7.ВС'!P46</f>
        <v>0</v>
      </c>
      <c r="Q76" s="29">
        <f>'7.ВС'!Q46</f>
        <v>0</v>
      </c>
      <c r="R76" s="29">
        <f>'7.ВС'!R46</f>
        <v>200</v>
      </c>
      <c r="S76" s="29">
        <f>'7.ВС'!S46</f>
        <v>200</v>
      </c>
      <c r="T76" s="29">
        <f>'7.ВС'!T46</f>
        <v>0</v>
      </c>
      <c r="U76" s="29">
        <f>'7.ВС'!U46</f>
        <v>0</v>
      </c>
      <c r="V76" s="29">
        <f>'7.ВС'!V46</f>
        <v>0</v>
      </c>
      <c r="W76" s="29">
        <f>'7.ВС'!W46</f>
        <v>0</v>
      </c>
      <c r="X76" s="29">
        <f>'7.ВС'!X46</f>
        <v>0</v>
      </c>
      <c r="Y76" s="29">
        <f>'7.ВС'!Y46</f>
        <v>0</v>
      </c>
      <c r="Z76" s="29">
        <f>'7.ВС'!Z46</f>
        <v>200</v>
      </c>
      <c r="AA76" s="29">
        <f>'7.ВС'!AA46</f>
        <v>200</v>
      </c>
      <c r="AB76" s="29">
        <f>'7.ВС'!AB46</f>
        <v>0</v>
      </c>
      <c r="AC76" s="29">
        <f>'7.ВС'!AC46</f>
        <v>0</v>
      </c>
      <c r="AD76" s="29">
        <f>'7.ВС'!AD46</f>
        <v>0</v>
      </c>
      <c r="AE76" s="29">
        <f>'7.ВС'!AE46</f>
        <v>0</v>
      </c>
      <c r="AF76" s="29">
        <f>'7.ВС'!AF46</f>
        <v>0</v>
      </c>
      <c r="AG76" s="29">
        <f>'7.ВС'!AG46</f>
        <v>0</v>
      </c>
      <c r="AH76" s="29">
        <f>'7.ВС'!AH46</f>
        <v>200</v>
      </c>
      <c r="AI76" s="29">
        <f>'7.ВС'!AI46</f>
        <v>200</v>
      </c>
      <c r="AJ76" s="29">
        <f>'7.ВС'!AJ46</f>
        <v>0</v>
      </c>
      <c r="AK76" s="29">
        <f>'7.ВС'!AK46</f>
        <v>0</v>
      </c>
      <c r="AL76" s="29"/>
      <c r="AM76" s="29"/>
      <c r="AN76" s="29"/>
      <c r="AO76" s="29"/>
      <c r="AP76" s="29"/>
      <c r="AQ76" s="29">
        <f>'7.ВС'!AQ46</f>
        <v>200</v>
      </c>
      <c r="AR76" s="29"/>
      <c r="AS76" s="29">
        <f t="shared" si="67"/>
        <v>200</v>
      </c>
      <c r="AT76" s="29"/>
      <c r="AU76" s="29">
        <f t="shared" si="68"/>
        <v>200</v>
      </c>
      <c r="AV76" s="29">
        <f>'7.ВС'!AV46</f>
        <v>200</v>
      </c>
      <c r="AW76" s="29"/>
      <c r="AX76" s="29">
        <f t="shared" si="70"/>
        <v>200</v>
      </c>
      <c r="AY76" s="29"/>
      <c r="AZ76" s="29">
        <f t="shared" si="71"/>
        <v>200</v>
      </c>
    </row>
    <row r="77" spans="1:52" ht="45" hidden="1" x14ac:dyDescent="0.25">
      <c r="A77" s="126" t="s">
        <v>49</v>
      </c>
      <c r="B77" s="106"/>
      <c r="C77" s="106"/>
      <c r="D77" s="106"/>
      <c r="E77" s="124">
        <v>851</v>
      </c>
      <c r="F77" s="3" t="s">
        <v>20</v>
      </c>
      <c r="G77" s="4" t="s">
        <v>42</v>
      </c>
      <c r="H77" s="3" t="s">
        <v>50</v>
      </c>
      <c r="I77" s="3"/>
      <c r="J77" s="29">
        <f t="shared" ref="J77:AV78" si="73">J78</f>
        <v>315600</v>
      </c>
      <c r="K77" s="29">
        <f t="shared" si="73"/>
        <v>0</v>
      </c>
      <c r="L77" s="29">
        <f t="shared" si="73"/>
        <v>315600</v>
      </c>
      <c r="M77" s="29">
        <f t="shared" si="73"/>
        <v>0</v>
      </c>
      <c r="N77" s="29">
        <f t="shared" si="73"/>
        <v>100000</v>
      </c>
      <c r="O77" s="29">
        <f t="shared" si="73"/>
        <v>0</v>
      </c>
      <c r="P77" s="29">
        <f t="shared" si="73"/>
        <v>100000</v>
      </c>
      <c r="Q77" s="29">
        <f t="shared" si="73"/>
        <v>0</v>
      </c>
      <c r="R77" s="29">
        <f t="shared" si="73"/>
        <v>415600</v>
      </c>
      <c r="S77" s="29">
        <f t="shared" si="73"/>
        <v>0</v>
      </c>
      <c r="T77" s="29">
        <f t="shared" si="73"/>
        <v>415600</v>
      </c>
      <c r="U77" s="29">
        <f t="shared" si="73"/>
        <v>0</v>
      </c>
      <c r="V77" s="29">
        <f t="shared" si="73"/>
        <v>0</v>
      </c>
      <c r="W77" s="29">
        <f t="shared" si="73"/>
        <v>0</v>
      </c>
      <c r="X77" s="29">
        <f t="shared" si="73"/>
        <v>0</v>
      </c>
      <c r="Y77" s="29">
        <f t="shared" si="73"/>
        <v>0</v>
      </c>
      <c r="Z77" s="29">
        <f t="shared" si="73"/>
        <v>415600</v>
      </c>
      <c r="AA77" s="29">
        <f t="shared" si="73"/>
        <v>0</v>
      </c>
      <c r="AB77" s="29">
        <f t="shared" si="73"/>
        <v>415600</v>
      </c>
      <c r="AC77" s="29">
        <f t="shared" si="73"/>
        <v>0</v>
      </c>
      <c r="AD77" s="29">
        <f t="shared" si="73"/>
        <v>0</v>
      </c>
      <c r="AE77" s="29">
        <f t="shared" si="73"/>
        <v>0</v>
      </c>
      <c r="AF77" s="29">
        <f t="shared" si="73"/>
        <v>0</v>
      </c>
      <c r="AG77" s="29">
        <f t="shared" si="73"/>
        <v>0</v>
      </c>
      <c r="AH77" s="29">
        <f t="shared" si="73"/>
        <v>415600</v>
      </c>
      <c r="AI77" s="29">
        <f t="shared" si="73"/>
        <v>0</v>
      </c>
      <c r="AJ77" s="29">
        <f t="shared" si="73"/>
        <v>415600</v>
      </c>
      <c r="AK77" s="29">
        <f t="shared" si="73"/>
        <v>0</v>
      </c>
      <c r="AL77" s="29"/>
      <c r="AM77" s="29"/>
      <c r="AN77" s="29"/>
      <c r="AO77" s="29"/>
      <c r="AP77" s="29"/>
      <c r="AQ77" s="29">
        <f t="shared" si="73"/>
        <v>0</v>
      </c>
      <c r="AR77" s="29"/>
      <c r="AS77" s="29">
        <f t="shared" si="67"/>
        <v>0</v>
      </c>
      <c r="AT77" s="29"/>
      <c r="AU77" s="29">
        <f t="shared" si="68"/>
        <v>0</v>
      </c>
      <c r="AV77" s="29">
        <f t="shared" si="73"/>
        <v>0</v>
      </c>
      <c r="AW77" s="29"/>
      <c r="AX77" s="29">
        <f t="shared" si="70"/>
        <v>0</v>
      </c>
      <c r="AY77" s="29"/>
      <c r="AZ77" s="29">
        <f t="shared" si="71"/>
        <v>0</v>
      </c>
    </row>
    <row r="78" spans="1:52" ht="45" hidden="1" x14ac:dyDescent="0.25">
      <c r="A78" s="106" t="s">
        <v>25</v>
      </c>
      <c r="B78" s="126"/>
      <c r="C78" s="126"/>
      <c r="D78" s="126"/>
      <c r="E78" s="124">
        <v>851</v>
      </c>
      <c r="F78" s="3" t="s">
        <v>14</v>
      </c>
      <c r="G78" s="3" t="s">
        <v>42</v>
      </c>
      <c r="H78" s="3" t="s">
        <v>50</v>
      </c>
      <c r="I78" s="3" t="s">
        <v>26</v>
      </c>
      <c r="J78" s="29">
        <f t="shared" si="73"/>
        <v>315600</v>
      </c>
      <c r="K78" s="29">
        <f t="shared" si="73"/>
        <v>0</v>
      </c>
      <c r="L78" s="29">
        <f t="shared" si="73"/>
        <v>315600</v>
      </c>
      <c r="M78" s="29">
        <f t="shared" si="73"/>
        <v>0</v>
      </c>
      <c r="N78" s="29">
        <f t="shared" si="73"/>
        <v>100000</v>
      </c>
      <c r="O78" s="29">
        <f t="shared" si="73"/>
        <v>0</v>
      </c>
      <c r="P78" s="29">
        <f t="shared" si="73"/>
        <v>100000</v>
      </c>
      <c r="Q78" s="29">
        <f t="shared" si="73"/>
        <v>0</v>
      </c>
      <c r="R78" s="29">
        <f t="shared" si="73"/>
        <v>415600</v>
      </c>
      <c r="S78" s="29">
        <f t="shared" si="73"/>
        <v>0</v>
      </c>
      <c r="T78" s="29">
        <f t="shared" si="73"/>
        <v>415600</v>
      </c>
      <c r="U78" s="29">
        <f t="shared" si="73"/>
        <v>0</v>
      </c>
      <c r="V78" s="29">
        <f t="shared" si="73"/>
        <v>0</v>
      </c>
      <c r="W78" s="29">
        <f t="shared" si="73"/>
        <v>0</v>
      </c>
      <c r="X78" s="29">
        <f t="shared" si="73"/>
        <v>0</v>
      </c>
      <c r="Y78" s="29">
        <f t="shared" si="73"/>
        <v>0</v>
      </c>
      <c r="Z78" s="29">
        <f t="shared" si="73"/>
        <v>415600</v>
      </c>
      <c r="AA78" s="29">
        <f t="shared" si="73"/>
        <v>0</v>
      </c>
      <c r="AB78" s="29">
        <f t="shared" si="73"/>
        <v>415600</v>
      </c>
      <c r="AC78" s="29">
        <f t="shared" si="73"/>
        <v>0</v>
      </c>
      <c r="AD78" s="29">
        <f t="shared" si="73"/>
        <v>0</v>
      </c>
      <c r="AE78" s="29">
        <f t="shared" si="73"/>
        <v>0</v>
      </c>
      <c r="AF78" s="29">
        <f t="shared" si="73"/>
        <v>0</v>
      </c>
      <c r="AG78" s="29">
        <f t="shared" si="73"/>
        <v>0</v>
      </c>
      <c r="AH78" s="29">
        <f t="shared" si="73"/>
        <v>415600</v>
      </c>
      <c r="AI78" s="29">
        <f t="shared" si="73"/>
        <v>0</v>
      </c>
      <c r="AJ78" s="29">
        <f t="shared" si="73"/>
        <v>415600</v>
      </c>
      <c r="AK78" s="29">
        <f t="shared" si="73"/>
        <v>0</v>
      </c>
      <c r="AL78" s="29"/>
      <c r="AM78" s="29"/>
      <c r="AN78" s="29"/>
      <c r="AO78" s="29"/>
      <c r="AP78" s="29"/>
      <c r="AQ78" s="29">
        <f t="shared" si="73"/>
        <v>0</v>
      </c>
      <c r="AR78" s="29"/>
      <c r="AS78" s="29">
        <f t="shared" si="67"/>
        <v>0</v>
      </c>
      <c r="AT78" s="29"/>
      <c r="AU78" s="29">
        <f t="shared" si="68"/>
        <v>0</v>
      </c>
      <c r="AV78" s="29">
        <f t="shared" si="73"/>
        <v>0</v>
      </c>
      <c r="AW78" s="29"/>
      <c r="AX78" s="29">
        <f t="shared" si="70"/>
        <v>0</v>
      </c>
      <c r="AY78" s="29"/>
      <c r="AZ78" s="29">
        <f t="shared" si="71"/>
        <v>0</v>
      </c>
    </row>
    <row r="79" spans="1:52" ht="45" hidden="1" x14ac:dyDescent="0.25">
      <c r="A79" s="106" t="s">
        <v>12</v>
      </c>
      <c r="B79" s="106"/>
      <c r="C79" s="106"/>
      <c r="D79" s="106"/>
      <c r="E79" s="124">
        <v>851</v>
      </c>
      <c r="F79" s="3" t="s">
        <v>14</v>
      </c>
      <c r="G79" s="3" t="s">
        <v>42</v>
      </c>
      <c r="H79" s="3" t="s">
        <v>50</v>
      </c>
      <c r="I79" s="3" t="s">
        <v>27</v>
      </c>
      <c r="J79" s="29">
        <f>'7.ВС'!J49</f>
        <v>315600</v>
      </c>
      <c r="K79" s="29">
        <f>'7.ВС'!K49</f>
        <v>0</v>
      </c>
      <c r="L79" s="29">
        <f>'7.ВС'!L49</f>
        <v>315600</v>
      </c>
      <c r="M79" s="29">
        <f>'7.ВС'!M49</f>
        <v>0</v>
      </c>
      <c r="N79" s="29">
        <f>'7.ВС'!N49</f>
        <v>100000</v>
      </c>
      <c r="O79" s="29">
        <f>'7.ВС'!O49</f>
        <v>0</v>
      </c>
      <c r="P79" s="29">
        <f>'7.ВС'!P49</f>
        <v>100000</v>
      </c>
      <c r="Q79" s="29">
        <f>'7.ВС'!Q49</f>
        <v>0</v>
      </c>
      <c r="R79" s="29">
        <f>'7.ВС'!R49</f>
        <v>415600</v>
      </c>
      <c r="S79" s="29">
        <f>'7.ВС'!S49</f>
        <v>0</v>
      </c>
      <c r="T79" s="29">
        <f>'7.ВС'!T49</f>
        <v>415600</v>
      </c>
      <c r="U79" s="29">
        <f>'7.ВС'!U49</f>
        <v>0</v>
      </c>
      <c r="V79" s="29">
        <f>'7.ВС'!V49</f>
        <v>0</v>
      </c>
      <c r="W79" s="29">
        <f>'7.ВС'!W49</f>
        <v>0</v>
      </c>
      <c r="X79" s="29">
        <f>'7.ВС'!X49</f>
        <v>0</v>
      </c>
      <c r="Y79" s="29">
        <f>'7.ВС'!Y49</f>
        <v>0</v>
      </c>
      <c r="Z79" s="29">
        <f>'7.ВС'!Z49</f>
        <v>415600</v>
      </c>
      <c r="AA79" s="29">
        <f>'7.ВС'!AA49</f>
        <v>0</v>
      </c>
      <c r="AB79" s="29">
        <f>'7.ВС'!AB49</f>
        <v>415600</v>
      </c>
      <c r="AC79" s="29">
        <f>'7.ВС'!AC49</f>
        <v>0</v>
      </c>
      <c r="AD79" s="29">
        <f>'7.ВС'!AD49</f>
        <v>0</v>
      </c>
      <c r="AE79" s="29">
        <f>'7.ВС'!AE49</f>
        <v>0</v>
      </c>
      <c r="AF79" s="29">
        <f>'7.ВС'!AF49</f>
        <v>0</v>
      </c>
      <c r="AG79" s="29">
        <f>'7.ВС'!AG49</f>
        <v>0</v>
      </c>
      <c r="AH79" s="29">
        <f>'7.ВС'!AH49</f>
        <v>415600</v>
      </c>
      <c r="AI79" s="29">
        <f>'7.ВС'!AI49</f>
        <v>0</v>
      </c>
      <c r="AJ79" s="29">
        <f>'7.ВС'!AJ49</f>
        <v>415600</v>
      </c>
      <c r="AK79" s="29">
        <f>'7.ВС'!AK49</f>
        <v>0</v>
      </c>
      <c r="AL79" s="29"/>
      <c r="AM79" s="29"/>
      <c r="AN79" s="29"/>
      <c r="AO79" s="29"/>
      <c r="AP79" s="29"/>
      <c r="AQ79" s="29">
        <f>'7.ВС'!AQ49</f>
        <v>0</v>
      </c>
      <c r="AR79" s="29"/>
      <c r="AS79" s="29">
        <f t="shared" si="67"/>
        <v>0</v>
      </c>
      <c r="AT79" s="29"/>
      <c r="AU79" s="29">
        <f t="shared" si="68"/>
        <v>0</v>
      </c>
      <c r="AV79" s="29">
        <f>'7.ВС'!AV49</f>
        <v>0</v>
      </c>
      <c r="AW79" s="29"/>
      <c r="AX79" s="29">
        <f t="shared" si="70"/>
        <v>0</v>
      </c>
      <c r="AY79" s="29"/>
      <c r="AZ79" s="29">
        <f t="shared" si="71"/>
        <v>0</v>
      </c>
    </row>
    <row r="80" spans="1:52" ht="33" customHeight="1" x14ac:dyDescent="0.25">
      <c r="A80" s="126" t="s">
        <v>51</v>
      </c>
      <c r="B80" s="106"/>
      <c r="C80" s="106"/>
      <c r="D80" s="106"/>
      <c r="E80" s="124">
        <v>851</v>
      </c>
      <c r="F80" s="3" t="s">
        <v>14</v>
      </c>
      <c r="G80" s="3" t="s">
        <v>42</v>
      </c>
      <c r="H80" s="3" t="s">
        <v>52</v>
      </c>
      <c r="I80" s="3"/>
      <c r="J80" s="29">
        <f t="shared" ref="J80:AV80" si="74">J81</f>
        <v>0</v>
      </c>
      <c r="K80" s="29">
        <f t="shared" si="74"/>
        <v>0</v>
      </c>
      <c r="L80" s="29">
        <f t="shared" si="74"/>
        <v>0</v>
      </c>
      <c r="M80" s="29">
        <f t="shared" si="74"/>
        <v>0</v>
      </c>
      <c r="N80" s="29">
        <f t="shared" si="74"/>
        <v>0</v>
      </c>
      <c r="O80" s="29">
        <f t="shared" si="74"/>
        <v>0</v>
      </c>
      <c r="P80" s="29">
        <f t="shared" si="74"/>
        <v>0</v>
      </c>
      <c r="Q80" s="29">
        <f t="shared" si="74"/>
        <v>0</v>
      </c>
      <c r="R80" s="29">
        <f t="shared" si="74"/>
        <v>0</v>
      </c>
      <c r="S80" s="29">
        <f t="shared" si="74"/>
        <v>0</v>
      </c>
      <c r="T80" s="29">
        <f t="shared" si="74"/>
        <v>0</v>
      </c>
      <c r="U80" s="29">
        <f t="shared" si="74"/>
        <v>0</v>
      </c>
      <c r="V80" s="29">
        <f t="shared" si="74"/>
        <v>0</v>
      </c>
      <c r="W80" s="29">
        <f t="shared" si="74"/>
        <v>0</v>
      </c>
      <c r="X80" s="29">
        <f t="shared" si="74"/>
        <v>0</v>
      </c>
      <c r="Y80" s="29">
        <f t="shared" si="74"/>
        <v>0</v>
      </c>
      <c r="Z80" s="29">
        <f t="shared" si="74"/>
        <v>0</v>
      </c>
      <c r="AA80" s="29">
        <f t="shared" si="74"/>
        <v>0</v>
      </c>
      <c r="AB80" s="29">
        <f t="shared" si="74"/>
        <v>0</v>
      </c>
      <c r="AC80" s="29">
        <f t="shared" si="74"/>
        <v>0</v>
      </c>
      <c r="AD80" s="29">
        <f t="shared" si="74"/>
        <v>70282</v>
      </c>
      <c r="AE80" s="29">
        <f t="shared" si="74"/>
        <v>0</v>
      </c>
      <c r="AF80" s="29">
        <f t="shared" si="74"/>
        <v>70282</v>
      </c>
      <c r="AG80" s="29">
        <f t="shared" si="74"/>
        <v>0</v>
      </c>
      <c r="AH80" s="29">
        <f t="shared" si="74"/>
        <v>70282</v>
      </c>
      <c r="AI80" s="29">
        <f t="shared" si="74"/>
        <v>0</v>
      </c>
      <c r="AJ80" s="29">
        <f t="shared" si="74"/>
        <v>70282</v>
      </c>
      <c r="AK80" s="29">
        <f t="shared" si="74"/>
        <v>0</v>
      </c>
      <c r="AL80" s="29"/>
      <c r="AM80" s="29"/>
      <c r="AN80" s="29"/>
      <c r="AO80" s="29"/>
      <c r="AP80" s="29"/>
      <c r="AQ80" s="29">
        <f t="shared" si="74"/>
        <v>0</v>
      </c>
      <c r="AR80" s="29"/>
      <c r="AS80" s="29">
        <f t="shared" si="67"/>
        <v>0</v>
      </c>
      <c r="AT80" s="29"/>
      <c r="AU80" s="29">
        <f t="shared" si="68"/>
        <v>0</v>
      </c>
      <c r="AV80" s="29">
        <f t="shared" si="74"/>
        <v>0</v>
      </c>
      <c r="AW80" s="29"/>
      <c r="AX80" s="29">
        <f t="shared" si="70"/>
        <v>0</v>
      </c>
      <c r="AY80" s="29"/>
      <c r="AZ80" s="29">
        <f t="shared" si="71"/>
        <v>0</v>
      </c>
    </row>
    <row r="81" spans="1:52" ht="45" x14ac:dyDescent="0.25">
      <c r="A81" s="106" t="s">
        <v>25</v>
      </c>
      <c r="B81" s="126"/>
      <c r="C81" s="126"/>
      <c r="D81" s="126"/>
      <c r="E81" s="124">
        <v>851</v>
      </c>
      <c r="F81" s="3" t="s">
        <v>14</v>
      </c>
      <c r="G81" s="3" t="s">
        <v>42</v>
      </c>
      <c r="H81" s="3" t="s">
        <v>52</v>
      </c>
      <c r="I81" s="3" t="s">
        <v>26</v>
      </c>
      <c r="J81" s="29">
        <f t="shared" ref="J81:AV81" si="75">J82</f>
        <v>0</v>
      </c>
      <c r="K81" s="29">
        <f t="shared" si="75"/>
        <v>0</v>
      </c>
      <c r="L81" s="29">
        <f t="shared" si="75"/>
        <v>0</v>
      </c>
      <c r="M81" s="29">
        <f t="shared" si="75"/>
        <v>0</v>
      </c>
      <c r="N81" s="29">
        <f t="shared" si="75"/>
        <v>0</v>
      </c>
      <c r="O81" s="29">
        <f t="shared" si="75"/>
        <v>0</v>
      </c>
      <c r="P81" s="29">
        <f t="shared" si="75"/>
        <v>0</v>
      </c>
      <c r="Q81" s="29">
        <f t="shared" si="75"/>
        <v>0</v>
      </c>
      <c r="R81" s="29">
        <f t="shared" si="75"/>
        <v>0</v>
      </c>
      <c r="S81" s="29">
        <f t="shared" si="75"/>
        <v>0</v>
      </c>
      <c r="T81" s="29">
        <f t="shared" si="75"/>
        <v>0</v>
      </c>
      <c r="U81" s="29">
        <f t="shared" si="75"/>
        <v>0</v>
      </c>
      <c r="V81" s="29">
        <f t="shared" si="75"/>
        <v>0</v>
      </c>
      <c r="W81" s="29">
        <f t="shared" si="75"/>
        <v>0</v>
      </c>
      <c r="X81" s="29">
        <f t="shared" si="75"/>
        <v>0</v>
      </c>
      <c r="Y81" s="29">
        <f t="shared" si="75"/>
        <v>0</v>
      </c>
      <c r="Z81" s="29">
        <f t="shared" si="75"/>
        <v>0</v>
      </c>
      <c r="AA81" s="29">
        <f t="shared" si="75"/>
        <v>0</v>
      </c>
      <c r="AB81" s="29">
        <f t="shared" si="75"/>
        <v>0</v>
      </c>
      <c r="AC81" s="29">
        <f t="shared" si="75"/>
        <v>0</v>
      </c>
      <c r="AD81" s="29">
        <f t="shared" si="75"/>
        <v>70282</v>
      </c>
      <c r="AE81" s="29">
        <f t="shared" si="75"/>
        <v>0</v>
      </c>
      <c r="AF81" s="29">
        <f t="shared" si="75"/>
        <v>70282</v>
      </c>
      <c r="AG81" s="29">
        <f t="shared" si="75"/>
        <v>0</v>
      </c>
      <c r="AH81" s="29">
        <f t="shared" si="75"/>
        <v>70282</v>
      </c>
      <c r="AI81" s="29">
        <f t="shared" si="75"/>
        <v>0</v>
      </c>
      <c r="AJ81" s="29">
        <f t="shared" si="75"/>
        <v>70282</v>
      </c>
      <c r="AK81" s="29">
        <f t="shared" si="75"/>
        <v>0</v>
      </c>
      <c r="AL81" s="29"/>
      <c r="AM81" s="29"/>
      <c r="AN81" s="29"/>
      <c r="AO81" s="29"/>
      <c r="AP81" s="29"/>
      <c r="AQ81" s="29">
        <f t="shared" si="75"/>
        <v>0</v>
      </c>
      <c r="AR81" s="29"/>
      <c r="AS81" s="29">
        <f t="shared" si="67"/>
        <v>0</v>
      </c>
      <c r="AT81" s="29"/>
      <c r="AU81" s="29">
        <f t="shared" si="68"/>
        <v>0</v>
      </c>
      <c r="AV81" s="29">
        <f t="shared" si="75"/>
        <v>0</v>
      </c>
      <c r="AW81" s="29"/>
      <c r="AX81" s="29">
        <f t="shared" si="70"/>
        <v>0</v>
      </c>
      <c r="AY81" s="29"/>
      <c r="AZ81" s="29">
        <f t="shared" si="71"/>
        <v>0</v>
      </c>
    </row>
    <row r="82" spans="1:52" ht="45" x14ac:dyDescent="0.25">
      <c r="A82" s="106" t="s">
        <v>12</v>
      </c>
      <c r="B82" s="106"/>
      <c r="C82" s="106"/>
      <c r="D82" s="106"/>
      <c r="E82" s="124">
        <v>851</v>
      </c>
      <c r="F82" s="3" t="s">
        <v>14</v>
      </c>
      <c r="G82" s="3" t="s">
        <v>42</v>
      </c>
      <c r="H82" s="3" t="s">
        <v>52</v>
      </c>
      <c r="I82" s="3" t="s">
        <v>27</v>
      </c>
      <c r="J82" s="29">
        <f>'7.ВС'!J52</f>
        <v>0</v>
      </c>
      <c r="K82" s="29">
        <f>'7.ВС'!K52</f>
        <v>0</v>
      </c>
      <c r="L82" s="29">
        <f>'7.ВС'!L52</f>
        <v>0</v>
      </c>
      <c r="M82" s="29">
        <f>'7.ВС'!M52</f>
        <v>0</v>
      </c>
      <c r="N82" s="29">
        <f>'7.ВС'!N52</f>
        <v>0</v>
      </c>
      <c r="O82" s="29">
        <f>'7.ВС'!O52</f>
        <v>0</v>
      </c>
      <c r="P82" s="29">
        <f>'7.ВС'!P52</f>
        <v>0</v>
      </c>
      <c r="Q82" s="29">
        <f>'7.ВС'!Q52</f>
        <v>0</v>
      </c>
      <c r="R82" s="29">
        <f>'7.ВС'!R52</f>
        <v>0</v>
      </c>
      <c r="S82" s="29">
        <f>'7.ВС'!S52</f>
        <v>0</v>
      </c>
      <c r="T82" s="29">
        <f>'7.ВС'!T52</f>
        <v>0</v>
      </c>
      <c r="U82" s="29">
        <f>'7.ВС'!U52</f>
        <v>0</v>
      </c>
      <c r="V82" s="29">
        <f>'7.ВС'!V52</f>
        <v>0</v>
      </c>
      <c r="W82" s="29">
        <f>'7.ВС'!W52</f>
        <v>0</v>
      </c>
      <c r="X82" s="29">
        <f>'7.ВС'!X52</f>
        <v>0</v>
      </c>
      <c r="Y82" s="29">
        <f>'7.ВС'!Y52</f>
        <v>0</v>
      </c>
      <c r="Z82" s="29">
        <f>'7.ВС'!Z52</f>
        <v>0</v>
      </c>
      <c r="AA82" s="29">
        <f>'7.ВС'!AA52</f>
        <v>0</v>
      </c>
      <c r="AB82" s="29">
        <f>'7.ВС'!AB52</f>
        <v>0</v>
      </c>
      <c r="AC82" s="29">
        <f>'7.ВС'!AC52</f>
        <v>0</v>
      </c>
      <c r="AD82" s="29">
        <f>'7.ВС'!AD52</f>
        <v>70282</v>
      </c>
      <c r="AE82" s="29">
        <f>'7.ВС'!AE52</f>
        <v>0</v>
      </c>
      <c r="AF82" s="29">
        <f>'7.ВС'!AF52</f>
        <v>70282</v>
      </c>
      <c r="AG82" s="29">
        <f>'7.ВС'!AG52</f>
        <v>0</v>
      </c>
      <c r="AH82" s="29">
        <f>'7.ВС'!AH52</f>
        <v>70282</v>
      </c>
      <c r="AI82" s="29">
        <f>'7.ВС'!AI52</f>
        <v>0</v>
      </c>
      <c r="AJ82" s="29">
        <f>'7.ВС'!AJ52</f>
        <v>70282</v>
      </c>
      <c r="AK82" s="29">
        <f>'7.ВС'!AK52</f>
        <v>0</v>
      </c>
      <c r="AL82" s="29"/>
      <c r="AM82" s="29"/>
      <c r="AN82" s="29"/>
      <c r="AO82" s="29"/>
      <c r="AP82" s="29"/>
      <c r="AQ82" s="29">
        <f>'7.ВС'!AQ52</f>
        <v>0</v>
      </c>
      <c r="AR82" s="29"/>
      <c r="AS82" s="29">
        <f t="shared" si="67"/>
        <v>0</v>
      </c>
      <c r="AT82" s="29"/>
      <c r="AU82" s="29">
        <f t="shared" si="68"/>
        <v>0</v>
      </c>
      <c r="AV82" s="29">
        <f>'7.ВС'!AV52</f>
        <v>0</v>
      </c>
      <c r="AW82" s="29"/>
      <c r="AX82" s="29">
        <f t="shared" si="70"/>
        <v>0</v>
      </c>
      <c r="AY82" s="29"/>
      <c r="AZ82" s="29">
        <f t="shared" si="71"/>
        <v>0</v>
      </c>
    </row>
    <row r="83" spans="1:52" ht="75" x14ac:dyDescent="0.25">
      <c r="A83" s="106" t="s">
        <v>383</v>
      </c>
      <c r="B83" s="106"/>
      <c r="C83" s="106"/>
      <c r="D83" s="106"/>
      <c r="E83" s="124"/>
      <c r="F83" s="3" t="s">
        <v>14</v>
      </c>
      <c r="G83" s="3" t="s">
        <v>42</v>
      </c>
      <c r="H83" s="3" t="s">
        <v>384</v>
      </c>
      <c r="I83" s="3"/>
      <c r="J83" s="29">
        <f>J84</f>
        <v>0</v>
      </c>
      <c r="K83" s="29">
        <f t="shared" ref="K83:Z84" si="76">K84</f>
        <v>0</v>
      </c>
      <c r="L83" s="29">
        <f t="shared" si="76"/>
        <v>0</v>
      </c>
      <c r="M83" s="29">
        <f t="shared" si="76"/>
        <v>0</v>
      </c>
      <c r="N83" s="29">
        <f t="shared" si="76"/>
        <v>1139967</v>
      </c>
      <c r="O83" s="29">
        <f t="shared" si="76"/>
        <v>0</v>
      </c>
      <c r="P83" s="29">
        <f t="shared" si="76"/>
        <v>1139967</v>
      </c>
      <c r="Q83" s="29">
        <f t="shared" si="76"/>
        <v>0</v>
      </c>
      <c r="R83" s="29">
        <f t="shared" si="76"/>
        <v>1139967</v>
      </c>
      <c r="S83" s="29">
        <f t="shared" si="76"/>
        <v>0</v>
      </c>
      <c r="T83" s="29">
        <f t="shared" si="76"/>
        <v>1139967</v>
      </c>
      <c r="U83" s="29">
        <f t="shared" si="76"/>
        <v>0</v>
      </c>
      <c r="V83" s="29">
        <f t="shared" si="76"/>
        <v>0</v>
      </c>
      <c r="W83" s="29">
        <f t="shared" si="76"/>
        <v>0</v>
      </c>
      <c r="X83" s="29">
        <f t="shared" si="76"/>
        <v>0</v>
      </c>
      <c r="Y83" s="29">
        <f t="shared" si="76"/>
        <v>0</v>
      </c>
      <c r="Z83" s="29">
        <f t="shared" si="76"/>
        <v>1139967</v>
      </c>
      <c r="AA83" s="29">
        <f t="shared" ref="V83:AK84" si="77">AA84</f>
        <v>0</v>
      </c>
      <c r="AB83" s="29">
        <f t="shared" si="77"/>
        <v>1139967</v>
      </c>
      <c r="AC83" s="29">
        <f t="shared" si="77"/>
        <v>0</v>
      </c>
      <c r="AD83" s="29">
        <f t="shared" si="77"/>
        <v>-188237</v>
      </c>
      <c r="AE83" s="29">
        <f t="shared" si="77"/>
        <v>0</v>
      </c>
      <c r="AF83" s="29">
        <f t="shared" si="77"/>
        <v>-188237</v>
      </c>
      <c r="AG83" s="29">
        <f t="shared" si="77"/>
        <v>0</v>
      </c>
      <c r="AH83" s="29">
        <f t="shared" si="77"/>
        <v>951730</v>
      </c>
      <c r="AI83" s="29">
        <f t="shared" si="77"/>
        <v>0</v>
      </c>
      <c r="AJ83" s="29">
        <f t="shared" si="77"/>
        <v>951730</v>
      </c>
      <c r="AK83" s="29">
        <f t="shared" si="77"/>
        <v>0</v>
      </c>
      <c r="AL83" s="29"/>
      <c r="AM83" s="29"/>
      <c r="AN83" s="29"/>
      <c r="AO83" s="29"/>
      <c r="AP83" s="29"/>
      <c r="AQ83" s="29">
        <f t="shared" ref="AQ83:AV84" si="78">AQ84</f>
        <v>0</v>
      </c>
      <c r="AR83" s="29"/>
      <c r="AS83" s="29">
        <f t="shared" si="67"/>
        <v>0</v>
      </c>
      <c r="AT83" s="29"/>
      <c r="AU83" s="29">
        <f t="shared" si="68"/>
        <v>0</v>
      </c>
      <c r="AV83" s="29">
        <f t="shared" si="78"/>
        <v>0</v>
      </c>
      <c r="AW83" s="29"/>
      <c r="AX83" s="29">
        <f t="shared" si="70"/>
        <v>0</v>
      </c>
      <c r="AY83" s="29"/>
      <c r="AZ83" s="29">
        <f t="shared" si="71"/>
        <v>0</v>
      </c>
    </row>
    <row r="84" spans="1:52" ht="45" x14ac:dyDescent="0.25">
      <c r="A84" s="106" t="s">
        <v>25</v>
      </c>
      <c r="B84" s="106"/>
      <c r="C84" s="106"/>
      <c r="D84" s="106"/>
      <c r="E84" s="124"/>
      <c r="F84" s="3" t="s">
        <v>14</v>
      </c>
      <c r="G84" s="3" t="s">
        <v>42</v>
      </c>
      <c r="H84" s="3" t="s">
        <v>384</v>
      </c>
      <c r="I84" s="3" t="s">
        <v>26</v>
      </c>
      <c r="J84" s="29">
        <f>J85</f>
        <v>0</v>
      </c>
      <c r="K84" s="29">
        <f t="shared" si="76"/>
        <v>0</v>
      </c>
      <c r="L84" s="29">
        <f t="shared" si="76"/>
        <v>0</v>
      </c>
      <c r="M84" s="29">
        <f t="shared" si="76"/>
        <v>0</v>
      </c>
      <c r="N84" s="29">
        <f t="shared" si="76"/>
        <v>1139967</v>
      </c>
      <c r="O84" s="29">
        <f t="shared" si="76"/>
        <v>0</v>
      </c>
      <c r="P84" s="29">
        <f t="shared" si="76"/>
        <v>1139967</v>
      </c>
      <c r="Q84" s="29">
        <f t="shared" si="76"/>
        <v>0</v>
      </c>
      <c r="R84" s="29">
        <f t="shared" si="76"/>
        <v>1139967</v>
      </c>
      <c r="S84" s="29">
        <f t="shared" si="76"/>
        <v>0</v>
      </c>
      <c r="T84" s="29">
        <f t="shared" si="76"/>
        <v>1139967</v>
      </c>
      <c r="U84" s="29">
        <f t="shared" si="76"/>
        <v>0</v>
      </c>
      <c r="V84" s="29">
        <f t="shared" si="77"/>
        <v>0</v>
      </c>
      <c r="W84" s="29">
        <f t="shared" si="77"/>
        <v>0</v>
      </c>
      <c r="X84" s="29">
        <f t="shared" si="77"/>
        <v>0</v>
      </c>
      <c r="Y84" s="29">
        <f t="shared" si="77"/>
        <v>0</v>
      </c>
      <c r="Z84" s="29">
        <f t="shared" si="77"/>
        <v>1139967</v>
      </c>
      <c r="AA84" s="29">
        <f t="shared" si="77"/>
        <v>0</v>
      </c>
      <c r="AB84" s="29">
        <f t="shared" si="77"/>
        <v>1139967</v>
      </c>
      <c r="AC84" s="29">
        <f t="shared" si="77"/>
        <v>0</v>
      </c>
      <c r="AD84" s="29">
        <f t="shared" si="77"/>
        <v>-188237</v>
      </c>
      <c r="AE84" s="29">
        <f t="shared" si="77"/>
        <v>0</v>
      </c>
      <c r="AF84" s="29">
        <f t="shared" si="77"/>
        <v>-188237</v>
      </c>
      <c r="AG84" s="29">
        <f t="shared" si="77"/>
        <v>0</v>
      </c>
      <c r="AH84" s="29">
        <f t="shared" si="77"/>
        <v>951730</v>
      </c>
      <c r="AI84" s="29">
        <f t="shared" si="77"/>
        <v>0</v>
      </c>
      <c r="AJ84" s="29">
        <f t="shared" si="77"/>
        <v>951730</v>
      </c>
      <c r="AK84" s="29">
        <f t="shared" si="77"/>
        <v>0</v>
      </c>
      <c r="AL84" s="29"/>
      <c r="AM84" s="29"/>
      <c r="AN84" s="29"/>
      <c r="AO84" s="29"/>
      <c r="AP84" s="29"/>
      <c r="AQ84" s="29">
        <f t="shared" si="78"/>
        <v>0</v>
      </c>
      <c r="AR84" s="29"/>
      <c r="AS84" s="29">
        <f t="shared" si="67"/>
        <v>0</v>
      </c>
      <c r="AT84" s="29"/>
      <c r="AU84" s="29">
        <f t="shared" si="68"/>
        <v>0</v>
      </c>
      <c r="AV84" s="29">
        <f t="shared" si="78"/>
        <v>0</v>
      </c>
      <c r="AW84" s="29"/>
      <c r="AX84" s="29">
        <f t="shared" si="70"/>
        <v>0</v>
      </c>
      <c r="AY84" s="29"/>
      <c r="AZ84" s="29">
        <f t="shared" si="71"/>
        <v>0</v>
      </c>
    </row>
    <row r="85" spans="1:52" ht="45" x14ac:dyDescent="0.25">
      <c r="A85" s="106" t="s">
        <v>12</v>
      </c>
      <c r="B85" s="106"/>
      <c r="C85" s="106"/>
      <c r="D85" s="106"/>
      <c r="E85" s="124"/>
      <c r="F85" s="3" t="s">
        <v>14</v>
      </c>
      <c r="G85" s="3" t="s">
        <v>42</v>
      </c>
      <c r="H85" s="3" t="s">
        <v>384</v>
      </c>
      <c r="I85" s="3" t="s">
        <v>27</v>
      </c>
      <c r="J85" s="29">
        <f>'7.ВС'!J55</f>
        <v>0</v>
      </c>
      <c r="K85" s="29">
        <f>'7.ВС'!K55</f>
        <v>0</v>
      </c>
      <c r="L85" s="29">
        <f>'7.ВС'!L55</f>
        <v>0</v>
      </c>
      <c r="M85" s="29">
        <f>'7.ВС'!M55</f>
        <v>0</v>
      </c>
      <c r="N85" s="29">
        <f>'7.ВС'!N55</f>
        <v>1139967</v>
      </c>
      <c r="O85" s="29">
        <f>'7.ВС'!O55</f>
        <v>0</v>
      </c>
      <c r="P85" s="29">
        <f>'7.ВС'!P55</f>
        <v>1139967</v>
      </c>
      <c r="Q85" s="29">
        <f>'7.ВС'!Q55</f>
        <v>0</v>
      </c>
      <c r="R85" s="29">
        <f>'7.ВС'!R55</f>
        <v>1139967</v>
      </c>
      <c r="S85" s="29">
        <f>'7.ВС'!S55</f>
        <v>0</v>
      </c>
      <c r="T85" s="29">
        <f>'7.ВС'!T55</f>
        <v>1139967</v>
      </c>
      <c r="U85" s="29">
        <f>'7.ВС'!U55</f>
        <v>0</v>
      </c>
      <c r="V85" s="29">
        <f>'7.ВС'!V55</f>
        <v>0</v>
      </c>
      <c r="W85" s="29">
        <f>'7.ВС'!W55</f>
        <v>0</v>
      </c>
      <c r="X85" s="29">
        <f>'7.ВС'!X55</f>
        <v>0</v>
      </c>
      <c r="Y85" s="29">
        <f>'7.ВС'!Y55</f>
        <v>0</v>
      </c>
      <c r="Z85" s="29">
        <f>'7.ВС'!Z55</f>
        <v>1139967</v>
      </c>
      <c r="AA85" s="29">
        <f>'7.ВС'!AA55</f>
        <v>0</v>
      </c>
      <c r="AB85" s="29">
        <f>'7.ВС'!AB55</f>
        <v>1139967</v>
      </c>
      <c r="AC85" s="29">
        <f>'7.ВС'!AC55</f>
        <v>0</v>
      </c>
      <c r="AD85" s="29">
        <f>'7.ВС'!AD55</f>
        <v>-188237</v>
      </c>
      <c r="AE85" s="29">
        <f>'7.ВС'!AE55</f>
        <v>0</v>
      </c>
      <c r="AF85" s="29">
        <f>'7.ВС'!AF55</f>
        <v>-188237</v>
      </c>
      <c r="AG85" s="29">
        <f>'7.ВС'!AG55</f>
        <v>0</v>
      </c>
      <c r="AH85" s="29">
        <f>'7.ВС'!AH55</f>
        <v>951730</v>
      </c>
      <c r="AI85" s="29">
        <f>'7.ВС'!AI55</f>
        <v>0</v>
      </c>
      <c r="AJ85" s="29">
        <f>'7.ВС'!AJ55</f>
        <v>951730</v>
      </c>
      <c r="AK85" s="29">
        <f>'7.ВС'!AK55</f>
        <v>0</v>
      </c>
      <c r="AL85" s="29"/>
      <c r="AM85" s="29"/>
      <c r="AN85" s="29"/>
      <c r="AO85" s="29"/>
      <c r="AP85" s="29"/>
      <c r="AQ85" s="29">
        <f>'7.ВС'!AQ55</f>
        <v>0</v>
      </c>
      <c r="AR85" s="29"/>
      <c r="AS85" s="29">
        <f t="shared" si="67"/>
        <v>0</v>
      </c>
      <c r="AT85" s="29"/>
      <c r="AU85" s="29">
        <f t="shared" si="68"/>
        <v>0</v>
      </c>
      <c r="AV85" s="29">
        <f>'7.ВС'!AV55</f>
        <v>0</v>
      </c>
      <c r="AW85" s="29"/>
      <c r="AX85" s="29">
        <f t="shared" si="70"/>
        <v>0</v>
      </c>
      <c r="AY85" s="29"/>
      <c r="AZ85" s="29">
        <f t="shared" si="71"/>
        <v>0</v>
      </c>
    </row>
    <row r="86" spans="1:52" ht="45" hidden="1" x14ac:dyDescent="0.25">
      <c r="A86" s="126" t="s">
        <v>375</v>
      </c>
      <c r="B86" s="106"/>
      <c r="C86" s="106"/>
      <c r="D86" s="106"/>
      <c r="E86" s="124">
        <v>851</v>
      </c>
      <c r="F86" s="3" t="s">
        <v>14</v>
      </c>
      <c r="G86" s="4" t="s">
        <v>42</v>
      </c>
      <c r="H86" s="5" t="s">
        <v>53</v>
      </c>
      <c r="I86" s="3"/>
      <c r="J86" s="29">
        <f t="shared" ref="J86:AV87" si="79">J87</f>
        <v>55500</v>
      </c>
      <c r="K86" s="29">
        <f t="shared" si="79"/>
        <v>0</v>
      </c>
      <c r="L86" s="29">
        <f t="shared" si="79"/>
        <v>55500</v>
      </c>
      <c r="M86" s="29">
        <f t="shared" si="79"/>
        <v>0</v>
      </c>
      <c r="N86" s="29">
        <f t="shared" si="79"/>
        <v>0</v>
      </c>
      <c r="O86" s="29">
        <f t="shared" si="79"/>
        <v>0</v>
      </c>
      <c r="P86" s="29">
        <f t="shared" si="79"/>
        <v>0</v>
      </c>
      <c r="Q86" s="29">
        <f t="shared" si="79"/>
        <v>0</v>
      </c>
      <c r="R86" s="29">
        <f t="shared" si="79"/>
        <v>55500</v>
      </c>
      <c r="S86" s="29">
        <f t="shared" si="79"/>
        <v>0</v>
      </c>
      <c r="T86" s="29">
        <f t="shared" si="79"/>
        <v>55500</v>
      </c>
      <c r="U86" s="29">
        <f t="shared" si="79"/>
        <v>0</v>
      </c>
      <c r="V86" s="29">
        <f t="shared" si="79"/>
        <v>0</v>
      </c>
      <c r="W86" s="29">
        <f t="shared" si="79"/>
        <v>0</v>
      </c>
      <c r="X86" s="29">
        <f t="shared" si="79"/>
        <v>0</v>
      </c>
      <c r="Y86" s="29">
        <f t="shared" si="79"/>
        <v>0</v>
      </c>
      <c r="Z86" s="29">
        <f t="shared" si="79"/>
        <v>55500</v>
      </c>
      <c r="AA86" s="29">
        <f t="shared" si="79"/>
        <v>0</v>
      </c>
      <c r="AB86" s="29">
        <f t="shared" si="79"/>
        <v>55500</v>
      </c>
      <c r="AC86" s="29">
        <f t="shared" si="79"/>
        <v>0</v>
      </c>
      <c r="AD86" s="29">
        <f t="shared" si="79"/>
        <v>0</v>
      </c>
      <c r="AE86" s="29">
        <f t="shared" si="79"/>
        <v>0</v>
      </c>
      <c r="AF86" s="29">
        <f t="shared" si="79"/>
        <v>0</v>
      </c>
      <c r="AG86" s="29">
        <f t="shared" si="79"/>
        <v>0</v>
      </c>
      <c r="AH86" s="29">
        <f t="shared" si="79"/>
        <v>55500</v>
      </c>
      <c r="AI86" s="29">
        <f t="shared" si="79"/>
        <v>0</v>
      </c>
      <c r="AJ86" s="29">
        <f t="shared" si="79"/>
        <v>55500</v>
      </c>
      <c r="AK86" s="29">
        <f t="shared" si="79"/>
        <v>0</v>
      </c>
      <c r="AL86" s="29"/>
      <c r="AM86" s="29"/>
      <c r="AN86" s="29"/>
      <c r="AO86" s="29"/>
      <c r="AP86" s="29"/>
      <c r="AQ86" s="29">
        <f t="shared" si="79"/>
        <v>55500</v>
      </c>
      <c r="AR86" s="29"/>
      <c r="AS86" s="29">
        <f t="shared" si="67"/>
        <v>55500</v>
      </c>
      <c r="AT86" s="29"/>
      <c r="AU86" s="29">
        <f t="shared" si="68"/>
        <v>55500</v>
      </c>
      <c r="AV86" s="29">
        <f t="shared" si="79"/>
        <v>55500</v>
      </c>
      <c r="AW86" s="29"/>
      <c r="AX86" s="29">
        <f t="shared" si="70"/>
        <v>55500</v>
      </c>
      <c r="AY86" s="29"/>
      <c r="AZ86" s="29">
        <f t="shared" si="71"/>
        <v>55500</v>
      </c>
    </row>
    <row r="87" spans="1:52" ht="45" hidden="1" x14ac:dyDescent="0.25">
      <c r="A87" s="106" t="s">
        <v>25</v>
      </c>
      <c r="B87" s="126"/>
      <c r="C87" s="126"/>
      <c r="D87" s="126"/>
      <c r="E87" s="124">
        <v>851</v>
      </c>
      <c r="F87" s="3" t="s">
        <v>14</v>
      </c>
      <c r="G87" s="4" t="s">
        <v>42</v>
      </c>
      <c r="H87" s="5" t="s">
        <v>53</v>
      </c>
      <c r="I87" s="3" t="s">
        <v>26</v>
      </c>
      <c r="J87" s="29">
        <f t="shared" si="79"/>
        <v>55500</v>
      </c>
      <c r="K87" s="29">
        <f t="shared" si="79"/>
        <v>0</v>
      </c>
      <c r="L87" s="29">
        <f t="shared" si="79"/>
        <v>55500</v>
      </c>
      <c r="M87" s="29">
        <f t="shared" si="79"/>
        <v>0</v>
      </c>
      <c r="N87" s="29">
        <f t="shared" si="79"/>
        <v>0</v>
      </c>
      <c r="O87" s="29">
        <f t="shared" si="79"/>
        <v>0</v>
      </c>
      <c r="P87" s="29">
        <f t="shared" si="79"/>
        <v>0</v>
      </c>
      <c r="Q87" s="29">
        <f t="shared" si="79"/>
        <v>0</v>
      </c>
      <c r="R87" s="29">
        <f t="shared" si="79"/>
        <v>55500</v>
      </c>
      <c r="S87" s="29">
        <f t="shared" si="79"/>
        <v>0</v>
      </c>
      <c r="T87" s="29">
        <f t="shared" si="79"/>
        <v>55500</v>
      </c>
      <c r="U87" s="29">
        <f t="shared" si="79"/>
        <v>0</v>
      </c>
      <c r="V87" s="29">
        <f t="shared" si="79"/>
        <v>0</v>
      </c>
      <c r="W87" s="29">
        <f t="shared" si="79"/>
        <v>0</v>
      </c>
      <c r="X87" s="29">
        <f t="shared" si="79"/>
        <v>0</v>
      </c>
      <c r="Y87" s="29">
        <f t="shared" si="79"/>
        <v>0</v>
      </c>
      <c r="Z87" s="29">
        <f t="shared" si="79"/>
        <v>55500</v>
      </c>
      <c r="AA87" s="29">
        <f t="shared" si="79"/>
        <v>0</v>
      </c>
      <c r="AB87" s="29">
        <f t="shared" si="79"/>
        <v>55500</v>
      </c>
      <c r="AC87" s="29">
        <f t="shared" si="79"/>
        <v>0</v>
      </c>
      <c r="AD87" s="29">
        <f t="shared" si="79"/>
        <v>0</v>
      </c>
      <c r="AE87" s="29">
        <f t="shared" si="79"/>
        <v>0</v>
      </c>
      <c r="AF87" s="29">
        <f t="shared" si="79"/>
        <v>0</v>
      </c>
      <c r="AG87" s="29">
        <f t="shared" si="79"/>
        <v>0</v>
      </c>
      <c r="AH87" s="29">
        <f t="shared" si="79"/>
        <v>55500</v>
      </c>
      <c r="AI87" s="29">
        <f t="shared" si="79"/>
        <v>0</v>
      </c>
      <c r="AJ87" s="29">
        <f t="shared" si="79"/>
        <v>55500</v>
      </c>
      <c r="AK87" s="29">
        <f t="shared" si="79"/>
        <v>0</v>
      </c>
      <c r="AL87" s="29"/>
      <c r="AM87" s="29"/>
      <c r="AN87" s="29"/>
      <c r="AO87" s="29"/>
      <c r="AP87" s="29"/>
      <c r="AQ87" s="29">
        <f t="shared" si="79"/>
        <v>55500</v>
      </c>
      <c r="AR87" s="29"/>
      <c r="AS87" s="29">
        <f t="shared" si="67"/>
        <v>55500</v>
      </c>
      <c r="AT87" s="29"/>
      <c r="AU87" s="29">
        <f t="shared" si="68"/>
        <v>55500</v>
      </c>
      <c r="AV87" s="29">
        <f t="shared" si="79"/>
        <v>55500</v>
      </c>
      <c r="AW87" s="29"/>
      <c r="AX87" s="29">
        <f t="shared" si="70"/>
        <v>55500</v>
      </c>
      <c r="AY87" s="29"/>
      <c r="AZ87" s="29">
        <f t="shared" si="71"/>
        <v>55500</v>
      </c>
    </row>
    <row r="88" spans="1:52" ht="45" hidden="1" x14ac:dyDescent="0.25">
      <c r="A88" s="106" t="s">
        <v>12</v>
      </c>
      <c r="B88" s="106"/>
      <c r="C88" s="106"/>
      <c r="D88" s="106"/>
      <c r="E88" s="124">
        <v>851</v>
      </c>
      <c r="F88" s="3" t="s">
        <v>14</v>
      </c>
      <c r="G88" s="4" t="s">
        <v>42</v>
      </c>
      <c r="H88" s="5" t="s">
        <v>53</v>
      </c>
      <c r="I88" s="3" t="s">
        <v>27</v>
      </c>
      <c r="J88" s="29">
        <f>'7.ВС'!J58</f>
        <v>55500</v>
      </c>
      <c r="K88" s="29">
        <f>'7.ВС'!K58</f>
        <v>0</v>
      </c>
      <c r="L88" s="29">
        <f>'7.ВС'!L58</f>
        <v>55500</v>
      </c>
      <c r="M88" s="29">
        <f>'7.ВС'!M58</f>
        <v>0</v>
      </c>
      <c r="N88" s="29">
        <f>'7.ВС'!N58</f>
        <v>0</v>
      </c>
      <c r="O88" s="29">
        <f>'7.ВС'!O58</f>
        <v>0</v>
      </c>
      <c r="P88" s="29">
        <f>'7.ВС'!P58</f>
        <v>0</v>
      </c>
      <c r="Q88" s="29">
        <f>'7.ВС'!Q58</f>
        <v>0</v>
      </c>
      <c r="R88" s="29">
        <f>'7.ВС'!R58</f>
        <v>55500</v>
      </c>
      <c r="S88" s="29">
        <f>'7.ВС'!S58</f>
        <v>0</v>
      </c>
      <c r="T88" s="29">
        <f>'7.ВС'!T58</f>
        <v>55500</v>
      </c>
      <c r="U88" s="29">
        <f>'7.ВС'!U58</f>
        <v>0</v>
      </c>
      <c r="V88" s="29">
        <f>'7.ВС'!V58</f>
        <v>0</v>
      </c>
      <c r="W88" s="29">
        <f>'7.ВС'!W58</f>
        <v>0</v>
      </c>
      <c r="X88" s="29">
        <f>'7.ВС'!X58</f>
        <v>0</v>
      </c>
      <c r="Y88" s="29">
        <f>'7.ВС'!Y58</f>
        <v>0</v>
      </c>
      <c r="Z88" s="29">
        <f>'7.ВС'!Z58</f>
        <v>55500</v>
      </c>
      <c r="AA88" s="29">
        <f>'7.ВС'!AA58</f>
        <v>0</v>
      </c>
      <c r="AB88" s="29">
        <f>'7.ВС'!AB58</f>
        <v>55500</v>
      </c>
      <c r="AC88" s="29">
        <f>'7.ВС'!AC58</f>
        <v>0</v>
      </c>
      <c r="AD88" s="29">
        <f>'7.ВС'!AD58</f>
        <v>0</v>
      </c>
      <c r="AE88" s="29">
        <f>'7.ВС'!AE58</f>
        <v>0</v>
      </c>
      <c r="AF88" s="29">
        <f>'7.ВС'!AF58</f>
        <v>0</v>
      </c>
      <c r="AG88" s="29">
        <f>'7.ВС'!AG58</f>
        <v>0</v>
      </c>
      <c r="AH88" s="29">
        <f>'7.ВС'!AH58</f>
        <v>55500</v>
      </c>
      <c r="AI88" s="29">
        <f>'7.ВС'!AI58</f>
        <v>0</v>
      </c>
      <c r="AJ88" s="29">
        <f>'7.ВС'!AJ58</f>
        <v>55500</v>
      </c>
      <c r="AK88" s="29">
        <f>'7.ВС'!AK58</f>
        <v>0</v>
      </c>
      <c r="AL88" s="29"/>
      <c r="AM88" s="29"/>
      <c r="AN88" s="29"/>
      <c r="AO88" s="29"/>
      <c r="AP88" s="29"/>
      <c r="AQ88" s="29">
        <f>'7.ВС'!AQ58</f>
        <v>55500</v>
      </c>
      <c r="AR88" s="29"/>
      <c r="AS88" s="29">
        <f t="shared" si="67"/>
        <v>55500</v>
      </c>
      <c r="AT88" s="29"/>
      <c r="AU88" s="29">
        <f t="shared" si="68"/>
        <v>55500</v>
      </c>
      <c r="AV88" s="29">
        <f>'7.ВС'!AV58</f>
        <v>55500</v>
      </c>
      <c r="AW88" s="29"/>
      <c r="AX88" s="29">
        <f t="shared" si="70"/>
        <v>55500</v>
      </c>
      <c r="AY88" s="29"/>
      <c r="AZ88" s="29">
        <f t="shared" si="71"/>
        <v>55500</v>
      </c>
    </row>
    <row r="89" spans="1:52" s="2" customFormat="1" ht="45" x14ac:dyDescent="0.25">
      <c r="A89" s="126" t="s">
        <v>54</v>
      </c>
      <c r="B89" s="124"/>
      <c r="C89" s="124"/>
      <c r="D89" s="124"/>
      <c r="E89" s="124">
        <v>851</v>
      </c>
      <c r="F89" s="4" t="s">
        <v>14</v>
      </c>
      <c r="G89" s="4" t="s">
        <v>42</v>
      </c>
      <c r="H89" s="4" t="s">
        <v>55</v>
      </c>
      <c r="I89" s="4"/>
      <c r="J89" s="29">
        <f t="shared" ref="J89:AV90" si="80">J90</f>
        <v>2334600</v>
      </c>
      <c r="K89" s="29">
        <f t="shared" si="80"/>
        <v>0</v>
      </c>
      <c r="L89" s="29">
        <f t="shared" si="80"/>
        <v>2334600</v>
      </c>
      <c r="M89" s="29">
        <f t="shared" si="80"/>
        <v>0</v>
      </c>
      <c r="N89" s="29">
        <f t="shared" si="80"/>
        <v>0</v>
      </c>
      <c r="O89" s="29">
        <f t="shared" si="80"/>
        <v>0</v>
      </c>
      <c r="P89" s="29">
        <f t="shared" si="80"/>
        <v>0</v>
      </c>
      <c r="Q89" s="29">
        <f t="shared" si="80"/>
        <v>0</v>
      </c>
      <c r="R89" s="29">
        <f t="shared" si="80"/>
        <v>2334600</v>
      </c>
      <c r="S89" s="29">
        <f t="shared" si="80"/>
        <v>0</v>
      </c>
      <c r="T89" s="29">
        <f t="shared" si="80"/>
        <v>2334600</v>
      </c>
      <c r="U89" s="29">
        <f t="shared" si="80"/>
        <v>0</v>
      </c>
      <c r="V89" s="29">
        <f t="shared" si="80"/>
        <v>0</v>
      </c>
      <c r="W89" s="29">
        <f t="shared" si="80"/>
        <v>0</v>
      </c>
      <c r="X89" s="29">
        <f t="shared" si="80"/>
        <v>0</v>
      </c>
      <c r="Y89" s="29">
        <f t="shared" si="80"/>
        <v>0</v>
      </c>
      <c r="Z89" s="29">
        <f t="shared" si="80"/>
        <v>2334600</v>
      </c>
      <c r="AA89" s="29">
        <f t="shared" si="80"/>
        <v>0</v>
      </c>
      <c r="AB89" s="29">
        <f t="shared" si="80"/>
        <v>2334600</v>
      </c>
      <c r="AC89" s="29">
        <f t="shared" si="80"/>
        <v>0</v>
      </c>
      <c r="AD89" s="29">
        <f t="shared" si="80"/>
        <v>168500</v>
      </c>
      <c r="AE89" s="29">
        <f t="shared" si="80"/>
        <v>0</v>
      </c>
      <c r="AF89" s="29">
        <f t="shared" si="80"/>
        <v>168500</v>
      </c>
      <c r="AG89" s="29">
        <f t="shared" si="80"/>
        <v>0</v>
      </c>
      <c r="AH89" s="29">
        <f t="shared" si="80"/>
        <v>2503100</v>
      </c>
      <c r="AI89" s="29">
        <f t="shared" si="80"/>
        <v>0</v>
      </c>
      <c r="AJ89" s="29">
        <f t="shared" si="80"/>
        <v>2503100</v>
      </c>
      <c r="AK89" s="29">
        <f t="shared" si="80"/>
        <v>0</v>
      </c>
      <c r="AL89" s="29"/>
      <c r="AM89" s="29"/>
      <c r="AN89" s="29"/>
      <c r="AO89" s="29"/>
      <c r="AP89" s="29"/>
      <c r="AQ89" s="29">
        <f t="shared" si="80"/>
        <v>2066000</v>
      </c>
      <c r="AR89" s="29"/>
      <c r="AS89" s="29">
        <f t="shared" si="67"/>
        <v>2066000</v>
      </c>
      <c r="AT89" s="29"/>
      <c r="AU89" s="29">
        <f t="shared" si="68"/>
        <v>2066000</v>
      </c>
      <c r="AV89" s="29">
        <f t="shared" si="80"/>
        <v>2066000</v>
      </c>
      <c r="AW89" s="29"/>
      <c r="AX89" s="29">
        <f t="shared" si="70"/>
        <v>2066000</v>
      </c>
      <c r="AY89" s="29"/>
      <c r="AZ89" s="29">
        <f t="shared" si="71"/>
        <v>2066000</v>
      </c>
    </row>
    <row r="90" spans="1:52" ht="50.25" customHeight="1" x14ac:dyDescent="0.25">
      <c r="A90" s="106" t="s">
        <v>56</v>
      </c>
      <c r="B90" s="106"/>
      <c r="C90" s="106"/>
      <c r="D90" s="106"/>
      <c r="E90" s="124">
        <v>851</v>
      </c>
      <c r="F90" s="3" t="s">
        <v>14</v>
      </c>
      <c r="G90" s="3" t="s">
        <v>42</v>
      </c>
      <c r="H90" s="4" t="s">
        <v>55</v>
      </c>
      <c r="I90" s="5">
        <v>600</v>
      </c>
      <c r="J90" s="29">
        <f t="shared" si="80"/>
        <v>2334600</v>
      </c>
      <c r="K90" s="29">
        <f t="shared" si="80"/>
        <v>0</v>
      </c>
      <c r="L90" s="29">
        <f t="shared" si="80"/>
        <v>2334600</v>
      </c>
      <c r="M90" s="29">
        <f t="shared" si="80"/>
        <v>0</v>
      </c>
      <c r="N90" s="29">
        <f t="shared" si="80"/>
        <v>0</v>
      </c>
      <c r="O90" s="29">
        <f t="shared" si="80"/>
        <v>0</v>
      </c>
      <c r="P90" s="29">
        <f t="shared" si="80"/>
        <v>0</v>
      </c>
      <c r="Q90" s="29">
        <f t="shared" si="80"/>
        <v>0</v>
      </c>
      <c r="R90" s="29">
        <f t="shared" si="80"/>
        <v>2334600</v>
      </c>
      <c r="S90" s="29">
        <f t="shared" si="80"/>
        <v>0</v>
      </c>
      <c r="T90" s="29">
        <f t="shared" si="80"/>
        <v>2334600</v>
      </c>
      <c r="U90" s="29">
        <f t="shared" si="80"/>
        <v>0</v>
      </c>
      <c r="V90" s="29">
        <f t="shared" si="80"/>
        <v>0</v>
      </c>
      <c r="W90" s="29">
        <f t="shared" si="80"/>
        <v>0</v>
      </c>
      <c r="X90" s="29">
        <f t="shared" si="80"/>
        <v>0</v>
      </c>
      <c r="Y90" s="29">
        <f t="shared" si="80"/>
        <v>0</v>
      </c>
      <c r="Z90" s="29">
        <f t="shared" si="80"/>
        <v>2334600</v>
      </c>
      <c r="AA90" s="29">
        <f t="shared" si="80"/>
        <v>0</v>
      </c>
      <c r="AB90" s="29">
        <f t="shared" si="80"/>
        <v>2334600</v>
      </c>
      <c r="AC90" s="29">
        <f t="shared" si="80"/>
        <v>0</v>
      </c>
      <c r="AD90" s="29">
        <f t="shared" si="80"/>
        <v>168500</v>
      </c>
      <c r="AE90" s="29">
        <f t="shared" si="80"/>
        <v>0</v>
      </c>
      <c r="AF90" s="29">
        <f t="shared" si="80"/>
        <v>168500</v>
      </c>
      <c r="AG90" s="29">
        <f t="shared" si="80"/>
        <v>0</v>
      </c>
      <c r="AH90" s="29">
        <f t="shared" si="80"/>
        <v>2503100</v>
      </c>
      <c r="AI90" s="29">
        <f t="shared" si="80"/>
        <v>0</v>
      </c>
      <c r="AJ90" s="29">
        <f t="shared" si="80"/>
        <v>2503100</v>
      </c>
      <c r="AK90" s="29">
        <f t="shared" si="80"/>
        <v>0</v>
      </c>
      <c r="AL90" s="29"/>
      <c r="AM90" s="29"/>
      <c r="AN90" s="29"/>
      <c r="AO90" s="29"/>
      <c r="AP90" s="29"/>
      <c r="AQ90" s="29">
        <f t="shared" si="80"/>
        <v>2066000</v>
      </c>
      <c r="AR90" s="29"/>
      <c r="AS90" s="29">
        <f t="shared" si="67"/>
        <v>2066000</v>
      </c>
      <c r="AT90" s="29"/>
      <c r="AU90" s="29">
        <f t="shared" si="68"/>
        <v>2066000</v>
      </c>
      <c r="AV90" s="29">
        <f t="shared" si="80"/>
        <v>2066000</v>
      </c>
      <c r="AW90" s="29"/>
      <c r="AX90" s="29">
        <f t="shared" si="70"/>
        <v>2066000</v>
      </c>
      <c r="AY90" s="29"/>
      <c r="AZ90" s="29">
        <f t="shared" si="71"/>
        <v>2066000</v>
      </c>
    </row>
    <row r="91" spans="1:52" x14ac:dyDescent="0.25">
      <c r="A91" s="106" t="s">
        <v>57</v>
      </c>
      <c r="B91" s="106"/>
      <c r="C91" s="106"/>
      <c r="D91" s="106"/>
      <c r="E91" s="124">
        <v>851</v>
      </c>
      <c r="F91" s="3" t="s">
        <v>14</v>
      </c>
      <c r="G91" s="3" t="s">
        <v>42</v>
      </c>
      <c r="H91" s="4" t="s">
        <v>55</v>
      </c>
      <c r="I91" s="5">
        <v>610</v>
      </c>
      <c r="J91" s="29">
        <f>'7.ВС'!J61</f>
        <v>2334600</v>
      </c>
      <c r="K91" s="29">
        <f>'7.ВС'!K61</f>
        <v>0</v>
      </c>
      <c r="L91" s="29">
        <f>'7.ВС'!L61</f>
        <v>2334600</v>
      </c>
      <c r="M91" s="29">
        <f>'7.ВС'!M61</f>
        <v>0</v>
      </c>
      <c r="N91" s="29">
        <f>'7.ВС'!N61</f>
        <v>0</v>
      </c>
      <c r="O91" s="29">
        <f>'7.ВС'!O61</f>
        <v>0</v>
      </c>
      <c r="P91" s="29">
        <f>'7.ВС'!P61</f>
        <v>0</v>
      </c>
      <c r="Q91" s="29">
        <f>'7.ВС'!Q61</f>
        <v>0</v>
      </c>
      <c r="R91" s="29">
        <f>'7.ВС'!R61</f>
        <v>2334600</v>
      </c>
      <c r="S91" s="29">
        <f>'7.ВС'!S61</f>
        <v>0</v>
      </c>
      <c r="T91" s="29">
        <f>'7.ВС'!T61</f>
        <v>2334600</v>
      </c>
      <c r="U91" s="29">
        <f>'7.ВС'!U61</f>
        <v>0</v>
      </c>
      <c r="V91" s="29">
        <f>'7.ВС'!V61</f>
        <v>0</v>
      </c>
      <c r="W91" s="29">
        <f>'7.ВС'!W61</f>
        <v>0</v>
      </c>
      <c r="X91" s="29">
        <f>'7.ВС'!X61</f>
        <v>0</v>
      </c>
      <c r="Y91" s="29">
        <f>'7.ВС'!Y61</f>
        <v>0</v>
      </c>
      <c r="Z91" s="29">
        <f>'7.ВС'!Z61</f>
        <v>2334600</v>
      </c>
      <c r="AA91" s="29">
        <f>'7.ВС'!AA61</f>
        <v>0</v>
      </c>
      <c r="AB91" s="29">
        <f>'7.ВС'!AB61</f>
        <v>2334600</v>
      </c>
      <c r="AC91" s="29">
        <f>'7.ВС'!AC61</f>
        <v>0</v>
      </c>
      <c r="AD91" s="29">
        <f>'7.ВС'!AD61</f>
        <v>168500</v>
      </c>
      <c r="AE91" s="29">
        <f>'7.ВС'!AE61</f>
        <v>0</v>
      </c>
      <c r="AF91" s="29">
        <f>'7.ВС'!AF61</f>
        <v>168500</v>
      </c>
      <c r="AG91" s="29">
        <f>'7.ВС'!AG61</f>
        <v>0</v>
      </c>
      <c r="AH91" s="29">
        <f>'7.ВС'!AH61</f>
        <v>2503100</v>
      </c>
      <c r="AI91" s="29">
        <f>'7.ВС'!AI61</f>
        <v>0</v>
      </c>
      <c r="AJ91" s="29">
        <f>'7.ВС'!AJ61</f>
        <v>2503100</v>
      </c>
      <c r="AK91" s="29">
        <f>'7.ВС'!AK61</f>
        <v>0</v>
      </c>
      <c r="AL91" s="29"/>
      <c r="AM91" s="29"/>
      <c r="AN91" s="29"/>
      <c r="AO91" s="29"/>
      <c r="AP91" s="29"/>
      <c r="AQ91" s="29">
        <f>'7.ВС'!AQ61</f>
        <v>2066000</v>
      </c>
      <c r="AR91" s="29"/>
      <c r="AS91" s="29">
        <f t="shared" si="67"/>
        <v>2066000</v>
      </c>
      <c r="AT91" s="29"/>
      <c r="AU91" s="29">
        <f t="shared" si="68"/>
        <v>2066000</v>
      </c>
      <c r="AV91" s="29">
        <f>'7.ВС'!AV61</f>
        <v>2066000</v>
      </c>
      <c r="AW91" s="29"/>
      <c r="AX91" s="29">
        <f t="shared" si="70"/>
        <v>2066000</v>
      </c>
      <c r="AY91" s="29"/>
      <c r="AZ91" s="29">
        <f t="shared" si="71"/>
        <v>2066000</v>
      </c>
    </row>
    <row r="92" spans="1:52" ht="75" hidden="1" x14ac:dyDescent="0.25">
      <c r="A92" s="106" t="s">
        <v>410</v>
      </c>
      <c r="B92" s="106"/>
      <c r="C92" s="106"/>
      <c r="D92" s="106"/>
      <c r="E92" s="124">
        <v>841</v>
      </c>
      <c r="F92" s="3" t="s">
        <v>14</v>
      </c>
      <c r="G92" s="4" t="s">
        <v>42</v>
      </c>
      <c r="H92" s="5" t="s">
        <v>411</v>
      </c>
      <c r="I92" s="3"/>
      <c r="J92" s="29">
        <f t="shared" ref="J92:AV93" si="81">J93</f>
        <v>0</v>
      </c>
      <c r="K92" s="29">
        <f t="shared" si="81"/>
        <v>0</v>
      </c>
      <c r="L92" s="29">
        <f t="shared" si="81"/>
        <v>0</v>
      </c>
      <c r="M92" s="29">
        <f t="shared" si="81"/>
        <v>0</v>
      </c>
      <c r="N92" s="29">
        <f t="shared" si="81"/>
        <v>0</v>
      </c>
      <c r="O92" s="29">
        <f t="shared" si="81"/>
        <v>0</v>
      </c>
      <c r="P92" s="29">
        <f t="shared" si="81"/>
        <v>0</v>
      </c>
      <c r="Q92" s="29">
        <f t="shared" si="81"/>
        <v>0</v>
      </c>
      <c r="R92" s="29">
        <f t="shared" si="81"/>
        <v>0</v>
      </c>
      <c r="S92" s="29">
        <f t="shared" si="81"/>
        <v>0</v>
      </c>
      <c r="T92" s="29">
        <f t="shared" si="81"/>
        <v>0</v>
      </c>
      <c r="U92" s="29">
        <f t="shared" si="81"/>
        <v>0</v>
      </c>
      <c r="V92" s="29">
        <f t="shared" si="81"/>
        <v>0</v>
      </c>
      <c r="W92" s="29">
        <f t="shared" si="81"/>
        <v>0</v>
      </c>
      <c r="X92" s="29">
        <f t="shared" si="81"/>
        <v>0</v>
      </c>
      <c r="Y92" s="29">
        <f t="shared" si="81"/>
        <v>0</v>
      </c>
      <c r="Z92" s="29">
        <f t="shared" si="81"/>
        <v>0</v>
      </c>
      <c r="AA92" s="29">
        <f t="shared" si="81"/>
        <v>0</v>
      </c>
      <c r="AB92" s="29">
        <f t="shared" si="81"/>
        <v>0</v>
      </c>
      <c r="AC92" s="29">
        <f t="shared" si="81"/>
        <v>0</v>
      </c>
      <c r="AD92" s="29">
        <f t="shared" si="81"/>
        <v>0</v>
      </c>
      <c r="AE92" s="29">
        <f t="shared" si="81"/>
        <v>0</v>
      </c>
      <c r="AF92" s="29">
        <f t="shared" si="81"/>
        <v>0</v>
      </c>
      <c r="AG92" s="29">
        <f t="shared" si="81"/>
        <v>0</v>
      </c>
      <c r="AH92" s="29">
        <f t="shared" si="81"/>
        <v>0</v>
      </c>
      <c r="AI92" s="29">
        <f t="shared" si="81"/>
        <v>0</v>
      </c>
      <c r="AJ92" s="29">
        <f t="shared" si="81"/>
        <v>0</v>
      </c>
      <c r="AK92" s="29">
        <f t="shared" si="81"/>
        <v>0</v>
      </c>
      <c r="AL92" s="29"/>
      <c r="AM92" s="29"/>
      <c r="AN92" s="29"/>
      <c r="AO92" s="29"/>
      <c r="AP92" s="29"/>
      <c r="AQ92" s="29">
        <f t="shared" si="81"/>
        <v>0</v>
      </c>
      <c r="AR92" s="29"/>
      <c r="AS92" s="29">
        <f t="shared" si="67"/>
        <v>0</v>
      </c>
      <c r="AT92" s="29"/>
      <c r="AU92" s="29">
        <f t="shared" si="68"/>
        <v>0</v>
      </c>
      <c r="AV92" s="29">
        <f t="shared" si="81"/>
        <v>0</v>
      </c>
      <c r="AW92" s="29"/>
      <c r="AX92" s="29">
        <f t="shared" si="70"/>
        <v>0</v>
      </c>
      <c r="AY92" s="29"/>
      <c r="AZ92" s="29">
        <f t="shared" si="71"/>
        <v>0</v>
      </c>
    </row>
    <row r="93" spans="1:52" ht="60" hidden="1" x14ac:dyDescent="0.25">
      <c r="A93" s="106" t="s">
        <v>56</v>
      </c>
      <c r="B93" s="106"/>
      <c r="C93" s="106"/>
      <c r="D93" s="106"/>
      <c r="E93" s="124">
        <v>841</v>
      </c>
      <c r="F93" s="3" t="s">
        <v>14</v>
      </c>
      <c r="G93" s="4" t="s">
        <v>42</v>
      </c>
      <c r="H93" s="5" t="s">
        <v>411</v>
      </c>
      <c r="I93" s="3" t="s">
        <v>112</v>
      </c>
      <c r="J93" s="29">
        <f t="shared" si="81"/>
        <v>0</v>
      </c>
      <c r="K93" s="29">
        <f t="shared" si="81"/>
        <v>0</v>
      </c>
      <c r="L93" s="29">
        <f t="shared" si="81"/>
        <v>0</v>
      </c>
      <c r="M93" s="29">
        <f t="shared" si="81"/>
        <v>0</v>
      </c>
      <c r="N93" s="29">
        <f t="shared" si="81"/>
        <v>0</v>
      </c>
      <c r="O93" s="29">
        <f t="shared" si="81"/>
        <v>0</v>
      </c>
      <c r="P93" s="29">
        <f t="shared" si="81"/>
        <v>0</v>
      </c>
      <c r="Q93" s="29">
        <f t="shared" si="81"/>
        <v>0</v>
      </c>
      <c r="R93" s="29">
        <f t="shared" si="81"/>
        <v>0</v>
      </c>
      <c r="S93" s="29">
        <f t="shared" si="81"/>
        <v>0</v>
      </c>
      <c r="T93" s="29">
        <f t="shared" si="81"/>
        <v>0</v>
      </c>
      <c r="U93" s="29">
        <f t="shared" si="81"/>
        <v>0</v>
      </c>
      <c r="V93" s="29">
        <f t="shared" si="81"/>
        <v>0</v>
      </c>
      <c r="W93" s="29">
        <f t="shared" si="81"/>
        <v>0</v>
      </c>
      <c r="X93" s="29">
        <f t="shared" si="81"/>
        <v>0</v>
      </c>
      <c r="Y93" s="29">
        <f t="shared" si="81"/>
        <v>0</v>
      </c>
      <c r="Z93" s="29">
        <f t="shared" si="81"/>
        <v>0</v>
      </c>
      <c r="AA93" s="29">
        <f t="shared" si="81"/>
        <v>0</v>
      </c>
      <c r="AB93" s="29">
        <f t="shared" si="81"/>
        <v>0</v>
      </c>
      <c r="AC93" s="29">
        <f t="shared" si="81"/>
        <v>0</v>
      </c>
      <c r="AD93" s="29">
        <f t="shared" si="81"/>
        <v>0</v>
      </c>
      <c r="AE93" s="29">
        <f t="shared" si="81"/>
        <v>0</v>
      </c>
      <c r="AF93" s="29">
        <f t="shared" si="81"/>
        <v>0</v>
      </c>
      <c r="AG93" s="29">
        <f t="shared" si="81"/>
        <v>0</v>
      </c>
      <c r="AH93" s="29">
        <f t="shared" si="81"/>
        <v>0</v>
      </c>
      <c r="AI93" s="29">
        <f t="shared" si="81"/>
        <v>0</v>
      </c>
      <c r="AJ93" s="29">
        <f t="shared" si="81"/>
        <v>0</v>
      </c>
      <c r="AK93" s="29">
        <f t="shared" si="81"/>
        <v>0</v>
      </c>
      <c r="AL93" s="29"/>
      <c r="AM93" s="29"/>
      <c r="AN93" s="29"/>
      <c r="AO93" s="29"/>
      <c r="AP93" s="29"/>
      <c r="AQ93" s="29">
        <f t="shared" si="81"/>
        <v>0</v>
      </c>
      <c r="AR93" s="29"/>
      <c r="AS93" s="29">
        <f t="shared" si="67"/>
        <v>0</v>
      </c>
      <c r="AT93" s="29"/>
      <c r="AU93" s="29">
        <f t="shared" si="68"/>
        <v>0</v>
      </c>
      <c r="AV93" s="29">
        <f t="shared" si="81"/>
        <v>0</v>
      </c>
      <c r="AW93" s="29"/>
      <c r="AX93" s="29">
        <f t="shared" si="70"/>
        <v>0</v>
      </c>
      <c r="AY93" s="29"/>
      <c r="AZ93" s="29">
        <f t="shared" si="71"/>
        <v>0</v>
      </c>
    </row>
    <row r="94" spans="1:52" hidden="1" x14ac:dyDescent="0.25">
      <c r="A94" s="106" t="s">
        <v>57</v>
      </c>
      <c r="B94" s="106"/>
      <c r="C94" s="106"/>
      <c r="D94" s="106"/>
      <c r="E94" s="124">
        <v>841</v>
      </c>
      <c r="F94" s="3" t="s">
        <v>14</v>
      </c>
      <c r="G94" s="4" t="s">
        <v>42</v>
      </c>
      <c r="H94" s="5" t="s">
        <v>411</v>
      </c>
      <c r="I94" s="3" t="s">
        <v>114</v>
      </c>
      <c r="J94" s="29">
        <f>'7.ВС'!J64</f>
        <v>0</v>
      </c>
      <c r="K94" s="29">
        <f>'7.ВС'!K64</f>
        <v>0</v>
      </c>
      <c r="L94" s="29">
        <f>'7.ВС'!L64</f>
        <v>0</v>
      </c>
      <c r="M94" s="29">
        <f>'7.ВС'!M64</f>
        <v>0</v>
      </c>
      <c r="N94" s="29">
        <f>'7.ВС'!N64</f>
        <v>0</v>
      </c>
      <c r="O94" s="29">
        <f>'7.ВС'!O64</f>
        <v>0</v>
      </c>
      <c r="P94" s="29">
        <f>'7.ВС'!P64</f>
        <v>0</v>
      </c>
      <c r="Q94" s="29">
        <f>'7.ВС'!Q64</f>
        <v>0</v>
      </c>
      <c r="R94" s="29">
        <f>'7.ВС'!R64</f>
        <v>0</v>
      </c>
      <c r="S94" s="29">
        <f>'7.ВС'!S64</f>
        <v>0</v>
      </c>
      <c r="T94" s="29">
        <f>'7.ВС'!T64</f>
        <v>0</v>
      </c>
      <c r="U94" s="29">
        <f>'7.ВС'!U64</f>
        <v>0</v>
      </c>
      <c r="V94" s="29">
        <f>'7.ВС'!V64</f>
        <v>0</v>
      </c>
      <c r="W94" s="29">
        <f>'7.ВС'!W64</f>
        <v>0</v>
      </c>
      <c r="X94" s="29">
        <f>'7.ВС'!X64</f>
        <v>0</v>
      </c>
      <c r="Y94" s="29">
        <f>'7.ВС'!Y64</f>
        <v>0</v>
      </c>
      <c r="Z94" s="29">
        <f>'7.ВС'!Z64</f>
        <v>0</v>
      </c>
      <c r="AA94" s="29">
        <f>'7.ВС'!AA64</f>
        <v>0</v>
      </c>
      <c r="AB94" s="29">
        <f>'7.ВС'!AB64</f>
        <v>0</v>
      </c>
      <c r="AC94" s="29">
        <f>'7.ВС'!AC64</f>
        <v>0</v>
      </c>
      <c r="AD94" s="29">
        <f>'7.ВС'!AD64</f>
        <v>0</v>
      </c>
      <c r="AE94" s="29">
        <f>'7.ВС'!AE64</f>
        <v>0</v>
      </c>
      <c r="AF94" s="29">
        <f>'7.ВС'!AF64</f>
        <v>0</v>
      </c>
      <c r="AG94" s="29">
        <f>'7.ВС'!AG64</f>
        <v>0</v>
      </c>
      <c r="AH94" s="29">
        <f>'7.ВС'!AH64</f>
        <v>0</v>
      </c>
      <c r="AI94" s="29">
        <f>'7.ВС'!AI64</f>
        <v>0</v>
      </c>
      <c r="AJ94" s="29">
        <f>'7.ВС'!AJ64</f>
        <v>0</v>
      </c>
      <c r="AK94" s="29">
        <f>'7.ВС'!AK64</f>
        <v>0</v>
      </c>
      <c r="AL94" s="29"/>
      <c r="AM94" s="29"/>
      <c r="AN94" s="29"/>
      <c r="AO94" s="29"/>
      <c r="AP94" s="29"/>
      <c r="AQ94" s="29">
        <f>'7.ВС'!AQ64</f>
        <v>0</v>
      </c>
      <c r="AR94" s="29"/>
      <c r="AS94" s="29">
        <f t="shared" si="67"/>
        <v>0</v>
      </c>
      <c r="AT94" s="29"/>
      <c r="AU94" s="29">
        <f t="shared" si="68"/>
        <v>0</v>
      </c>
      <c r="AV94" s="29">
        <f>'7.ВС'!AV64</f>
        <v>0</v>
      </c>
      <c r="AW94" s="29"/>
      <c r="AX94" s="29">
        <f t="shared" si="70"/>
        <v>0</v>
      </c>
      <c r="AY94" s="29"/>
      <c r="AZ94" s="29">
        <f t="shared" si="71"/>
        <v>0</v>
      </c>
    </row>
    <row r="95" spans="1:52" ht="75" hidden="1" x14ac:dyDescent="0.25">
      <c r="A95" s="126" t="s">
        <v>430</v>
      </c>
      <c r="B95" s="106"/>
      <c r="C95" s="106"/>
      <c r="D95" s="106"/>
      <c r="E95" s="124"/>
      <c r="F95" s="4" t="s">
        <v>14</v>
      </c>
      <c r="G95" s="4" t="s">
        <v>42</v>
      </c>
      <c r="H95" s="4" t="s">
        <v>428</v>
      </c>
      <c r="I95" s="3"/>
      <c r="J95" s="29">
        <f>J96</f>
        <v>0</v>
      </c>
      <c r="K95" s="29">
        <f t="shared" ref="K95:Z96" si="82">K96</f>
        <v>0</v>
      </c>
      <c r="L95" s="29">
        <f t="shared" si="82"/>
        <v>0</v>
      </c>
      <c r="M95" s="29">
        <f t="shared" si="82"/>
        <v>0</v>
      </c>
      <c r="N95" s="29">
        <f t="shared" si="82"/>
        <v>0</v>
      </c>
      <c r="O95" s="29">
        <f t="shared" si="82"/>
        <v>0</v>
      </c>
      <c r="P95" s="29">
        <f t="shared" si="82"/>
        <v>0</v>
      </c>
      <c r="Q95" s="29">
        <f t="shared" si="82"/>
        <v>0</v>
      </c>
      <c r="R95" s="29">
        <f t="shared" si="82"/>
        <v>0</v>
      </c>
      <c r="S95" s="29">
        <f t="shared" si="82"/>
        <v>0</v>
      </c>
      <c r="T95" s="29">
        <f t="shared" si="82"/>
        <v>0</v>
      </c>
      <c r="U95" s="29">
        <f t="shared" si="82"/>
        <v>0</v>
      </c>
      <c r="V95" s="29">
        <f t="shared" si="82"/>
        <v>0</v>
      </c>
      <c r="W95" s="29">
        <f t="shared" si="82"/>
        <v>0</v>
      </c>
      <c r="X95" s="29">
        <f t="shared" si="82"/>
        <v>0</v>
      </c>
      <c r="Y95" s="29">
        <f t="shared" si="82"/>
        <v>0</v>
      </c>
      <c r="Z95" s="29">
        <f t="shared" si="82"/>
        <v>0</v>
      </c>
      <c r="AA95" s="29">
        <f t="shared" ref="V95:AK96" si="83">AA96</f>
        <v>0</v>
      </c>
      <c r="AB95" s="29">
        <f t="shared" si="83"/>
        <v>0</v>
      </c>
      <c r="AC95" s="29">
        <f t="shared" si="83"/>
        <v>0</v>
      </c>
      <c r="AD95" s="29">
        <f t="shared" si="83"/>
        <v>0</v>
      </c>
      <c r="AE95" s="29">
        <f t="shared" si="83"/>
        <v>0</v>
      </c>
      <c r="AF95" s="29">
        <f t="shared" si="83"/>
        <v>0</v>
      </c>
      <c r="AG95" s="29">
        <f t="shared" si="83"/>
        <v>0</v>
      </c>
      <c r="AH95" s="29">
        <f t="shared" si="83"/>
        <v>0</v>
      </c>
      <c r="AI95" s="29">
        <f t="shared" si="83"/>
        <v>0</v>
      </c>
      <c r="AJ95" s="29">
        <f t="shared" si="83"/>
        <v>0</v>
      </c>
      <c r="AK95" s="29">
        <f t="shared" si="83"/>
        <v>0</v>
      </c>
      <c r="AL95" s="29"/>
      <c r="AM95" s="29"/>
      <c r="AN95" s="29"/>
      <c r="AO95" s="29"/>
      <c r="AP95" s="29"/>
      <c r="AQ95" s="29">
        <f t="shared" ref="AQ95:AV96" si="84">AQ96</f>
        <v>0</v>
      </c>
      <c r="AR95" s="29"/>
      <c r="AS95" s="29">
        <f t="shared" si="67"/>
        <v>0</v>
      </c>
      <c r="AT95" s="29"/>
      <c r="AU95" s="29">
        <f t="shared" si="68"/>
        <v>0</v>
      </c>
      <c r="AV95" s="29">
        <f t="shared" si="84"/>
        <v>0</v>
      </c>
      <c r="AW95" s="29"/>
      <c r="AX95" s="29">
        <f t="shared" si="70"/>
        <v>0</v>
      </c>
      <c r="AY95" s="29"/>
      <c r="AZ95" s="29">
        <f t="shared" si="71"/>
        <v>0</v>
      </c>
    </row>
    <row r="96" spans="1:52" ht="45" hidden="1" x14ac:dyDescent="0.25">
      <c r="A96" s="106" t="s">
        <v>25</v>
      </c>
      <c r="B96" s="106"/>
      <c r="C96" s="106"/>
      <c r="D96" s="106"/>
      <c r="E96" s="124"/>
      <c r="F96" s="4" t="s">
        <v>14</v>
      </c>
      <c r="G96" s="4" t="s">
        <v>42</v>
      </c>
      <c r="H96" s="4" t="s">
        <v>428</v>
      </c>
      <c r="I96" s="3" t="s">
        <v>26</v>
      </c>
      <c r="J96" s="29">
        <f>J97</f>
        <v>0</v>
      </c>
      <c r="K96" s="29">
        <f t="shared" si="82"/>
        <v>0</v>
      </c>
      <c r="L96" s="29">
        <f t="shared" si="82"/>
        <v>0</v>
      </c>
      <c r="M96" s="29">
        <f t="shared" si="82"/>
        <v>0</v>
      </c>
      <c r="N96" s="29">
        <f t="shared" si="82"/>
        <v>0</v>
      </c>
      <c r="O96" s="29">
        <f t="shared" si="82"/>
        <v>0</v>
      </c>
      <c r="P96" s="29">
        <f t="shared" si="82"/>
        <v>0</v>
      </c>
      <c r="Q96" s="29">
        <f t="shared" si="82"/>
        <v>0</v>
      </c>
      <c r="R96" s="29">
        <f t="shared" si="82"/>
        <v>0</v>
      </c>
      <c r="S96" s="29">
        <f t="shared" si="82"/>
        <v>0</v>
      </c>
      <c r="T96" s="29">
        <f t="shared" si="82"/>
        <v>0</v>
      </c>
      <c r="U96" s="29">
        <f t="shared" si="82"/>
        <v>0</v>
      </c>
      <c r="V96" s="29">
        <f t="shared" si="83"/>
        <v>0</v>
      </c>
      <c r="W96" s="29">
        <f t="shared" si="83"/>
        <v>0</v>
      </c>
      <c r="X96" s="29">
        <f t="shared" si="83"/>
        <v>0</v>
      </c>
      <c r="Y96" s="29">
        <f t="shared" si="83"/>
        <v>0</v>
      </c>
      <c r="Z96" s="29">
        <f t="shared" si="83"/>
        <v>0</v>
      </c>
      <c r="AA96" s="29">
        <f t="shared" si="83"/>
        <v>0</v>
      </c>
      <c r="AB96" s="29">
        <f t="shared" si="83"/>
        <v>0</v>
      </c>
      <c r="AC96" s="29">
        <f t="shared" si="83"/>
        <v>0</v>
      </c>
      <c r="AD96" s="29">
        <f t="shared" si="83"/>
        <v>0</v>
      </c>
      <c r="AE96" s="29">
        <f t="shared" si="83"/>
        <v>0</v>
      </c>
      <c r="AF96" s="29">
        <f t="shared" si="83"/>
        <v>0</v>
      </c>
      <c r="AG96" s="29">
        <f t="shared" si="83"/>
        <v>0</v>
      </c>
      <c r="AH96" s="29">
        <f t="shared" si="83"/>
        <v>0</v>
      </c>
      <c r="AI96" s="29">
        <f t="shared" si="83"/>
        <v>0</v>
      </c>
      <c r="AJ96" s="29">
        <f t="shared" si="83"/>
        <v>0</v>
      </c>
      <c r="AK96" s="29">
        <f t="shared" si="83"/>
        <v>0</v>
      </c>
      <c r="AL96" s="29"/>
      <c r="AM96" s="29"/>
      <c r="AN96" s="29"/>
      <c r="AO96" s="29"/>
      <c r="AP96" s="29"/>
      <c r="AQ96" s="29">
        <f t="shared" si="84"/>
        <v>0</v>
      </c>
      <c r="AR96" s="29"/>
      <c r="AS96" s="29">
        <f t="shared" si="67"/>
        <v>0</v>
      </c>
      <c r="AT96" s="29"/>
      <c r="AU96" s="29">
        <f t="shared" si="68"/>
        <v>0</v>
      </c>
      <c r="AV96" s="29">
        <f t="shared" si="84"/>
        <v>0</v>
      </c>
      <c r="AW96" s="29"/>
      <c r="AX96" s="29">
        <f t="shared" si="70"/>
        <v>0</v>
      </c>
      <c r="AY96" s="29"/>
      <c r="AZ96" s="29">
        <f t="shared" si="71"/>
        <v>0</v>
      </c>
    </row>
    <row r="97" spans="1:52" ht="45" hidden="1" x14ac:dyDescent="0.25">
      <c r="A97" s="106" t="s">
        <v>12</v>
      </c>
      <c r="B97" s="106"/>
      <c r="C97" s="106"/>
      <c r="D97" s="106"/>
      <c r="E97" s="124"/>
      <c r="F97" s="4" t="s">
        <v>14</v>
      </c>
      <c r="G97" s="4" t="s">
        <v>42</v>
      </c>
      <c r="H97" s="4" t="s">
        <v>428</v>
      </c>
      <c r="I97" s="3" t="s">
        <v>27</v>
      </c>
      <c r="J97" s="29">
        <f>'7.ВС'!J246</f>
        <v>0</v>
      </c>
      <c r="K97" s="29">
        <f>'7.ВС'!K246</f>
        <v>0</v>
      </c>
      <c r="L97" s="29">
        <f>'7.ВС'!L246</f>
        <v>0</v>
      </c>
      <c r="M97" s="29">
        <f>'7.ВС'!M246</f>
        <v>0</v>
      </c>
      <c r="N97" s="29">
        <f>'7.ВС'!N246</f>
        <v>0</v>
      </c>
      <c r="O97" s="29">
        <f>'7.ВС'!O246</f>
        <v>0</v>
      </c>
      <c r="P97" s="29">
        <f>'7.ВС'!P246</f>
        <v>0</v>
      </c>
      <c r="Q97" s="29">
        <f>'7.ВС'!Q246</f>
        <v>0</v>
      </c>
      <c r="R97" s="29">
        <f>'7.ВС'!R246</f>
        <v>0</v>
      </c>
      <c r="S97" s="29">
        <f>'7.ВС'!S246</f>
        <v>0</v>
      </c>
      <c r="T97" s="29">
        <f>'7.ВС'!T246</f>
        <v>0</v>
      </c>
      <c r="U97" s="29">
        <f>'7.ВС'!U246</f>
        <v>0</v>
      </c>
      <c r="V97" s="29">
        <f>'7.ВС'!V246</f>
        <v>0</v>
      </c>
      <c r="W97" s="29">
        <f>'7.ВС'!W246</f>
        <v>0</v>
      </c>
      <c r="X97" s="29">
        <f>'7.ВС'!X246</f>
        <v>0</v>
      </c>
      <c r="Y97" s="29">
        <f>'7.ВС'!Y246</f>
        <v>0</v>
      </c>
      <c r="Z97" s="29">
        <f>'7.ВС'!Z246</f>
        <v>0</v>
      </c>
      <c r="AA97" s="29">
        <f>'7.ВС'!AA246</f>
        <v>0</v>
      </c>
      <c r="AB97" s="29">
        <f>'7.ВС'!AB246</f>
        <v>0</v>
      </c>
      <c r="AC97" s="29">
        <f>'7.ВС'!AC246</f>
        <v>0</v>
      </c>
      <c r="AD97" s="29">
        <f>'7.ВС'!AD246</f>
        <v>0</v>
      </c>
      <c r="AE97" s="29">
        <f>'7.ВС'!AE246</f>
        <v>0</v>
      </c>
      <c r="AF97" s="29">
        <f>'7.ВС'!AF246</f>
        <v>0</v>
      </c>
      <c r="AG97" s="29">
        <f>'7.ВС'!AG246</f>
        <v>0</v>
      </c>
      <c r="AH97" s="29">
        <f>'7.ВС'!AH246</f>
        <v>0</v>
      </c>
      <c r="AI97" s="29">
        <f>'7.ВС'!AI246</f>
        <v>0</v>
      </c>
      <c r="AJ97" s="29">
        <f>'7.ВС'!AJ246</f>
        <v>0</v>
      </c>
      <c r="AK97" s="29">
        <f>'7.ВС'!AK246</f>
        <v>0</v>
      </c>
      <c r="AL97" s="29"/>
      <c r="AM97" s="29"/>
      <c r="AN97" s="29"/>
      <c r="AO97" s="29"/>
      <c r="AP97" s="29"/>
      <c r="AQ97" s="29">
        <f>'7.ВС'!AQ246</f>
        <v>0</v>
      </c>
      <c r="AR97" s="29"/>
      <c r="AS97" s="29">
        <f t="shared" si="67"/>
        <v>0</v>
      </c>
      <c r="AT97" s="29"/>
      <c r="AU97" s="29">
        <f t="shared" si="68"/>
        <v>0</v>
      </c>
      <c r="AV97" s="29">
        <f>'7.ВС'!AV246</f>
        <v>0</v>
      </c>
      <c r="AW97" s="29"/>
      <c r="AX97" s="29">
        <f t="shared" si="70"/>
        <v>0</v>
      </c>
      <c r="AY97" s="29"/>
      <c r="AZ97" s="29">
        <f t="shared" si="71"/>
        <v>0</v>
      </c>
    </row>
    <row r="98" spans="1:52" s="2" customFormat="1" ht="60" hidden="1" x14ac:dyDescent="0.25">
      <c r="A98" s="126" t="s">
        <v>139</v>
      </c>
      <c r="B98" s="106"/>
      <c r="C98" s="106"/>
      <c r="D98" s="106"/>
      <c r="E98" s="124">
        <v>851</v>
      </c>
      <c r="F98" s="4" t="s">
        <v>14</v>
      </c>
      <c r="G98" s="4" t="s">
        <v>42</v>
      </c>
      <c r="H98" s="4" t="s">
        <v>140</v>
      </c>
      <c r="I98" s="4"/>
      <c r="J98" s="29">
        <f t="shared" ref="J98:AV99" si="85">J99</f>
        <v>0</v>
      </c>
      <c r="K98" s="29">
        <f t="shared" si="85"/>
        <v>0</v>
      </c>
      <c r="L98" s="29">
        <f t="shared" si="85"/>
        <v>0</v>
      </c>
      <c r="M98" s="29">
        <f t="shared" si="85"/>
        <v>0</v>
      </c>
      <c r="N98" s="29">
        <f t="shared" si="85"/>
        <v>0</v>
      </c>
      <c r="O98" s="29">
        <f t="shared" si="85"/>
        <v>0</v>
      </c>
      <c r="P98" s="29">
        <f t="shared" si="85"/>
        <v>0</v>
      </c>
      <c r="Q98" s="29">
        <f t="shared" si="85"/>
        <v>0</v>
      </c>
      <c r="R98" s="29">
        <f t="shared" si="85"/>
        <v>0</v>
      </c>
      <c r="S98" s="29">
        <f t="shared" si="85"/>
        <v>0</v>
      </c>
      <c r="T98" s="29">
        <f t="shared" si="85"/>
        <v>0</v>
      </c>
      <c r="U98" s="29">
        <f t="shared" si="85"/>
        <v>0</v>
      </c>
      <c r="V98" s="29">
        <f t="shared" si="85"/>
        <v>0</v>
      </c>
      <c r="W98" s="29">
        <f t="shared" si="85"/>
        <v>0</v>
      </c>
      <c r="X98" s="29">
        <f t="shared" si="85"/>
        <v>0</v>
      </c>
      <c r="Y98" s="29">
        <f t="shared" si="85"/>
        <v>0</v>
      </c>
      <c r="Z98" s="29">
        <f t="shared" si="85"/>
        <v>0</v>
      </c>
      <c r="AA98" s="29">
        <f t="shared" si="85"/>
        <v>0</v>
      </c>
      <c r="AB98" s="29">
        <f t="shared" si="85"/>
        <v>0</v>
      </c>
      <c r="AC98" s="29">
        <f t="shared" si="85"/>
        <v>0</v>
      </c>
      <c r="AD98" s="29">
        <f t="shared" si="85"/>
        <v>0</v>
      </c>
      <c r="AE98" s="29">
        <f t="shared" si="85"/>
        <v>0</v>
      </c>
      <c r="AF98" s="29">
        <f t="shared" si="85"/>
        <v>0</v>
      </c>
      <c r="AG98" s="29">
        <f t="shared" si="85"/>
        <v>0</v>
      </c>
      <c r="AH98" s="29">
        <f t="shared" si="85"/>
        <v>0</v>
      </c>
      <c r="AI98" s="29">
        <f t="shared" si="85"/>
        <v>0</v>
      </c>
      <c r="AJ98" s="29">
        <f t="shared" si="85"/>
        <v>0</v>
      </c>
      <c r="AK98" s="29">
        <f t="shared" si="85"/>
        <v>0</v>
      </c>
      <c r="AL98" s="29"/>
      <c r="AM98" s="29"/>
      <c r="AN98" s="29"/>
      <c r="AO98" s="29"/>
      <c r="AP98" s="29"/>
      <c r="AQ98" s="29">
        <f t="shared" si="85"/>
        <v>0</v>
      </c>
      <c r="AR98" s="29"/>
      <c r="AS98" s="29">
        <f t="shared" si="67"/>
        <v>0</v>
      </c>
      <c r="AT98" s="29"/>
      <c r="AU98" s="29">
        <f t="shared" si="68"/>
        <v>0</v>
      </c>
      <c r="AV98" s="29">
        <f t="shared" si="85"/>
        <v>0</v>
      </c>
      <c r="AW98" s="29"/>
      <c r="AX98" s="29">
        <f t="shared" si="70"/>
        <v>0</v>
      </c>
      <c r="AY98" s="29"/>
      <c r="AZ98" s="29">
        <f t="shared" si="71"/>
        <v>0</v>
      </c>
    </row>
    <row r="99" spans="1:52" s="2" customFormat="1" hidden="1" x14ac:dyDescent="0.25">
      <c r="A99" s="106" t="s">
        <v>28</v>
      </c>
      <c r="B99" s="106"/>
      <c r="C99" s="106"/>
      <c r="D99" s="106"/>
      <c r="E99" s="124">
        <v>851</v>
      </c>
      <c r="F99" s="3" t="s">
        <v>14</v>
      </c>
      <c r="G99" s="3" t="s">
        <v>42</v>
      </c>
      <c r="H99" s="4" t="s">
        <v>140</v>
      </c>
      <c r="I99" s="4" t="s">
        <v>29</v>
      </c>
      <c r="J99" s="29">
        <f t="shared" si="85"/>
        <v>0</v>
      </c>
      <c r="K99" s="29">
        <f t="shared" si="85"/>
        <v>0</v>
      </c>
      <c r="L99" s="29">
        <f t="shared" si="85"/>
        <v>0</v>
      </c>
      <c r="M99" s="29">
        <f t="shared" si="85"/>
        <v>0</v>
      </c>
      <c r="N99" s="29">
        <f t="shared" si="85"/>
        <v>0</v>
      </c>
      <c r="O99" s="29">
        <f t="shared" si="85"/>
        <v>0</v>
      </c>
      <c r="P99" s="29">
        <f t="shared" si="85"/>
        <v>0</v>
      </c>
      <c r="Q99" s="29">
        <f t="shared" si="85"/>
        <v>0</v>
      </c>
      <c r="R99" s="29">
        <f t="shared" si="85"/>
        <v>0</v>
      </c>
      <c r="S99" s="29">
        <f t="shared" si="85"/>
        <v>0</v>
      </c>
      <c r="T99" s="29">
        <f t="shared" si="85"/>
        <v>0</v>
      </c>
      <c r="U99" s="29">
        <f t="shared" si="85"/>
        <v>0</v>
      </c>
      <c r="V99" s="29">
        <f t="shared" si="85"/>
        <v>0</v>
      </c>
      <c r="W99" s="29">
        <f t="shared" si="85"/>
        <v>0</v>
      </c>
      <c r="X99" s="29">
        <f t="shared" si="85"/>
        <v>0</v>
      </c>
      <c r="Y99" s="29">
        <f t="shared" si="85"/>
        <v>0</v>
      </c>
      <c r="Z99" s="29">
        <f t="shared" si="85"/>
        <v>0</v>
      </c>
      <c r="AA99" s="29">
        <f t="shared" si="85"/>
        <v>0</v>
      </c>
      <c r="AB99" s="29">
        <f t="shared" si="85"/>
        <v>0</v>
      </c>
      <c r="AC99" s="29">
        <f t="shared" si="85"/>
        <v>0</v>
      </c>
      <c r="AD99" s="29">
        <f t="shared" si="85"/>
        <v>0</v>
      </c>
      <c r="AE99" s="29">
        <f t="shared" si="85"/>
        <v>0</v>
      </c>
      <c r="AF99" s="29">
        <f t="shared" si="85"/>
        <v>0</v>
      </c>
      <c r="AG99" s="29">
        <f t="shared" si="85"/>
        <v>0</v>
      </c>
      <c r="AH99" s="29">
        <f t="shared" si="85"/>
        <v>0</v>
      </c>
      <c r="AI99" s="29">
        <f t="shared" si="85"/>
        <v>0</v>
      </c>
      <c r="AJ99" s="29">
        <f t="shared" si="85"/>
        <v>0</v>
      </c>
      <c r="AK99" s="29">
        <f t="shared" si="85"/>
        <v>0</v>
      </c>
      <c r="AL99" s="29"/>
      <c r="AM99" s="29"/>
      <c r="AN99" s="29"/>
      <c r="AO99" s="29"/>
      <c r="AP99" s="29"/>
      <c r="AQ99" s="29">
        <f t="shared" si="85"/>
        <v>0</v>
      </c>
      <c r="AR99" s="29"/>
      <c r="AS99" s="29">
        <f t="shared" si="67"/>
        <v>0</v>
      </c>
      <c r="AT99" s="29"/>
      <c r="AU99" s="29">
        <f t="shared" si="68"/>
        <v>0</v>
      </c>
      <c r="AV99" s="29">
        <f t="shared" si="85"/>
        <v>0</v>
      </c>
      <c r="AW99" s="29"/>
      <c r="AX99" s="29">
        <f t="shared" si="70"/>
        <v>0</v>
      </c>
      <c r="AY99" s="29"/>
      <c r="AZ99" s="29">
        <f t="shared" si="71"/>
        <v>0</v>
      </c>
    </row>
    <row r="100" spans="1:52" s="2" customFormat="1" hidden="1" x14ac:dyDescent="0.25">
      <c r="A100" s="106" t="s">
        <v>403</v>
      </c>
      <c r="B100" s="106"/>
      <c r="C100" s="106"/>
      <c r="D100" s="106"/>
      <c r="E100" s="124">
        <v>851</v>
      </c>
      <c r="F100" s="3" t="s">
        <v>14</v>
      </c>
      <c r="G100" s="3" t="s">
        <v>42</v>
      </c>
      <c r="H100" s="4" t="s">
        <v>140</v>
      </c>
      <c r="I100" s="4" t="s">
        <v>402</v>
      </c>
      <c r="J100" s="29">
        <f>'7.ВС'!J67</f>
        <v>0</v>
      </c>
      <c r="K100" s="29">
        <f>'7.ВС'!K67</f>
        <v>0</v>
      </c>
      <c r="L100" s="29">
        <f>'7.ВС'!L67</f>
        <v>0</v>
      </c>
      <c r="M100" s="29">
        <f>'7.ВС'!M67</f>
        <v>0</v>
      </c>
      <c r="N100" s="29">
        <f>'7.ВС'!N67</f>
        <v>0</v>
      </c>
      <c r="O100" s="29">
        <f>'7.ВС'!O67</f>
        <v>0</v>
      </c>
      <c r="P100" s="29">
        <f>'7.ВС'!P67</f>
        <v>0</v>
      </c>
      <c r="Q100" s="29">
        <f>'7.ВС'!Q67</f>
        <v>0</v>
      </c>
      <c r="R100" s="29">
        <f>'7.ВС'!R67</f>
        <v>0</v>
      </c>
      <c r="S100" s="29">
        <f>'7.ВС'!S67</f>
        <v>0</v>
      </c>
      <c r="T100" s="29">
        <f>'7.ВС'!T67</f>
        <v>0</v>
      </c>
      <c r="U100" s="29">
        <f>'7.ВС'!U67</f>
        <v>0</v>
      </c>
      <c r="V100" s="29">
        <f>'7.ВС'!V67</f>
        <v>0</v>
      </c>
      <c r="W100" s="29">
        <f>'7.ВС'!W67</f>
        <v>0</v>
      </c>
      <c r="X100" s="29">
        <f>'7.ВС'!X67</f>
        <v>0</v>
      </c>
      <c r="Y100" s="29">
        <f>'7.ВС'!Y67</f>
        <v>0</v>
      </c>
      <c r="Z100" s="29">
        <f>'7.ВС'!Z67</f>
        <v>0</v>
      </c>
      <c r="AA100" s="29">
        <f>'7.ВС'!AA67</f>
        <v>0</v>
      </c>
      <c r="AB100" s="29">
        <f>'7.ВС'!AB67</f>
        <v>0</v>
      </c>
      <c r="AC100" s="29">
        <f>'7.ВС'!AC67</f>
        <v>0</v>
      </c>
      <c r="AD100" s="29">
        <f>'7.ВС'!AD67</f>
        <v>0</v>
      </c>
      <c r="AE100" s="29">
        <f>'7.ВС'!AE67</f>
        <v>0</v>
      </c>
      <c r="AF100" s="29">
        <f>'7.ВС'!AF67</f>
        <v>0</v>
      </c>
      <c r="AG100" s="29">
        <f>'7.ВС'!AG67</f>
        <v>0</v>
      </c>
      <c r="AH100" s="29">
        <f>'7.ВС'!AH67</f>
        <v>0</v>
      </c>
      <c r="AI100" s="29">
        <f>'7.ВС'!AI67</f>
        <v>0</v>
      </c>
      <c r="AJ100" s="29">
        <f>'7.ВС'!AJ67</f>
        <v>0</v>
      </c>
      <c r="AK100" s="29">
        <f>'7.ВС'!AK67</f>
        <v>0</v>
      </c>
      <c r="AL100" s="29"/>
      <c r="AM100" s="29"/>
      <c r="AN100" s="29"/>
      <c r="AO100" s="29"/>
      <c r="AP100" s="29"/>
      <c r="AQ100" s="29">
        <f>'7.ВС'!AQ67</f>
        <v>0</v>
      </c>
      <c r="AR100" s="29"/>
      <c r="AS100" s="29">
        <f t="shared" si="67"/>
        <v>0</v>
      </c>
      <c r="AT100" s="29"/>
      <c r="AU100" s="29">
        <f t="shared" si="68"/>
        <v>0</v>
      </c>
      <c r="AV100" s="29">
        <f>'7.ВС'!AV67</f>
        <v>0</v>
      </c>
      <c r="AW100" s="29"/>
      <c r="AX100" s="29">
        <f t="shared" si="70"/>
        <v>0</v>
      </c>
      <c r="AY100" s="29"/>
      <c r="AZ100" s="29">
        <f t="shared" si="71"/>
        <v>0</v>
      </c>
    </row>
    <row r="101" spans="1:52" s="51" customFormat="1" hidden="1" x14ac:dyDescent="0.25">
      <c r="A101" s="76" t="s">
        <v>58</v>
      </c>
      <c r="B101" s="52"/>
      <c r="C101" s="52"/>
      <c r="D101" s="52"/>
      <c r="E101" s="5">
        <v>851</v>
      </c>
      <c r="F101" s="23" t="s">
        <v>59</v>
      </c>
      <c r="G101" s="23"/>
      <c r="H101" s="23"/>
      <c r="I101" s="23"/>
      <c r="J101" s="38">
        <f t="shared" ref="J101:AV102" si="86">J102</f>
        <v>1586103</v>
      </c>
      <c r="K101" s="38">
        <f t="shared" si="86"/>
        <v>991314</v>
      </c>
      <c r="L101" s="38">
        <f t="shared" si="86"/>
        <v>0</v>
      </c>
      <c r="M101" s="38">
        <f t="shared" si="86"/>
        <v>594789</v>
      </c>
      <c r="N101" s="38">
        <f t="shared" si="86"/>
        <v>0</v>
      </c>
      <c r="O101" s="38">
        <f t="shared" si="86"/>
        <v>0</v>
      </c>
      <c r="P101" s="38">
        <f t="shared" si="86"/>
        <v>0</v>
      </c>
      <c r="Q101" s="38">
        <f t="shared" si="86"/>
        <v>0</v>
      </c>
      <c r="R101" s="38">
        <f t="shared" si="86"/>
        <v>1586103</v>
      </c>
      <c r="S101" s="38">
        <f t="shared" si="86"/>
        <v>991314</v>
      </c>
      <c r="T101" s="38">
        <f t="shared" si="86"/>
        <v>0</v>
      </c>
      <c r="U101" s="38">
        <f t="shared" si="86"/>
        <v>594789</v>
      </c>
      <c r="V101" s="38">
        <f t="shared" si="86"/>
        <v>0</v>
      </c>
      <c r="W101" s="38">
        <f t="shared" si="86"/>
        <v>0</v>
      </c>
      <c r="X101" s="38">
        <f t="shared" si="86"/>
        <v>0</v>
      </c>
      <c r="Y101" s="38">
        <f t="shared" si="86"/>
        <v>0</v>
      </c>
      <c r="Z101" s="38">
        <f t="shared" si="86"/>
        <v>1586103</v>
      </c>
      <c r="AA101" s="38">
        <f t="shared" si="86"/>
        <v>991314</v>
      </c>
      <c r="AB101" s="38">
        <f t="shared" si="86"/>
        <v>0</v>
      </c>
      <c r="AC101" s="38">
        <f t="shared" si="86"/>
        <v>594789</v>
      </c>
      <c r="AD101" s="38">
        <f t="shared" si="86"/>
        <v>0</v>
      </c>
      <c r="AE101" s="38">
        <f t="shared" si="86"/>
        <v>0</v>
      </c>
      <c r="AF101" s="38">
        <f t="shared" si="86"/>
        <v>0</v>
      </c>
      <c r="AG101" s="38">
        <f t="shared" si="86"/>
        <v>0</v>
      </c>
      <c r="AH101" s="38">
        <f t="shared" si="86"/>
        <v>1586103</v>
      </c>
      <c r="AI101" s="38">
        <f t="shared" si="86"/>
        <v>991314</v>
      </c>
      <c r="AJ101" s="38">
        <f t="shared" si="86"/>
        <v>0</v>
      </c>
      <c r="AK101" s="38">
        <f t="shared" si="86"/>
        <v>594789</v>
      </c>
      <c r="AL101" s="38"/>
      <c r="AM101" s="38"/>
      <c r="AN101" s="38"/>
      <c r="AO101" s="38"/>
      <c r="AP101" s="38"/>
      <c r="AQ101" s="38">
        <f t="shared" si="86"/>
        <v>1586103</v>
      </c>
      <c r="AR101" s="38"/>
      <c r="AS101" s="29">
        <f t="shared" si="67"/>
        <v>1586103</v>
      </c>
      <c r="AT101" s="38"/>
      <c r="AU101" s="29">
        <f t="shared" si="68"/>
        <v>1586103</v>
      </c>
      <c r="AV101" s="38">
        <f t="shared" si="86"/>
        <v>1586103</v>
      </c>
      <c r="AW101" s="38"/>
      <c r="AX101" s="29">
        <f t="shared" si="70"/>
        <v>1586103</v>
      </c>
      <c r="AY101" s="38"/>
      <c r="AZ101" s="29">
        <f t="shared" si="71"/>
        <v>1586103</v>
      </c>
    </row>
    <row r="102" spans="1:52" s="53" customFormat="1" ht="28.5" hidden="1" x14ac:dyDescent="0.25">
      <c r="A102" s="6" t="s">
        <v>60</v>
      </c>
      <c r="B102" s="6"/>
      <c r="C102" s="6"/>
      <c r="D102" s="6"/>
      <c r="E102" s="5">
        <v>851</v>
      </c>
      <c r="F102" s="27" t="s">
        <v>59</v>
      </c>
      <c r="G102" s="27" t="s">
        <v>61</v>
      </c>
      <c r="H102" s="27"/>
      <c r="I102" s="27"/>
      <c r="J102" s="30">
        <f t="shared" si="86"/>
        <v>1586103</v>
      </c>
      <c r="K102" s="30">
        <f t="shared" si="86"/>
        <v>991314</v>
      </c>
      <c r="L102" s="30">
        <f t="shared" si="86"/>
        <v>0</v>
      </c>
      <c r="M102" s="30">
        <f t="shared" si="86"/>
        <v>594789</v>
      </c>
      <c r="N102" s="30">
        <f t="shared" si="86"/>
        <v>0</v>
      </c>
      <c r="O102" s="30">
        <f t="shared" si="86"/>
        <v>0</v>
      </c>
      <c r="P102" s="30">
        <f t="shared" si="86"/>
        <v>0</v>
      </c>
      <c r="Q102" s="30">
        <f t="shared" si="86"/>
        <v>0</v>
      </c>
      <c r="R102" s="30">
        <f t="shared" si="86"/>
        <v>1586103</v>
      </c>
      <c r="S102" s="30">
        <f t="shared" si="86"/>
        <v>991314</v>
      </c>
      <c r="T102" s="30">
        <f t="shared" si="86"/>
        <v>0</v>
      </c>
      <c r="U102" s="30">
        <f t="shared" si="86"/>
        <v>594789</v>
      </c>
      <c r="V102" s="30">
        <f t="shared" si="86"/>
        <v>0</v>
      </c>
      <c r="W102" s="30">
        <f t="shared" si="86"/>
        <v>0</v>
      </c>
      <c r="X102" s="30">
        <f t="shared" si="86"/>
        <v>0</v>
      </c>
      <c r="Y102" s="30">
        <f t="shared" si="86"/>
        <v>0</v>
      </c>
      <c r="Z102" s="30">
        <f t="shared" si="86"/>
        <v>1586103</v>
      </c>
      <c r="AA102" s="30">
        <f t="shared" si="86"/>
        <v>991314</v>
      </c>
      <c r="AB102" s="30">
        <f t="shared" si="86"/>
        <v>0</v>
      </c>
      <c r="AC102" s="30">
        <f t="shared" si="86"/>
        <v>594789</v>
      </c>
      <c r="AD102" s="30">
        <f t="shared" si="86"/>
        <v>0</v>
      </c>
      <c r="AE102" s="30">
        <f t="shared" si="86"/>
        <v>0</v>
      </c>
      <c r="AF102" s="30">
        <f t="shared" si="86"/>
        <v>0</v>
      </c>
      <c r="AG102" s="30">
        <f t="shared" si="86"/>
        <v>0</v>
      </c>
      <c r="AH102" s="30">
        <f t="shared" si="86"/>
        <v>1586103</v>
      </c>
      <c r="AI102" s="30">
        <f t="shared" si="86"/>
        <v>991314</v>
      </c>
      <c r="AJ102" s="30">
        <f t="shared" si="86"/>
        <v>0</v>
      </c>
      <c r="AK102" s="30">
        <f t="shared" si="86"/>
        <v>594789</v>
      </c>
      <c r="AL102" s="30"/>
      <c r="AM102" s="30"/>
      <c r="AN102" s="30"/>
      <c r="AO102" s="30"/>
      <c r="AP102" s="30"/>
      <c r="AQ102" s="30">
        <f t="shared" si="86"/>
        <v>1586103</v>
      </c>
      <c r="AR102" s="30"/>
      <c r="AS102" s="29">
        <f t="shared" si="67"/>
        <v>1586103</v>
      </c>
      <c r="AT102" s="30"/>
      <c r="AU102" s="29">
        <f t="shared" si="68"/>
        <v>1586103</v>
      </c>
      <c r="AV102" s="30">
        <f t="shared" si="86"/>
        <v>1586103</v>
      </c>
      <c r="AW102" s="30"/>
      <c r="AX102" s="29">
        <f t="shared" si="70"/>
        <v>1586103</v>
      </c>
      <c r="AY102" s="30"/>
      <c r="AZ102" s="29">
        <f t="shared" si="71"/>
        <v>1586103</v>
      </c>
    </row>
    <row r="103" spans="1:52" s="2" customFormat="1" ht="45" hidden="1" x14ac:dyDescent="0.25">
      <c r="A103" s="126" t="s">
        <v>62</v>
      </c>
      <c r="B103" s="126"/>
      <c r="C103" s="126"/>
      <c r="D103" s="126"/>
      <c r="E103" s="5">
        <v>851</v>
      </c>
      <c r="F103" s="124" t="s">
        <v>59</v>
      </c>
      <c r="G103" s="124" t="s">
        <v>61</v>
      </c>
      <c r="H103" s="124" t="s">
        <v>63</v>
      </c>
      <c r="I103" s="124" t="s">
        <v>64</v>
      </c>
      <c r="J103" s="29">
        <f t="shared" ref="J103:AV103" si="87">J104+J106+J108</f>
        <v>1586103</v>
      </c>
      <c r="K103" s="29">
        <f t="shared" ref="K103:M103" si="88">K104+K106+K108</f>
        <v>991314</v>
      </c>
      <c r="L103" s="29">
        <f t="shared" si="88"/>
        <v>0</v>
      </c>
      <c r="M103" s="29">
        <f t="shared" si="88"/>
        <v>594789</v>
      </c>
      <c r="N103" s="29">
        <f t="shared" ref="N103:U103" si="89">N104+N106+N108</f>
        <v>0</v>
      </c>
      <c r="O103" s="29">
        <f t="shared" si="89"/>
        <v>0</v>
      </c>
      <c r="P103" s="29">
        <f t="shared" si="89"/>
        <v>0</v>
      </c>
      <c r="Q103" s="29">
        <f t="shared" si="89"/>
        <v>0</v>
      </c>
      <c r="R103" s="29">
        <f t="shared" si="89"/>
        <v>1586103</v>
      </c>
      <c r="S103" s="29">
        <f t="shared" si="89"/>
        <v>991314</v>
      </c>
      <c r="T103" s="29">
        <f t="shared" si="89"/>
        <v>0</v>
      </c>
      <c r="U103" s="29">
        <f t="shared" si="89"/>
        <v>594789</v>
      </c>
      <c r="V103" s="29">
        <f t="shared" ref="V103:AC103" si="90">V104+V106+V108</f>
        <v>0</v>
      </c>
      <c r="W103" s="29">
        <f t="shared" si="90"/>
        <v>0</v>
      </c>
      <c r="X103" s="29">
        <f t="shared" si="90"/>
        <v>0</v>
      </c>
      <c r="Y103" s="29">
        <f t="shared" si="90"/>
        <v>0</v>
      </c>
      <c r="Z103" s="29">
        <f t="shared" si="90"/>
        <v>1586103</v>
      </c>
      <c r="AA103" s="29">
        <f t="shared" si="90"/>
        <v>991314</v>
      </c>
      <c r="AB103" s="29">
        <f t="shared" si="90"/>
        <v>0</v>
      </c>
      <c r="AC103" s="29">
        <f t="shared" si="90"/>
        <v>594789</v>
      </c>
      <c r="AD103" s="29">
        <f t="shared" ref="AD103:AK103" si="91">AD104+AD106+AD108</f>
        <v>0</v>
      </c>
      <c r="AE103" s="29">
        <f t="shared" si="91"/>
        <v>0</v>
      </c>
      <c r="AF103" s="29">
        <f t="shared" si="91"/>
        <v>0</v>
      </c>
      <c r="AG103" s="29">
        <f t="shared" si="91"/>
        <v>0</v>
      </c>
      <c r="AH103" s="29">
        <f t="shared" si="91"/>
        <v>1586103</v>
      </c>
      <c r="AI103" s="29">
        <f t="shared" si="91"/>
        <v>991314</v>
      </c>
      <c r="AJ103" s="29">
        <f t="shared" si="91"/>
        <v>0</v>
      </c>
      <c r="AK103" s="29">
        <f t="shared" si="91"/>
        <v>594789</v>
      </c>
      <c r="AL103" s="29"/>
      <c r="AM103" s="29"/>
      <c r="AN103" s="29"/>
      <c r="AO103" s="29"/>
      <c r="AP103" s="29"/>
      <c r="AQ103" s="29">
        <f t="shared" si="87"/>
        <v>1586103</v>
      </c>
      <c r="AR103" s="29"/>
      <c r="AS103" s="29">
        <f t="shared" si="67"/>
        <v>1586103</v>
      </c>
      <c r="AT103" s="29"/>
      <c r="AU103" s="29">
        <f t="shared" si="68"/>
        <v>1586103</v>
      </c>
      <c r="AV103" s="29">
        <f t="shared" si="87"/>
        <v>1586103</v>
      </c>
      <c r="AW103" s="29"/>
      <c r="AX103" s="29">
        <f t="shared" si="70"/>
        <v>1586103</v>
      </c>
      <c r="AY103" s="29"/>
      <c r="AZ103" s="29">
        <f t="shared" si="71"/>
        <v>1586103</v>
      </c>
    </row>
    <row r="104" spans="1:52" ht="105" hidden="1" x14ac:dyDescent="0.25">
      <c r="A104" s="126" t="s">
        <v>19</v>
      </c>
      <c r="B104" s="124"/>
      <c r="C104" s="124"/>
      <c r="D104" s="124"/>
      <c r="E104" s="124">
        <v>851</v>
      </c>
      <c r="F104" s="3" t="s">
        <v>59</v>
      </c>
      <c r="G104" s="3" t="s">
        <v>61</v>
      </c>
      <c r="H104" s="124" t="s">
        <v>63</v>
      </c>
      <c r="I104" s="3" t="s">
        <v>21</v>
      </c>
      <c r="J104" s="29">
        <f t="shared" ref="J104:AV104" si="92">J105</f>
        <v>552150</v>
      </c>
      <c r="K104" s="29">
        <f t="shared" si="92"/>
        <v>0</v>
      </c>
      <c r="L104" s="29">
        <f t="shared" si="92"/>
        <v>0</v>
      </c>
      <c r="M104" s="29">
        <f t="shared" si="92"/>
        <v>552150</v>
      </c>
      <c r="N104" s="29">
        <f t="shared" si="92"/>
        <v>0</v>
      </c>
      <c r="O104" s="29">
        <f t="shared" si="92"/>
        <v>0</v>
      </c>
      <c r="P104" s="29">
        <f t="shared" si="92"/>
        <v>0</v>
      </c>
      <c r="Q104" s="29">
        <f t="shared" si="92"/>
        <v>0</v>
      </c>
      <c r="R104" s="29">
        <f t="shared" si="92"/>
        <v>552150</v>
      </c>
      <c r="S104" s="29">
        <f t="shared" si="92"/>
        <v>0</v>
      </c>
      <c r="T104" s="29">
        <f t="shared" si="92"/>
        <v>0</v>
      </c>
      <c r="U104" s="29">
        <f t="shared" si="92"/>
        <v>552150</v>
      </c>
      <c r="V104" s="29">
        <f t="shared" si="92"/>
        <v>0</v>
      </c>
      <c r="W104" s="29">
        <f t="shared" si="92"/>
        <v>0</v>
      </c>
      <c r="X104" s="29">
        <f t="shared" si="92"/>
        <v>0</v>
      </c>
      <c r="Y104" s="29">
        <f t="shared" si="92"/>
        <v>0</v>
      </c>
      <c r="Z104" s="29">
        <f t="shared" si="92"/>
        <v>552150</v>
      </c>
      <c r="AA104" s="29">
        <f t="shared" si="92"/>
        <v>0</v>
      </c>
      <c r="AB104" s="29">
        <f t="shared" si="92"/>
        <v>0</v>
      </c>
      <c r="AC104" s="29">
        <f t="shared" si="92"/>
        <v>552150</v>
      </c>
      <c r="AD104" s="29">
        <f t="shared" si="92"/>
        <v>0</v>
      </c>
      <c r="AE104" s="29">
        <f t="shared" si="92"/>
        <v>0</v>
      </c>
      <c r="AF104" s="29">
        <f t="shared" si="92"/>
        <v>0</v>
      </c>
      <c r="AG104" s="29">
        <f t="shared" si="92"/>
        <v>0</v>
      </c>
      <c r="AH104" s="29">
        <f t="shared" si="92"/>
        <v>552150</v>
      </c>
      <c r="AI104" s="29">
        <f t="shared" si="92"/>
        <v>0</v>
      </c>
      <c r="AJ104" s="29">
        <f t="shared" si="92"/>
        <v>0</v>
      </c>
      <c r="AK104" s="29">
        <f t="shared" si="92"/>
        <v>552150</v>
      </c>
      <c r="AL104" s="29"/>
      <c r="AM104" s="29"/>
      <c r="AN104" s="29"/>
      <c r="AO104" s="29"/>
      <c r="AP104" s="29"/>
      <c r="AQ104" s="29">
        <f t="shared" si="92"/>
        <v>552150</v>
      </c>
      <c r="AR104" s="29"/>
      <c r="AS104" s="29">
        <f t="shared" si="67"/>
        <v>552150</v>
      </c>
      <c r="AT104" s="29"/>
      <c r="AU104" s="29">
        <f t="shared" si="68"/>
        <v>552150</v>
      </c>
      <c r="AV104" s="29">
        <f t="shared" si="92"/>
        <v>552150</v>
      </c>
      <c r="AW104" s="29"/>
      <c r="AX104" s="29">
        <f t="shared" si="70"/>
        <v>552150</v>
      </c>
      <c r="AY104" s="29"/>
      <c r="AZ104" s="29">
        <f t="shared" si="71"/>
        <v>552150</v>
      </c>
    </row>
    <row r="105" spans="1:52" ht="45" hidden="1" x14ac:dyDescent="0.25">
      <c r="A105" s="126" t="s">
        <v>11</v>
      </c>
      <c r="B105" s="124"/>
      <c r="C105" s="124"/>
      <c r="D105" s="124"/>
      <c r="E105" s="124">
        <v>851</v>
      </c>
      <c r="F105" s="3" t="s">
        <v>59</v>
      </c>
      <c r="G105" s="3" t="s">
        <v>61</v>
      </c>
      <c r="H105" s="124" t="s">
        <v>63</v>
      </c>
      <c r="I105" s="3" t="s">
        <v>22</v>
      </c>
      <c r="J105" s="29">
        <f>'7.ВС'!J72</f>
        <v>552150</v>
      </c>
      <c r="K105" s="29">
        <f>'7.ВС'!K72</f>
        <v>0</v>
      </c>
      <c r="L105" s="29">
        <f>'7.ВС'!L72</f>
        <v>0</v>
      </c>
      <c r="M105" s="29">
        <f>'7.ВС'!M72</f>
        <v>552150</v>
      </c>
      <c r="N105" s="29">
        <f>'7.ВС'!N72</f>
        <v>0</v>
      </c>
      <c r="O105" s="29">
        <f>'7.ВС'!O72</f>
        <v>0</v>
      </c>
      <c r="P105" s="29">
        <f>'7.ВС'!P72</f>
        <v>0</v>
      </c>
      <c r="Q105" s="29">
        <f>'7.ВС'!Q72</f>
        <v>0</v>
      </c>
      <c r="R105" s="29">
        <f>'7.ВС'!R72</f>
        <v>552150</v>
      </c>
      <c r="S105" s="29">
        <f>'7.ВС'!S72</f>
        <v>0</v>
      </c>
      <c r="T105" s="29">
        <f>'7.ВС'!T72</f>
        <v>0</v>
      </c>
      <c r="U105" s="29">
        <f>'7.ВС'!U72</f>
        <v>552150</v>
      </c>
      <c r="V105" s="29">
        <f>'7.ВС'!V72</f>
        <v>0</v>
      </c>
      <c r="W105" s="29">
        <f>'7.ВС'!W72</f>
        <v>0</v>
      </c>
      <c r="X105" s="29">
        <f>'7.ВС'!X72</f>
        <v>0</v>
      </c>
      <c r="Y105" s="29">
        <f>'7.ВС'!Y72</f>
        <v>0</v>
      </c>
      <c r="Z105" s="29">
        <f>'7.ВС'!Z72</f>
        <v>552150</v>
      </c>
      <c r="AA105" s="29">
        <f>'7.ВС'!AA72</f>
        <v>0</v>
      </c>
      <c r="AB105" s="29">
        <f>'7.ВС'!AB72</f>
        <v>0</v>
      </c>
      <c r="AC105" s="29">
        <f>'7.ВС'!AC72</f>
        <v>552150</v>
      </c>
      <c r="AD105" s="29">
        <f>'7.ВС'!AD72</f>
        <v>0</v>
      </c>
      <c r="AE105" s="29">
        <f>'7.ВС'!AE72</f>
        <v>0</v>
      </c>
      <c r="AF105" s="29">
        <f>'7.ВС'!AF72</f>
        <v>0</v>
      </c>
      <c r="AG105" s="29">
        <f>'7.ВС'!AG72</f>
        <v>0</v>
      </c>
      <c r="AH105" s="29">
        <f>'7.ВС'!AH72</f>
        <v>552150</v>
      </c>
      <c r="AI105" s="29">
        <f>'7.ВС'!AI72</f>
        <v>0</v>
      </c>
      <c r="AJ105" s="29">
        <f>'7.ВС'!AJ72</f>
        <v>0</v>
      </c>
      <c r="AK105" s="29">
        <f>'7.ВС'!AK72</f>
        <v>552150</v>
      </c>
      <c r="AL105" s="29"/>
      <c r="AM105" s="29"/>
      <c r="AN105" s="29"/>
      <c r="AO105" s="29"/>
      <c r="AP105" s="29"/>
      <c r="AQ105" s="29">
        <f>'7.ВС'!AQ72</f>
        <v>552150</v>
      </c>
      <c r="AR105" s="29"/>
      <c r="AS105" s="29">
        <f t="shared" si="67"/>
        <v>552150</v>
      </c>
      <c r="AT105" s="29"/>
      <c r="AU105" s="29">
        <f t="shared" si="68"/>
        <v>552150</v>
      </c>
      <c r="AV105" s="29">
        <f>'7.ВС'!AV72</f>
        <v>552150</v>
      </c>
      <c r="AW105" s="29"/>
      <c r="AX105" s="29">
        <f t="shared" si="70"/>
        <v>552150</v>
      </c>
      <c r="AY105" s="29"/>
      <c r="AZ105" s="29">
        <f t="shared" si="71"/>
        <v>552150</v>
      </c>
    </row>
    <row r="106" spans="1:52" ht="45" hidden="1" x14ac:dyDescent="0.25">
      <c r="A106" s="106" t="s">
        <v>25</v>
      </c>
      <c r="B106" s="124"/>
      <c r="C106" s="124"/>
      <c r="D106" s="124"/>
      <c r="E106" s="124">
        <v>851</v>
      </c>
      <c r="F106" s="3" t="s">
        <v>59</v>
      </c>
      <c r="G106" s="3" t="s">
        <v>61</v>
      </c>
      <c r="H106" s="124" t="s">
        <v>63</v>
      </c>
      <c r="I106" s="3" t="s">
        <v>26</v>
      </c>
      <c r="J106" s="29">
        <f t="shared" ref="J106:AV106" si="93">J107</f>
        <v>42639</v>
      </c>
      <c r="K106" s="29">
        <f t="shared" si="93"/>
        <v>0</v>
      </c>
      <c r="L106" s="29">
        <f t="shared" si="93"/>
        <v>0</v>
      </c>
      <c r="M106" s="29">
        <f t="shared" si="93"/>
        <v>42639</v>
      </c>
      <c r="N106" s="29">
        <f t="shared" si="93"/>
        <v>0</v>
      </c>
      <c r="O106" s="29">
        <f t="shared" si="93"/>
        <v>0</v>
      </c>
      <c r="P106" s="29">
        <f t="shared" si="93"/>
        <v>0</v>
      </c>
      <c r="Q106" s="29">
        <f t="shared" si="93"/>
        <v>0</v>
      </c>
      <c r="R106" s="29">
        <f t="shared" si="93"/>
        <v>42639</v>
      </c>
      <c r="S106" s="29">
        <f t="shared" si="93"/>
        <v>0</v>
      </c>
      <c r="T106" s="29">
        <f t="shared" si="93"/>
        <v>0</v>
      </c>
      <c r="U106" s="29">
        <f t="shared" si="93"/>
        <v>42639</v>
      </c>
      <c r="V106" s="29">
        <f t="shared" si="93"/>
        <v>0</v>
      </c>
      <c r="W106" s="29">
        <f t="shared" si="93"/>
        <v>0</v>
      </c>
      <c r="X106" s="29">
        <f t="shared" si="93"/>
        <v>0</v>
      </c>
      <c r="Y106" s="29">
        <f t="shared" si="93"/>
        <v>0</v>
      </c>
      <c r="Z106" s="29">
        <f t="shared" si="93"/>
        <v>42639</v>
      </c>
      <c r="AA106" s="29">
        <f t="shared" si="93"/>
        <v>0</v>
      </c>
      <c r="AB106" s="29">
        <f t="shared" si="93"/>
        <v>0</v>
      </c>
      <c r="AC106" s="29">
        <f t="shared" si="93"/>
        <v>42639</v>
      </c>
      <c r="AD106" s="29">
        <f t="shared" si="93"/>
        <v>0</v>
      </c>
      <c r="AE106" s="29">
        <f t="shared" si="93"/>
        <v>0</v>
      </c>
      <c r="AF106" s="29">
        <f t="shared" si="93"/>
        <v>0</v>
      </c>
      <c r="AG106" s="29">
        <f t="shared" si="93"/>
        <v>0</v>
      </c>
      <c r="AH106" s="29">
        <f t="shared" si="93"/>
        <v>42639</v>
      </c>
      <c r="AI106" s="29">
        <f t="shared" si="93"/>
        <v>0</v>
      </c>
      <c r="AJ106" s="29">
        <f t="shared" si="93"/>
        <v>0</v>
      </c>
      <c r="AK106" s="29">
        <f t="shared" si="93"/>
        <v>42639</v>
      </c>
      <c r="AL106" s="29"/>
      <c r="AM106" s="29"/>
      <c r="AN106" s="29"/>
      <c r="AO106" s="29"/>
      <c r="AP106" s="29"/>
      <c r="AQ106" s="29">
        <f t="shared" si="93"/>
        <v>42639</v>
      </c>
      <c r="AR106" s="29"/>
      <c r="AS106" s="29">
        <f t="shared" si="67"/>
        <v>42639</v>
      </c>
      <c r="AT106" s="29"/>
      <c r="AU106" s="29">
        <f t="shared" si="68"/>
        <v>42639</v>
      </c>
      <c r="AV106" s="29">
        <f t="shared" si="93"/>
        <v>42639</v>
      </c>
      <c r="AW106" s="29"/>
      <c r="AX106" s="29">
        <f t="shared" si="70"/>
        <v>42639</v>
      </c>
      <c r="AY106" s="29"/>
      <c r="AZ106" s="29">
        <f t="shared" si="71"/>
        <v>42639</v>
      </c>
    </row>
    <row r="107" spans="1:52" ht="45" hidden="1" x14ac:dyDescent="0.25">
      <c r="A107" s="106" t="s">
        <v>12</v>
      </c>
      <c r="B107" s="124"/>
      <c r="C107" s="124"/>
      <c r="D107" s="124"/>
      <c r="E107" s="124">
        <v>851</v>
      </c>
      <c r="F107" s="3" t="s">
        <v>59</v>
      </c>
      <c r="G107" s="3" t="s">
        <v>61</v>
      </c>
      <c r="H107" s="124" t="s">
        <v>63</v>
      </c>
      <c r="I107" s="3" t="s">
        <v>27</v>
      </c>
      <c r="J107" s="29">
        <f>'7.ВС'!J74</f>
        <v>42639</v>
      </c>
      <c r="K107" s="29">
        <f>'7.ВС'!K74</f>
        <v>0</v>
      </c>
      <c r="L107" s="29">
        <f>'7.ВС'!L74</f>
        <v>0</v>
      </c>
      <c r="M107" s="29">
        <f>'7.ВС'!M74</f>
        <v>42639</v>
      </c>
      <c r="N107" s="29">
        <f>'7.ВС'!N74</f>
        <v>0</v>
      </c>
      <c r="O107" s="29">
        <f>'7.ВС'!O74</f>
        <v>0</v>
      </c>
      <c r="P107" s="29">
        <f>'7.ВС'!P74</f>
        <v>0</v>
      </c>
      <c r="Q107" s="29">
        <f>'7.ВС'!Q74</f>
        <v>0</v>
      </c>
      <c r="R107" s="29">
        <f>'7.ВС'!R74</f>
        <v>42639</v>
      </c>
      <c r="S107" s="29">
        <f>'7.ВС'!S74</f>
        <v>0</v>
      </c>
      <c r="T107" s="29">
        <f>'7.ВС'!T74</f>
        <v>0</v>
      </c>
      <c r="U107" s="29">
        <f>'7.ВС'!U74</f>
        <v>42639</v>
      </c>
      <c r="V107" s="29">
        <f>'7.ВС'!V74</f>
        <v>0</v>
      </c>
      <c r="W107" s="29">
        <f>'7.ВС'!W74</f>
        <v>0</v>
      </c>
      <c r="X107" s="29">
        <f>'7.ВС'!X74</f>
        <v>0</v>
      </c>
      <c r="Y107" s="29">
        <f>'7.ВС'!Y74</f>
        <v>0</v>
      </c>
      <c r="Z107" s="29">
        <f>'7.ВС'!Z74</f>
        <v>42639</v>
      </c>
      <c r="AA107" s="29">
        <f>'7.ВС'!AA74</f>
        <v>0</v>
      </c>
      <c r="AB107" s="29">
        <f>'7.ВС'!AB74</f>
        <v>0</v>
      </c>
      <c r="AC107" s="29">
        <f>'7.ВС'!AC74</f>
        <v>42639</v>
      </c>
      <c r="AD107" s="29">
        <f>'7.ВС'!AD74</f>
        <v>0</v>
      </c>
      <c r="AE107" s="29">
        <f>'7.ВС'!AE74</f>
        <v>0</v>
      </c>
      <c r="AF107" s="29">
        <f>'7.ВС'!AF74</f>
        <v>0</v>
      </c>
      <c r="AG107" s="29">
        <f>'7.ВС'!AG74</f>
        <v>0</v>
      </c>
      <c r="AH107" s="29">
        <f>'7.ВС'!AH74</f>
        <v>42639</v>
      </c>
      <c r="AI107" s="29">
        <f>'7.ВС'!AI74</f>
        <v>0</v>
      </c>
      <c r="AJ107" s="29">
        <f>'7.ВС'!AJ74</f>
        <v>0</v>
      </c>
      <c r="AK107" s="29">
        <f>'7.ВС'!AK74</f>
        <v>42639</v>
      </c>
      <c r="AL107" s="29"/>
      <c r="AM107" s="29"/>
      <c r="AN107" s="29"/>
      <c r="AO107" s="29"/>
      <c r="AP107" s="29"/>
      <c r="AQ107" s="29">
        <f>'7.ВС'!AQ74</f>
        <v>42639</v>
      </c>
      <c r="AR107" s="29"/>
      <c r="AS107" s="29">
        <f t="shared" si="67"/>
        <v>42639</v>
      </c>
      <c r="AT107" s="29"/>
      <c r="AU107" s="29">
        <f t="shared" si="68"/>
        <v>42639</v>
      </c>
      <c r="AV107" s="29">
        <f>'7.ВС'!AV74</f>
        <v>42639</v>
      </c>
      <c r="AW107" s="29"/>
      <c r="AX107" s="29">
        <f t="shared" si="70"/>
        <v>42639</v>
      </c>
      <c r="AY107" s="29"/>
      <c r="AZ107" s="29">
        <f t="shared" si="71"/>
        <v>42639</v>
      </c>
    </row>
    <row r="108" spans="1:52" hidden="1" x14ac:dyDescent="0.25">
      <c r="A108" s="106" t="s">
        <v>45</v>
      </c>
      <c r="B108" s="126"/>
      <c r="C108" s="126"/>
      <c r="D108" s="126"/>
      <c r="E108" s="124">
        <v>851</v>
      </c>
      <c r="F108" s="124" t="s">
        <v>59</v>
      </c>
      <c r="G108" s="124" t="s">
        <v>61</v>
      </c>
      <c r="H108" s="124" t="s">
        <v>63</v>
      </c>
      <c r="I108" s="124" t="s">
        <v>46</v>
      </c>
      <c r="J108" s="29">
        <f t="shared" ref="J108:AV108" si="94">J109</f>
        <v>991314</v>
      </c>
      <c r="K108" s="29">
        <f t="shared" si="94"/>
        <v>991314</v>
      </c>
      <c r="L108" s="29">
        <f t="shared" si="94"/>
        <v>0</v>
      </c>
      <c r="M108" s="29">
        <f t="shared" si="94"/>
        <v>0</v>
      </c>
      <c r="N108" s="29">
        <f t="shared" si="94"/>
        <v>0</v>
      </c>
      <c r="O108" s="29">
        <f t="shared" si="94"/>
        <v>0</v>
      </c>
      <c r="P108" s="29">
        <f t="shared" si="94"/>
        <v>0</v>
      </c>
      <c r="Q108" s="29">
        <f t="shared" si="94"/>
        <v>0</v>
      </c>
      <c r="R108" s="29">
        <f t="shared" si="94"/>
        <v>991314</v>
      </c>
      <c r="S108" s="29">
        <f t="shared" si="94"/>
        <v>991314</v>
      </c>
      <c r="T108" s="29">
        <f t="shared" si="94"/>
        <v>0</v>
      </c>
      <c r="U108" s="29">
        <f t="shared" si="94"/>
        <v>0</v>
      </c>
      <c r="V108" s="29">
        <f t="shared" si="94"/>
        <v>0</v>
      </c>
      <c r="W108" s="29">
        <f t="shared" si="94"/>
        <v>0</v>
      </c>
      <c r="X108" s="29">
        <f t="shared" si="94"/>
        <v>0</v>
      </c>
      <c r="Y108" s="29">
        <f t="shared" si="94"/>
        <v>0</v>
      </c>
      <c r="Z108" s="29">
        <f t="shared" si="94"/>
        <v>991314</v>
      </c>
      <c r="AA108" s="29">
        <f t="shared" si="94"/>
        <v>991314</v>
      </c>
      <c r="AB108" s="29">
        <f t="shared" si="94"/>
        <v>0</v>
      </c>
      <c r="AC108" s="29">
        <f t="shared" si="94"/>
        <v>0</v>
      </c>
      <c r="AD108" s="29">
        <f t="shared" si="94"/>
        <v>0</v>
      </c>
      <c r="AE108" s="29">
        <f t="shared" si="94"/>
        <v>0</v>
      </c>
      <c r="AF108" s="29">
        <f t="shared" si="94"/>
        <v>0</v>
      </c>
      <c r="AG108" s="29">
        <f t="shared" si="94"/>
        <v>0</v>
      </c>
      <c r="AH108" s="29">
        <f t="shared" si="94"/>
        <v>991314</v>
      </c>
      <c r="AI108" s="29">
        <f t="shared" si="94"/>
        <v>991314</v>
      </c>
      <c r="AJ108" s="29">
        <f t="shared" si="94"/>
        <v>0</v>
      </c>
      <c r="AK108" s="29">
        <f t="shared" si="94"/>
        <v>0</v>
      </c>
      <c r="AL108" s="29"/>
      <c r="AM108" s="29"/>
      <c r="AN108" s="29"/>
      <c r="AO108" s="29"/>
      <c r="AP108" s="29"/>
      <c r="AQ108" s="29">
        <f t="shared" si="94"/>
        <v>991314</v>
      </c>
      <c r="AR108" s="29"/>
      <c r="AS108" s="29">
        <f t="shared" si="67"/>
        <v>991314</v>
      </c>
      <c r="AT108" s="29"/>
      <c r="AU108" s="29">
        <f t="shared" si="68"/>
        <v>991314</v>
      </c>
      <c r="AV108" s="29">
        <f t="shared" si="94"/>
        <v>991314</v>
      </c>
      <c r="AW108" s="29"/>
      <c r="AX108" s="29">
        <f t="shared" si="70"/>
        <v>991314</v>
      </c>
      <c r="AY108" s="29"/>
      <c r="AZ108" s="29">
        <f t="shared" si="71"/>
        <v>991314</v>
      </c>
    </row>
    <row r="109" spans="1:52" hidden="1" x14ac:dyDescent="0.25">
      <c r="A109" s="106" t="s">
        <v>47</v>
      </c>
      <c r="B109" s="126"/>
      <c r="C109" s="126"/>
      <c r="D109" s="126"/>
      <c r="E109" s="124">
        <v>851</v>
      </c>
      <c r="F109" s="124" t="s">
        <v>59</v>
      </c>
      <c r="G109" s="124" t="s">
        <v>61</v>
      </c>
      <c r="H109" s="124" t="s">
        <v>63</v>
      </c>
      <c r="I109" s="124" t="s">
        <v>48</v>
      </c>
      <c r="J109" s="29">
        <f>'7.ВС'!J76</f>
        <v>991314</v>
      </c>
      <c r="K109" s="29">
        <f>'7.ВС'!K76</f>
        <v>991314</v>
      </c>
      <c r="L109" s="29">
        <f>'7.ВС'!L76</f>
        <v>0</v>
      </c>
      <c r="M109" s="29">
        <f>'7.ВС'!M76</f>
        <v>0</v>
      </c>
      <c r="N109" s="29">
        <f>'7.ВС'!N76</f>
        <v>0</v>
      </c>
      <c r="O109" s="29">
        <f>'7.ВС'!O76</f>
        <v>0</v>
      </c>
      <c r="P109" s="29">
        <f>'7.ВС'!P76</f>
        <v>0</v>
      </c>
      <c r="Q109" s="29">
        <f>'7.ВС'!Q76</f>
        <v>0</v>
      </c>
      <c r="R109" s="29">
        <f>'7.ВС'!R76</f>
        <v>991314</v>
      </c>
      <c r="S109" s="29">
        <f>'7.ВС'!S76</f>
        <v>991314</v>
      </c>
      <c r="T109" s="29">
        <f>'7.ВС'!T76</f>
        <v>0</v>
      </c>
      <c r="U109" s="29">
        <f>'7.ВС'!U76</f>
        <v>0</v>
      </c>
      <c r="V109" s="29">
        <f>'7.ВС'!V76</f>
        <v>0</v>
      </c>
      <c r="W109" s="29">
        <f>'7.ВС'!W76</f>
        <v>0</v>
      </c>
      <c r="X109" s="29">
        <f>'7.ВС'!X76</f>
        <v>0</v>
      </c>
      <c r="Y109" s="29">
        <f>'7.ВС'!Y76</f>
        <v>0</v>
      </c>
      <c r="Z109" s="29">
        <f>'7.ВС'!Z76</f>
        <v>991314</v>
      </c>
      <c r="AA109" s="29">
        <f>'7.ВС'!AA76</f>
        <v>991314</v>
      </c>
      <c r="AB109" s="29">
        <f>'7.ВС'!AB76</f>
        <v>0</v>
      </c>
      <c r="AC109" s="29">
        <f>'7.ВС'!AC76</f>
        <v>0</v>
      </c>
      <c r="AD109" s="29">
        <f>'7.ВС'!AD76</f>
        <v>0</v>
      </c>
      <c r="AE109" s="29">
        <f>'7.ВС'!AE76</f>
        <v>0</v>
      </c>
      <c r="AF109" s="29">
        <f>'7.ВС'!AF76</f>
        <v>0</v>
      </c>
      <c r="AG109" s="29">
        <f>'7.ВС'!AG76</f>
        <v>0</v>
      </c>
      <c r="AH109" s="29">
        <f>'7.ВС'!AH76</f>
        <v>991314</v>
      </c>
      <c r="AI109" s="29">
        <f>'7.ВС'!AI76</f>
        <v>991314</v>
      </c>
      <c r="AJ109" s="29">
        <f>'7.ВС'!AJ76</f>
        <v>0</v>
      </c>
      <c r="AK109" s="29">
        <f>'7.ВС'!AK76</f>
        <v>0</v>
      </c>
      <c r="AL109" s="29"/>
      <c r="AM109" s="29"/>
      <c r="AN109" s="29"/>
      <c r="AO109" s="29"/>
      <c r="AP109" s="29"/>
      <c r="AQ109" s="29">
        <f>'7.ВС'!AQ76</f>
        <v>991314</v>
      </c>
      <c r="AR109" s="29"/>
      <c r="AS109" s="29">
        <f t="shared" si="67"/>
        <v>991314</v>
      </c>
      <c r="AT109" s="29"/>
      <c r="AU109" s="29">
        <f t="shared" si="68"/>
        <v>991314</v>
      </c>
      <c r="AV109" s="29">
        <f>'7.ВС'!AV76</f>
        <v>991314</v>
      </c>
      <c r="AW109" s="29"/>
      <c r="AX109" s="29">
        <f t="shared" si="70"/>
        <v>991314</v>
      </c>
      <c r="AY109" s="29"/>
      <c r="AZ109" s="29">
        <f t="shared" si="71"/>
        <v>991314</v>
      </c>
    </row>
    <row r="110" spans="1:52" s="51" customFormat="1" ht="36" customHeight="1" x14ac:dyDescent="0.25">
      <c r="A110" s="76" t="s">
        <v>65</v>
      </c>
      <c r="B110" s="52"/>
      <c r="C110" s="52"/>
      <c r="D110" s="52"/>
      <c r="E110" s="124">
        <v>851</v>
      </c>
      <c r="F110" s="23" t="s">
        <v>61</v>
      </c>
      <c r="G110" s="23"/>
      <c r="H110" s="23"/>
      <c r="I110" s="23"/>
      <c r="J110" s="38">
        <f t="shared" ref="J110:AV110" si="95">J111</f>
        <v>2874000</v>
      </c>
      <c r="K110" s="38">
        <f t="shared" si="95"/>
        <v>0</v>
      </c>
      <c r="L110" s="38">
        <f t="shared" si="95"/>
        <v>2874000</v>
      </c>
      <c r="M110" s="38">
        <f t="shared" si="95"/>
        <v>0</v>
      </c>
      <c r="N110" s="38">
        <f t="shared" si="95"/>
        <v>26000</v>
      </c>
      <c r="O110" s="38">
        <f t="shared" si="95"/>
        <v>0</v>
      </c>
      <c r="P110" s="38">
        <f t="shared" si="95"/>
        <v>26000</v>
      </c>
      <c r="Q110" s="38">
        <f t="shared" si="95"/>
        <v>0</v>
      </c>
      <c r="R110" s="38">
        <f t="shared" si="95"/>
        <v>2900000</v>
      </c>
      <c r="S110" s="38">
        <f t="shared" si="95"/>
        <v>0</v>
      </c>
      <c r="T110" s="38">
        <f t="shared" si="95"/>
        <v>2900000</v>
      </c>
      <c r="U110" s="38">
        <f t="shared" si="95"/>
        <v>0</v>
      </c>
      <c r="V110" s="38">
        <f t="shared" si="95"/>
        <v>0</v>
      </c>
      <c r="W110" s="38">
        <f t="shared" si="95"/>
        <v>0</v>
      </c>
      <c r="X110" s="38">
        <f t="shared" si="95"/>
        <v>0</v>
      </c>
      <c r="Y110" s="38">
        <f t="shared" si="95"/>
        <v>0</v>
      </c>
      <c r="Z110" s="38">
        <f t="shared" si="95"/>
        <v>2900000</v>
      </c>
      <c r="AA110" s="38">
        <f t="shared" si="95"/>
        <v>0</v>
      </c>
      <c r="AB110" s="38">
        <f t="shared" si="95"/>
        <v>2900000</v>
      </c>
      <c r="AC110" s="38">
        <f t="shared" si="95"/>
        <v>0</v>
      </c>
      <c r="AD110" s="38">
        <f t="shared" si="95"/>
        <v>516838.5</v>
      </c>
      <c r="AE110" s="38">
        <f t="shared" si="95"/>
        <v>0</v>
      </c>
      <c r="AF110" s="38">
        <f t="shared" si="95"/>
        <v>516838.5</v>
      </c>
      <c r="AG110" s="38">
        <f t="shared" si="95"/>
        <v>0</v>
      </c>
      <c r="AH110" s="38">
        <f t="shared" si="95"/>
        <v>3416838.5</v>
      </c>
      <c r="AI110" s="38">
        <f t="shared" si="95"/>
        <v>0</v>
      </c>
      <c r="AJ110" s="38">
        <f t="shared" si="95"/>
        <v>3416838.5</v>
      </c>
      <c r="AK110" s="38">
        <f t="shared" si="95"/>
        <v>0</v>
      </c>
      <c r="AL110" s="38"/>
      <c r="AM110" s="38"/>
      <c r="AN110" s="38"/>
      <c r="AO110" s="38"/>
      <c r="AP110" s="38"/>
      <c r="AQ110" s="38">
        <f t="shared" si="95"/>
        <v>2874000</v>
      </c>
      <c r="AR110" s="38"/>
      <c r="AS110" s="29">
        <f t="shared" si="67"/>
        <v>2874000</v>
      </c>
      <c r="AT110" s="38"/>
      <c r="AU110" s="29">
        <f t="shared" si="68"/>
        <v>2874000</v>
      </c>
      <c r="AV110" s="38">
        <f t="shared" si="95"/>
        <v>2874000</v>
      </c>
      <c r="AW110" s="38"/>
      <c r="AX110" s="29">
        <f t="shared" si="70"/>
        <v>2874000</v>
      </c>
      <c r="AY110" s="38"/>
      <c r="AZ110" s="29">
        <f t="shared" si="71"/>
        <v>2874000</v>
      </c>
    </row>
    <row r="111" spans="1:52" s="31" customFormat="1" ht="57" x14ac:dyDescent="0.25">
      <c r="A111" s="6" t="s">
        <v>66</v>
      </c>
      <c r="B111" s="104"/>
      <c r="C111" s="104"/>
      <c r="D111" s="104"/>
      <c r="E111" s="124">
        <v>851</v>
      </c>
      <c r="F111" s="27" t="s">
        <v>61</v>
      </c>
      <c r="G111" s="27" t="s">
        <v>67</v>
      </c>
      <c r="H111" s="27"/>
      <c r="I111" s="27"/>
      <c r="J111" s="30">
        <f>J112+J119</f>
        <v>2874000</v>
      </c>
      <c r="K111" s="30">
        <f t="shared" ref="K111:AX111" si="96">K112+K119</f>
        <v>0</v>
      </c>
      <c r="L111" s="30">
        <f t="shared" si="96"/>
        <v>2874000</v>
      </c>
      <c r="M111" s="30">
        <f t="shared" si="96"/>
        <v>0</v>
      </c>
      <c r="N111" s="30">
        <f t="shared" si="96"/>
        <v>26000</v>
      </c>
      <c r="O111" s="30">
        <f t="shared" si="96"/>
        <v>0</v>
      </c>
      <c r="P111" s="30">
        <f t="shared" si="96"/>
        <v>26000</v>
      </c>
      <c r="Q111" s="30">
        <f t="shared" si="96"/>
        <v>0</v>
      </c>
      <c r="R111" s="30">
        <f t="shared" si="96"/>
        <v>2900000</v>
      </c>
      <c r="S111" s="30">
        <f t="shared" si="96"/>
        <v>0</v>
      </c>
      <c r="T111" s="30">
        <f t="shared" si="96"/>
        <v>2900000</v>
      </c>
      <c r="U111" s="30">
        <f t="shared" si="96"/>
        <v>0</v>
      </c>
      <c r="V111" s="30">
        <f t="shared" si="96"/>
        <v>0</v>
      </c>
      <c r="W111" s="30">
        <f t="shared" si="96"/>
        <v>0</v>
      </c>
      <c r="X111" s="30">
        <f t="shared" si="96"/>
        <v>0</v>
      </c>
      <c r="Y111" s="30">
        <f t="shared" si="96"/>
        <v>0</v>
      </c>
      <c r="Z111" s="30">
        <f>Z112+Z119+Z122</f>
        <v>2900000</v>
      </c>
      <c r="AA111" s="30">
        <f t="shared" ref="AA111:AK111" si="97">AA112+AA119+AA122</f>
        <v>0</v>
      </c>
      <c r="AB111" s="30">
        <f t="shared" si="97"/>
        <v>2900000</v>
      </c>
      <c r="AC111" s="30">
        <f t="shared" si="97"/>
        <v>0</v>
      </c>
      <c r="AD111" s="30">
        <f t="shared" si="97"/>
        <v>516838.5</v>
      </c>
      <c r="AE111" s="30">
        <f t="shared" si="97"/>
        <v>0</v>
      </c>
      <c r="AF111" s="30">
        <f t="shared" si="97"/>
        <v>516838.5</v>
      </c>
      <c r="AG111" s="30">
        <f t="shared" si="97"/>
        <v>0</v>
      </c>
      <c r="AH111" s="30">
        <f t="shared" si="97"/>
        <v>3416838.5</v>
      </c>
      <c r="AI111" s="30">
        <f t="shared" si="97"/>
        <v>0</v>
      </c>
      <c r="AJ111" s="30">
        <f t="shared" si="97"/>
        <v>3416838.5</v>
      </c>
      <c r="AK111" s="30">
        <f t="shared" si="97"/>
        <v>0</v>
      </c>
      <c r="AL111" s="30">
        <f t="shared" si="96"/>
        <v>0</v>
      </c>
      <c r="AM111" s="30">
        <f t="shared" si="96"/>
        <v>0</v>
      </c>
      <c r="AN111" s="30">
        <f t="shared" si="96"/>
        <v>0</v>
      </c>
      <c r="AO111" s="30">
        <f t="shared" si="96"/>
        <v>0</v>
      </c>
      <c r="AP111" s="30">
        <f t="shared" si="96"/>
        <v>0</v>
      </c>
      <c r="AQ111" s="30">
        <f t="shared" si="96"/>
        <v>2874000</v>
      </c>
      <c r="AR111" s="30">
        <f t="shared" si="96"/>
        <v>0</v>
      </c>
      <c r="AS111" s="30">
        <f t="shared" si="96"/>
        <v>2874000</v>
      </c>
      <c r="AT111" s="30">
        <f t="shared" ref="AT111:AU111" si="98">AT112+AT119</f>
        <v>0</v>
      </c>
      <c r="AU111" s="30">
        <f t="shared" si="98"/>
        <v>2874000</v>
      </c>
      <c r="AV111" s="30">
        <f t="shared" si="96"/>
        <v>2874000</v>
      </c>
      <c r="AW111" s="30">
        <f t="shared" si="96"/>
        <v>0</v>
      </c>
      <c r="AX111" s="30">
        <f t="shared" si="96"/>
        <v>2874000</v>
      </c>
      <c r="AY111" s="30">
        <f t="shared" ref="AY111:AZ111" si="99">AY112+AY119</f>
        <v>0</v>
      </c>
      <c r="AZ111" s="30">
        <f t="shared" si="99"/>
        <v>2874000</v>
      </c>
    </row>
    <row r="112" spans="1:52" ht="30" x14ac:dyDescent="0.25">
      <c r="A112" s="126" t="s">
        <v>68</v>
      </c>
      <c r="B112" s="106"/>
      <c r="C112" s="106"/>
      <c r="D112" s="106"/>
      <c r="E112" s="124">
        <v>851</v>
      </c>
      <c r="F112" s="3" t="s">
        <v>61</v>
      </c>
      <c r="G112" s="3" t="s">
        <v>67</v>
      </c>
      <c r="H112" s="3" t="s">
        <v>69</v>
      </c>
      <c r="I112" s="3"/>
      <c r="J112" s="29">
        <f t="shared" ref="J112:AV112" si="100">J113+J115+J117</f>
        <v>2734356</v>
      </c>
      <c r="K112" s="29">
        <f t="shared" ref="K112:M112" si="101">K113+K115+K117</f>
        <v>0</v>
      </c>
      <c r="L112" s="29">
        <f t="shared" si="101"/>
        <v>2734356</v>
      </c>
      <c r="M112" s="29">
        <f t="shared" si="101"/>
        <v>0</v>
      </c>
      <c r="N112" s="29">
        <f t="shared" ref="N112:U112" si="102">N113+N115+N117</f>
        <v>0</v>
      </c>
      <c r="O112" s="29">
        <f t="shared" si="102"/>
        <v>0</v>
      </c>
      <c r="P112" s="29">
        <f t="shared" si="102"/>
        <v>0</v>
      </c>
      <c r="Q112" s="29">
        <f t="shared" si="102"/>
        <v>0</v>
      </c>
      <c r="R112" s="29">
        <f t="shared" si="102"/>
        <v>2734356</v>
      </c>
      <c r="S112" s="29">
        <f t="shared" si="102"/>
        <v>0</v>
      </c>
      <c r="T112" s="29">
        <f t="shared" si="102"/>
        <v>2734356</v>
      </c>
      <c r="U112" s="29">
        <f t="shared" si="102"/>
        <v>0</v>
      </c>
      <c r="V112" s="29">
        <f t="shared" ref="V112:AC112" si="103">V113+V115+V117</f>
        <v>0</v>
      </c>
      <c r="W112" s="29">
        <f t="shared" si="103"/>
        <v>0</v>
      </c>
      <c r="X112" s="29">
        <f t="shared" si="103"/>
        <v>0</v>
      </c>
      <c r="Y112" s="29">
        <f t="shared" si="103"/>
        <v>0</v>
      </c>
      <c r="Z112" s="29">
        <f t="shared" si="103"/>
        <v>2734356</v>
      </c>
      <c r="AA112" s="29">
        <f t="shared" si="103"/>
        <v>0</v>
      </c>
      <c r="AB112" s="29">
        <f t="shared" si="103"/>
        <v>2734356</v>
      </c>
      <c r="AC112" s="29">
        <f t="shared" si="103"/>
        <v>0</v>
      </c>
      <c r="AD112" s="29">
        <f t="shared" ref="AD112:AK112" si="104">AD113+AD115+AD117</f>
        <v>50048</v>
      </c>
      <c r="AE112" s="29">
        <f t="shared" si="104"/>
        <v>0</v>
      </c>
      <c r="AF112" s="29">
        <f t="shared" si="104"/>
        <v>50048</v>
      </c>
      <c r="AG112" s="29">
        <f t="shared" si="104"/>
        <v>0</v>
      </c>
      <c r="AH112" s="29">
        <f t="shared" si="104"/>
        <v>2784404</v>
      </c>
      <c r="AI112" s="29">
        <f t="shared" si="104"/>
        <v>0</v>
      </c>
      <c r="AJ112" s="29">
        <f t="shared" si="104"/>
        <v>2784404</v>
      </c>
      <c r="AK112" s="29">
        <f t="shared" si="104"/>
        <v>0</v>
      </c>
      <c r="AL112" s="29"/>
      <c r="AM112" s="29"/>
      <c r="AN112" s="29"/>
      <c r="AO112" s="29"/>
      <c r="AP112" s="29"/>
      <c r="AQ112" s="29">
        <f t="shared" si="100"/>
        <v>2734356</v>
      </c>
      <c r="AR112" s="29"/>
      <c r="AS112" s="29">
        <f t="shared" si="67"/>
        <v>2734356</v>
      </c>
      <c r="AT112" s="29"/>
      <c r="AU112" s="29">
        <f t="shared" ref="AU112:AU120" si="105">AS112+AT112</f>
        <v>2734356</v>
      </c>
      <c r="AV112" s="29">
        <f t="shared" si="100"/>
        <v>2734356</v>
      </c>
      <c r="AW112" s="29"/>
      <c r="AX112" s="29">
        <f t="shared" si="70"/>
        <v>2734356</v>
      </c>
      <c r="AY112" s="29"/>
      <c r="AZ112" s="29">
        <f t="shared" ref="AZ112:AZ120" si="106">AX112+AY112</f>
        <v>2734356</v>
      </c>
    </row>
    <row r="113" spans="1:52" ht="93" customHeight="1" x14ac:dyDescent="0.25">
      <c r="A113" s="126" t="s">
        <v>19</v>
      </c>
      <c r="B113" s="106"/>
      <c r="C113" s="106"/>
      <c r="D113" s="106"/>
      <c r="E113" s="124">
        <v>851</v>
      </c>
      <c r="F113" s="3" t="s">
        <v>61</v>
      </c>
      <c r="G113" s="4" t="s">
        <v>67</v>
      </c>
      <c r="H113" s="3" t="s">
        <v>69</v>
      </c>
      <c r="I113" s="3" t="s">
        <v>21</v>
      </c>
      <c r="J113" s="29">
        <f t="shared" ref="J113:AV113" si="107">J114</f>
        <v>1819300</v>
      </c>
      <c r="K113" s="29">
        <f t="shared" si="107"/>
        <v>0</v>
      </c>
      <c r="L113" s="29">
        <f t="shared" si="107"/>
        <v>1819300</v>
      </c>
      <c r="M113" s="29">
        <f t="shared" si="107"/>
        <v>0</v>
      </c>
      <c r="N113" s="29">
        <f t="shared" si="107"/>
        <v>0</v>
      </c>
      <c r="O113" s="29">
        <f t="shared" si="107"/>
        <v>0</v>
      </c>
      <c r="P113" s="29">
        <f t="shared" si="107"/>
        <v>0</v>
      </c>
      <c r="Q113" s="29">
        <f t="shared" si="107"/>
        <v>0</v>
      </c>
      <c r="R113" s="29">
        <f t="shared" si="107"/>
        <v>1819300</v>
      </c>
      <c r="S113" s="29">
        <f t="shared" si="107"/>
        <v>0</v>
      </c>
      <c r="T113" s="29">
        <f t="shared" si="107"/>
        <v>1819300</v>
      </c>
      <c r="U113" s="29">
        <f t="shared" si="107"/>
        <v>0</v>
      </c>
      <c r="V113" s="29">
        <f t="shared" si="107"/>
        <v>0</v>
      </c>
      <c r="W113" s="29">
        <f t="shared" si="107"/>
        <v>0</v>
      </c>
      <c r="X113" s="29">
        <f t="shared" si="107"/>
        <v>0</v>
      </c>
      <c r="Y113" s="29">
        <f t="shared" si="107"/>
        <v>0</v>
      </c>
      <c r="Z113" s="29">
        <f t="shared" si="107"/>
        <v>1819300</v>
      </c>
      <c r="AA113" s="29">
        <f t="shared" si="107"/>
        <v>0</v>
      </c>
      <c r="AB113" s="29">
        <f t="shared" si="107"/>
        <v>1819300</v>
      </c>
      <c r="AC113" s="29">
        <f t="shared" si="107"/>
        <v>0</v>
      </c>
      <c r="AD113" s="29">
        <f t="shared" si="107"/>
        <v>44100</v>
      </c>
      <c r="AE113" s="29">
        <f t="shared" si="107"/>
        <v>0</v>
      </c>
      <c r="AF113" s="29">
        <f t="shared" si="107"/>
        <v>44100</v>
      </c>
      <c r="AG113" s="29">
        <f t="shared" si="107"/>
        <v>0</v>
      </c>
      <c r="AH113" s="29">
        <f t="shared" si="107"/>
        <v>1863400</v>
      </c>
      <c r="AI113" s="29">
        <f t="shared" si="107"/>
        <v>0</v>
      </c>
      <c r="AJ113" s="29">
        <f t="shared" si="107"/>
        <v>1863400</v>
      </c>
      <c r="AK113" s="29">
        <f t="shared" si="107"/>
        <v>0</v>
      </c>
      <c r="AL113" s="29"/>
      <c r="AM113" s="29"/>
      <c r="AN113" s="29"/>
      <c r="AO113" s="29"/>
      <c r="AP113" s="29"/>
      <c r="AQ113" s="29">
        <f t="shared" si="107"/>
        <v>1819300</v>
      </c>
      <c r="AR113" s="29"/>
      <c r="AS113" s="29">
        <f t="shared" si="67"/>
        <v>1819300</v>
      </c>
      <c r="AT113" s="29"/>
      <c r="AU113" s="29">
        <f t="shared" si="105"/>
        <v>1819300</v>
      </c>
      <c r="AV113" s="29">
        <f t="shared" si="107"/>
        <v>1819300</v>
      </c>
      <c r="AW113" s="29"/>
      <c r="AX113" s="29">
        <f t="shared" si="70"/>
        <v>1819300</v>
      </c>
      <c r="AY113" s="29"/>
      <c r="AZ113" s="29">
        <f t="shared" si="106"/>
        <v>1819300</v>
      </c>
    </row>
    <row r="114" spans="1:52" ht="30" x14ac:dyDescent="0.25">
      <c r="A114" s="106" t="s">
        <v>10</v>
      </c>
      <c r="B114" s="106"/>
      <c r="C114" s="106"/>
      <c r="D114" s="106"/>
      <c r="E114" s="124">
        <v>851</v>
      </c>
      <c r="F114" s="3" t="s">
        <v>61</v>
      </c>
      <c r="G114" s="4" t="s">
        <v>67</v>
      </c>
      <c r="H114" s="3" t="s">
        <v>69</v>
      </c>
      <c r="I114" s="3" t="s">
        <v>70</v>
      </c>
      <c r="J114" s="29">
        <f>'7.ВС'!J81</f>
        <v>1819300</v>
      </c>
      <c r="K114" s="29">
        <f>'7.ВС'!K81</f>
        <v>0</v>
      </c>
      <c r="L114" s="29">
        <f>'7.ВС'!L81</f>
        <v>1819300</v>
      </c>
      <c r="M114" s="29">
        <f>'7.ВС'!M81</f>
        <v>0</v>
      </c>
      <c r="N114" s="29">
        <f>'7.ВС'!N81</f>
        <v>0</v>
      </c>
      <c r="O114" s="29">
        <f>'7.ВС'!O81</f>
        <v>0</v>
      </c>
      <c r="P114" s="29">
        <f>'7.ВС'!P81</f>
        <v>0</v>
      </c>
      <c r="Q114" s="29">
        <f>'7.ВС'!Q81</f>
        <v>0</v>
      </c>
      <c r="R114" s="29">
        <f>'7.ВС'!R81</f>
        <v>1819300</v>
      </c>
      <c r="S114" s="29">
        <f>'7.ВС'!S81</f>
        <v>0</v>
      </c>
      <c r="T114" s="29">
        <f>'7.ВС'!T81</f>
        <v>1819300</v>
      </c>
      <c r="U114" s="29">
        <f>'7.ВС'!U81</f>
        <v>0</v>
      </c>
      <c r="V114" s="29">
        <f>'7.ВС'!V81</f>
        <v>0</v>
      </c>
      <c r="W114" s="29">
        <f>'7.ВС'!W81</f>
        <v>0</v>
      </c>
      <c r="X114" s="29">
        <f>'7.ВС'!X81</f>
        <v>0</v>
      </c>
      <c r="Y114" s="29">
        <f>'7.ВС'!Y81</f>
        <v>0</v>
      </c>
      <c r="Z114" s="29">
        <f>'7.ВС'!Z81</f>
        <v>1819300</v>
      </c>
      <c r="AA114" s="29">
        <f>'7.ВС'!AA81</f>
        <v>0</v>
      </c>
      <c r="AB114" s="29">
        <f>'7.ВС'!AB81</f>
        <v>1819300</v>
      </c>
      <c r="AC114" s="29">
        <f>'7.ВС'!AC81</f>
        <v>0</v>
      </c>
      <c r="AD114" s="29">
        <f>'7.ВС'!AD81</f>
        <v>44100</v>
      </c>
      <c r="AE114" s="29">
        <f>'7.ВС'!AE81</f>
        <v>0</v>
      </c>
      <c r="AF114" s="29">
        <f>'7.ВС'!AF81</f>
        <v>44100</v>
      </c>
      <c r="AG114" s="29">
        <f>'7.ВС'!AG81</f>
        <v>0</v>
      </c>
      <c r="AH114" s="29">
        <f>'7.ВС'!AH81</f>
        <v>1863400</v>
      </c>
      <c r="AI114" s="29">
        <f>'7.ВС'!AI81</f>
        <v>0</v>
      </c>
      <c r="AJ114" s="29">
        <f>'7.ВС'!AJ81</f>
        <v>1863400</v>
      </c>
      <c r="AK114" s="29">
        <f>'7.ВС'!AK81</f>
        <v>0</v>
      </c>
      <c r="AL114" s="29"/>
      <c r="AM114" s="29"/>
      <c r="AN114" s="29"/>
      <c r="AO114" s="29"/>
      <c r="AP114" s="29"/>
      <c r="AQ114" s="29">
        <f>'7.ВС'!AQ81</f>
        <v>1819300</v>
      </c>
      <c r="AR114" s="29"/>
      <c r="AS114" s="29">
        <f t="shared" si="67"/>
        <v>1819300</v>
      </c>
      <c r="AT114" s="29"/>
      <c r="AU114" s="29">
        <f t="shared" si="105"/>
        <v>1819300</v>
      </c>
      <c r="AV114" s="29">
        <f>'7.ВС'!AV81</f>
        <v>1819300</v>
      </c>
      <c r="AW114" s="29"/>
      <c r="AX114" s="29">
        <f t="shared" si="70"/>
        <v>1819300</v>
      </c>
      <c r="AY114" s="29"/>
      <c r="AZ114" s="29">
        <f t="shared" si="106"/>
        <v>1819300</v>
      </c>
    </row>
    <row r="115" spans="1:52" ht="45" hidden="1" x14ac:dyDescent="0.25">
      <c r="A115" s="106" t="s">
        <v>25</v>
      </c>
      <c r="B115" s="126"/>
      <c r="C115" s="126"/>
      <c r="D115" s="126"/>
      <c r="E115" s="124">
        <v>851</v>
      </c>
      <c r="F115" s="3" t="s">
        <v>61</v>
      </c>
      <c r="G115" s="4" t="s">
        <v>67</v>
      </c>
      <c r="H115" s="3" t="s">
        <v>69</v>
      </c>
      <c r="I115" s="3" t="s">
        <v>26</v>
      </c>
      <c r="J115" s="29">
        <f t="shared" ref="J115:AV115" si="108">J116</f>
        <v>872056</v>
      </c>
      <c r="K115" s="29">
        <f t="shared" si="108"/>
        <v>0</v>
      </c>
      <c r="L115" s="29">
        <f t="shared" si="108"/>
        <v>872056</v>
      </c>
      <c r="M115" s="29">
        <f t="shared" si="108"/>
        <v>0</v>
      </c>
      <c r="N115" s="29">
        <f t="shared" si="108"/>
        <v>0</v>
      </c>
      <c r="O115" s="29">
        <f t="shared" si="108"/>
        <v>0</v>
      </c>
      <c r="P115" s="29">
        <f t="shared" si="108"/>
        <v>0</v>
      </c>
      <c r="Q115" s="29">
        <f t="shared" si="108"/>
        <v>0</v>
      </c>
      <c r="R115" s="29">
        <f t="shared" si="108"/>
        <v>872056</v>
      </c>
      <c r="S115" s="29">
        <f t="shared" si="108"/>
        <v>0</v>
      </c>
      <c r="T115" s="29">
        <f t="shared" si="108"/>
        <v>872056</v>
      </c>
      <c r="U115" s="29">
        <f t="shared" si="108"/>
        <v>0</v>
      </c>
      <c r="V115" s="29">
        <f t="shared" si="108"/>
        <v>0</v>
      </c>
      <c r="W115" s="29">
        <f t="shared" si="108"/>
        <v>0</v>
      </c>
      <c r="X115" s="29">
        <f t="shared" si="108"/>
        <v>0</v>
      </c>
      <c r="Y115" s="29">
        <f t="shared" si="108"/>
        <v>0</v>
      </c>
      <c r="Z115" s="29">
        <f t="shared" si="108"/>
        <v>872056</v>
      </c>
      <c r="AA115" s="29">
        <f t="shared" si="108"/>
        <v>0</v>
      </c>
      <c r="AB115" s="29">
        <f t="shared" si="108"/>
        <v>872056</v>
      </c>
      <c r="AC115" s="29">
        <f t="shared" si="108"/>
        <v>0</v>
      </c>
      <c r="AD115" s="29">
        <f t="shared" si="108"/>
        <v>0</v>
      </c>
      <c r="AE115" s="29">
        <f t="shared" si="108"/>
        <v>0</v>
      </c>
      <c r="AF115" s="29">
        <f t="shared" si="108"/>
        <v>0</v>
      </c>
      <c r="AG115" s="29">
        <f t="shared" si="108"/>
        <v>0</v>
      </c>
      <c r="AH115" s="29">
        <f t="shared" si="108"/>
        <v>872056</v>
      </c>
      <c r="AI115" s="29">
        <f t="shared" si="108"/>
        <v>0</v>
      </c>
      <c r="AJ115" s="29">
        <f t="shared" si="108"/>
        <v>872056</v>
      </c>
      <c r="AK115" s="29">
        <f t="shared" si="108"/>
        <v>0</v>
      </c>
      <c r="AL115" s="29"/>
      <c r="AM115" s="29"/>
      <c r="AN115" s="29"/>
      <c r="AO115" s="29"/>
      <c r="AP115" s="29"/>
      <c r="AQ115" s="29">
        <f t="shared" si="108"/>
        <v>872056</v>
      </c>
      <c r="AR115" s="29"/>
      <c r="AS115" s="29">
        <f t="shared" si="67"/>
        <v>872056</v>
      </c>
      <c r="AT115" s="29"/>
      <c r="AU115" s="29">
        <f t="shared" si="105"/>
        <v>872056</v>
      </c>
      <c r="AV115" s="29">
        <f t="shared" si="108"/>
        <v>872056</v>
      </c>
      <c r="AW115" s="29"/>
      <c r="AX115" s="29">
        <f t="shared" si="70"/>
        <v>872056</v>
      </c>
      <c r="AY115" s="29"/>
      <c r="AZ115" s="29">
        <f t="shared" si="106"/>
        <v>872056</v>
      </c>
    </row>
    <row r="116" spans="1:52" ht="45" hidden="1" x14ac:dyDescent="0.25">
      <c r="A116" s="106" t="s">
        <v>12</v>
      </c>
      <c r="B116" s="106"/>
      <c r="C116" s="106"/>
      <c r="D116" s="106"/>
      <c r="E116" s="124">
        <v>851</v>
      </c>
      <c r="F116" s="3" t="s">
        <v>61</v>
      </c>
      <c r="G116" s="4" t="s">
        <v>67</v>
      </c>
      <c r="H116" s="3" t="s">
        <v>69</v>
      </c>
      <c r="I116" s="3" t="s">
        <v>27</v>
      </c>
      <c r="J116" s="29">
        <f>'7.ВС'!J83</f>
        <v>872056</v>
      </c>
      <c r="K116" s="29">
        <f>'7.ВС'!K83</f>
        <v>0</v>
      </c>
      <c r="L116" s="29">
        <f>'7.ВС'!L83</f>
        <v>872056</v>
      </c>
      <c r="M116" s="29">
        <f>'7.ВС'!M83</f>
        <v>0</v>
      </c>
      <c r="N116" s="29">
        <f>'7.ВС'!N83</f>
        <v>0</v>
      </c>
      <c r="O116" s="29">
        <f>'7.ВС'!O83</f>
        <v>0</v>
      </c>
      <c r="P116" s="29">
        <f>'7.ВС'!P83</f>
        <v>0</v>
      </c>
      <c r="Q116" s="29">
        <f>'7.ВС'!Q83</f>
        <v>0</v>
      </c>
      <c r="R116" s="29">
        <f>'7.ВС'!R83</f>
        <v>872056</v>
      </c>
      <c r="S116" s="29">
        <f>'7.ВС'!S83</f>
        <v>0</v>
      </c>
      <c r="T116" s="29">
        <f>'7.ВС'!T83</f>
        <v>872056</v>
      </c>
      <c r="U116" s="29">
        <f>'7.ВС'!U83</f>
        <v>0</v>
      </c>
      <c r="V116" s="29">
        <f>'7.ВС'!V83</f>
        <v>0</v>
      </c>
      <c r="W116" s="29">
        <f>'7.ВС'!W83</f>
        <v>0</v>
      </c>
      <c r="X116" s="29">
        <f>'7.ВС'!X83</f>
        <v>0</v>
      </c>
      <c r="Y116" s="29">
        <f>'7.ВС'!Y83</f>
        <v>0</v>
      </c>
      <c r="Z116" s="29">
        <f>'7.ВС'!Z83</f>
        <v>872056</v>
      </c>
      <c r="AA116" s="29">
        <f>'7.ВС'!AA83</f>
        <v>0</v>
      </c>
      <c r="AB116" s="29">
        <f>'7.ВС'!AB83</f>
        <v>872056</v>
      </c>
      <c r="AC116" s="29">
        <f>'7.ВС'!AC83</f>
        <v>0</v>
      </c>
      <c r="AD116" s="29">
        <f>'7.ВС'!AD83</f>
        <v>0</v>
      </c>
      <c r="AE116" s="29">
        <f>'7.ВС'!AE83</f>
        <v>0</v>
      </c>
      <c r="AF116" s="29">
        <f>'7.ВС'!AF83</f>
        <v>0</v>
      </c>
      <c r="AG116" s="29">
        <f>'7.ВС'!AG83</f>
        <v>0</v>
      </c>
      <c r="AH116" s="29">
        <f>'7.ВС'!AH83</f>
        <v>872056</v>
      </c>
      <c r="AI116" s="29">
        <f>'7.ВС'!AI83</f>
        <v>0</v>
      </c>
      <c r="AJ116" s="29">
        <f>'7.ВС'!AJ83</f>
        <v>872056</v>
      </c>
      <c r="AK116" s="29">
        <f>'7.ВС'!AK83</f>
        <v>0</v>
      </c>
      <c r="AL116" s="29"/>
      <c r="AM116" s="29"/>
      <c r="AN116" s="29"/>
      <c r="AO116" s="29"/>
      <c r="AP116" s="29"/>
      <c r="AQ116" s="29">
        <f>'7.ВС'!AQ83</f>
        <v>872056</v>
      </c>
      <c r="AR116" s="29"/>
      <c r="AS116" s="29">
        <f t="shared" si="67"/>
        <v>872056</v>
      </c>
      <c r="AT116" s="29"/>
      <c r="AU116" s="29">
        <f t="shared" si="105"/>
        <v>872056</v>
      </c>
      <c r="AV116" s="29">
        <f>'7.ВС'!AV83</f>
        <v>872056</v>
      </c>
      <c r="AW116" s="29"/>
      <c r="AX116" s="29">
        <f t="shared" si="70"/>
        <v>872056</v>
      </c>
      <c r="AY116" s="29"/>
      <c r="AZ116" s="29">
        <f t="shared" si="106"/>
        <v>872056</v>
      </c>
    </row>
    <row r="117" spans="1:52" x14ac:dyDescent="0.25">
      <c r="A117" s="106" t="s">
        <v>28</v>
      </c>
      <c r="B117" s="106"/>
      <c r="C117" s="106"/>
      <c r="D117" s="106"/>
      <c r="E117" s="124">
        <v>851</v>
      </c>
      <c r="F117" s="3" t="s">
        <v>61</v>
      </c>
      <c r="G117" s="4" t="s">
        <v>67</v>
      </c>
      <c r="H117" s="3" t="s">
        <v>69</v>
      </c>
      <c r="I117" s="3" t="s">
        <v>29</v>
      </c>
      <c r="J117" s="29">
        <f t="shared" ref="J117:AV117" si="109">J118</f>
        <v>43000</v>
      </c>
      <c r="K117" s="29">
        <f t="shared" si="109"/>
        <v>0</v>
      </c>
      <c r="L117" s="29">
        <f t="shared" si="109"/>
        <v>43000</v>
      </c>
      <c r="M117" s="29">
        <f t="shared" si="109"/>
        <v>0</v>
      </c>
      <c r="N117" s="29">
        <f t="shared" si="109"/>
        <v>0</v>
      </c>
      <c r="O117" s="29">
        <f t="shared" si="109"/>
        <v>0</v>
      </c>
      <c r="P117" s="29">
        <f t="shared" si="109"/>
        <v>0</v>
      </c>
      <c r="Q117" s="29">
        <f t="shared" si="109"/>
        <v>0</v>
      </c>
      <c r="R117" s="29">
        <f t="shared" si="109"/>
        <v>43000</v>
      </c>
      <c r="S117" s="29">
        <f t="shared" si="109"/>
        <v>0</v>
      </c>
      <c r="T117" s="29">
        <f t="shared" si="109"/>
        <v>43000</v>
      </c>
      <c r="U117" s="29">
        <f t="shared" si="109"/>
        <v>0</v>
      </c>
      <c r="V117" s="29">
        <f t="shared" si="109"/>
        <v>0</v>
      </c>
      <c r="W117" s="29">
        <f t="shared" si="109"/>
        <v>0</v>
      </c>
      <c r="X117" s="29">
        <f t="shared" si="109"/>
        <v>0</v>
      </c>
      <c r="Y117" s="29">
        <f t="shared" si="109"/>
        <v>0</v>
      </c>
      <c r="Z117" s="29">
        <f t="shared" si="109"/>
        <v>43000</v>
      </c>
      <c r="AA117" s="29">
        <f t="shared" si="109"/>
        <v>0</v>
      </c>
      <c r="AB117" s="29">
        <f t="shared" si="109"/>
        <v>43000</v>
      </c>
      <c r="AC117" s="29">
        <f t="shared" si="109"/>
        <v>0</v>
      </c>
      <c r="AD117" s="29">
        <f t="shared" si="109"/>
        <v>5948</v>
      </c>
      <c r="AE117" s="29">
        <f t="shared" si="109"/>
        <v>0</v>
      </c>
      <c r="AF117" s="29">
        <f t="shared" si="109"/>
        <v>5948</v>
      </c>
      <c r="AG117" s="29">
        <f t="shared" si="109"/>
        <v>0</v>
      </c>
      <c r="AH117" s="29">
        <f t="shared" si="109"/>
        <v>48948</v>
      </c>
      <c r="AI117" s="29">
        <f t="shared" si="109"/>
        <v>0</v>
      </c>
      <c r="AJ117" s="29">
        <f t="shared" si="109"/>
        <v>48948</v>
      </c>
      <c r="AK117" s="29">
        <f t="shared" si="109"/>
        <v>0</v>
      </c>
      <c r="AL117" s="29"/>
      <c r="AM117" s="29"/>
      <c r="AN117" s="29"/>
      <c r="AO117" s="29"/>
      <c r="AP117" s="29"/>
      <c r="AQ117" s="29">
        <f t="shared" si="109"/>
        <v>43000</v>
      </c>
      <c r="AR117" s="29"/>
      <c r="AS117" s="29">
        <f t="shared" si="67"/>
        <v>43000</v>
      </c>
      <c r="AT117" s="29"/>
      <c r="AU117" s="29">
        <f t="shared" si="105"/>
        <v>43000</v>
      </c>
      <c r="AV117" s="29">
        <f t="shared" si="109"/>
        <v>43000</v>
      </c>
      <c r="AW117" s="29"/>
      <c r="AX117" s="29">
        <f t="shared" si="70"/>
        <v>43000</v>
      </c>
      <c r="AY117" s="29"/>
      <c r="AZ117" s="29">
        <f t="shared" si="106"/>
        <v>43000</v>
      </c>
    </row>
    <row r="118" spans="1:52" ht="30" x14ac:dyDescent="0.25">
      <c r="A118" s="106" t="s">
        <v>30</v>
      </c>
      <c r="B118" s="106"/>
      <c r="C118" s="106"/>
      <c r="D118" s="106"/>
      <c r="E118" s="124">
        <v>851</v>
      </c>
      <c r="F118" s="3" t="s">
        <v>61</v>
      </c>
      <c r="G118" s="4" t="s">
        <v>67</v>
      </c>
      <c r="H118" s="3" t="s">
        <v>69</v>
      </c>
      <c r="I118" s="3" t="s">
        <v>31</v>
      </c>
      <c r="J118" s="29">
        <f>'7.ВС'!J85</f>
        <v>43000</v>
      </c>
      <c r="K118" s="29">
        <f>'7.ВС'!K85</f>
        <v>0</v>
      </c>
      <c r="L118" s="29">
        <f>'7.ВС'!L85</f>
        <v>43000</v>
      </c>
      <c r="M118" s="29">
        <f>'7.ВС'!M85</f>
        <v>0</v>
      </c>
      <c r="N118" s="29">
        <f>'7.ВС'!N85</f>
        <v>0</v>
      </c>
      <c r="O118" s="29">
        <f>'7.ВС'!O85</f>
        <v>0</v>
      </c>
      <c r="P118" s="29">
        <f>'7.ВС'!P85</f>
        <v>0</v>
      </c>
      <c r="Q118" s="29">
        <f>'7.ВС'!Q85</f>
        <v>0</v>
      </c>
      <c r="R118" s="29">
        <f>'7.ВС'!R85</f>
        <v>43000</v>
      </c>
      <c r="S118" s="29">
        <f>'7.ВС'!S85</f>
        <v>0</v>
      </c>
      <c r="T118" s="29">
        <f>'7.ВС'!T85</f>
        <v>43000</v>
      </c>
      <c r="U118" s="29">
        <f>'7.ВС'!U85</f>
        <v>0</v>
      </c>
      <c r="V118" s="29">
        <f>'7.ВС'!V85</f>
        <v>0</v>
      </c>
      <c r="W118" s="29">
        <f>'7.ВС'!W85</f>
        <v>0</v>
      </c>
      <c r="X118" s="29">
        <f>'7.ВС'!X85</f>
        <v>0</v>
      </c>
      <c r="Y118" s="29">
        <f>'7.ВС'!Y85</f>
        <v>0</v>
      </c>
      <c r="Z118" s="29">
        <f>'7.ВС'!Z85</f>
        <v>43000</v>
      </c>
      <c r="AA118" s="29">
        <f>'7.ВС'!AA85</f>
        <v>0</v>
      </c>
      <c r="AB118" s="29">
        <f>'7.ВС'!AB85</f>
        <v>43000</v>
      </c>
      <c r="AC118" s="29">
        <f>'7.ВС'!AC85</f>
        <v>0</v>
      </c>
      <c r="AD118" s="29">
        <f>'7.ВС'!AD85</f>
        <v>5948</v>
      </c>
      <c r="AE118" s="29">
        <f>'7.ВС'!AE85</f>
        <v>0</v>
      </c>
      <c r="AF118" s="29">
        <f>'7.ВС'!AF85</f>
        <v>5948</v>
      </c>
      <c r="AG118" s="29">
        <f>'7.ВС'!AG85</f>
        <v>0</v>
      </c>
      <c r="AH118" s="29">
        <f>'7.ВС'!AH85</f>
        <v>48948</v>
      </c>
      <c r="AI118" s="29">
        <f>'7.ВС'!AI85</f>
        <v>0</v>
      </c>
      <c r="AJ118" s="29">
        <f>'7.ВС'!AJ85</f>
        <v>48948</v>
      </c>
      <c r="AK118" s="29">
        <f>'7.ВС'!AK85</f>
        <v>0</v>
      </c>
      <c r="AL118" s="29"/>
      <c r="AM118" s="29"/>
      <c r="AN118" s="29"/>
      <c r="AO118" s="29"/>
      <c r="AP118" s="29"/>
      <c r="AQ118" s="29">
        <f>'7.ВС'!AQ85</f>
        <v>43000</v>
      </c>
      <c r="AR118" s="29"/>
      <c r="AS118" s="29">
        <f t="shared" si="67"/>
        <v>43000</v>
      </c>
      <c r="AT118" s="29"/>
      <c r="AU118" s="29">
        <f t="shared" si="105"/>
        <v>43000</v>
      </c>
      <c r="AV118" s="29">
        <f>'7.ВС'!AV85</f>
        <v>43000</v>
      </c>
      <c r="AW118" s="29"/>
      <c r="AX118" s="29">
        <f t="shared" si="70"/>
        <v>43000</v>
      </c>
      <c r="AY118" s="29"/>
      <c r="AZ118" s="29">
        <f t="shared" si="106"/>
        <v>43000</v>
      </c>
    </row>
    <row r="119" spans="1:52" ht="60" x14ac:dyDescent="0.25">
      <c r="A119" s="126" t="s">
        <v>463</v>
      </c>
      <c r="B119" s="106"/>
      <c r="C119" s="106"/>
      <c r="D119" s="106"/>
      <c r="E119" s="124"/>
      <c r="F119" s="3" t="s">
        <v>61</v>
      </c>
      <c r="G119" s="4" t="s">
        <v>67</v>
      </c>
      <c r="H119" s="3" t="s">
        <v>464</v>
      </c>
      <c r="I119" s="3"/>
      <c r="J119" s="29">
        <f>J120</f>
        <v>139644</v>
      </c>
      <c r="K119" s="29">
        <f t="shared" ref="K119:AV123" si="110">K120</f>
        <v>0</v>
      </c>
      <c r="L119" s="29">
        <f t="shared" si="110"/>
        <v>139644</v>
      </c>
      <c r="M119" s="29">
        <f t="shared" si="110"/>
        <v>0</v>
      </c>
      <c r="N119" s="29">
        <f t="shared" si="110"/>
        <v>26000</v>
      </c>
      <c r="O119" s="29">
        <f t="shared" si="110"/>
        <v>0</v>
      </c>
      <c r="P119" s="29">
        <f t="shared" si="110"/>
        <v>26000</v>
      </c>
      <c r="Q119" s="29">
        <f t="shared" si="110"/>
        <v>0</v>
      </c>
      <c r="R119" s="29">
        <f t="shared" si="110"/>
        <v>165644</v>
      </c>
      <c r="S119" s="29">
        <f t="shared" si="110"/>
        <v>0</v>
      </c>
      <c r="T119" s="29">
        <f t="shared" si="110"/>
        <v>165644</v>
      </c>
      <c r="U119" s="29">
        <f t="shared" si="110"/>
        <v>0</v>
      </c>
      <c r="V119" s="29">
        <f t="shared" si="110"/>
        <v>0</v>
      </c>
      <c r="W119" s="29">
        <f t="shared" si="110"/>
        <v>0</v>
      </c>
      <c r="X119" s="29">
        <f t="shared" si="110"/>
        <v>0</v>
      </c>
      <c r="Y119" s="29">
        <f t="shared" si="110"/>
        <v>0</v>
      </c>
      <c r="Z119" s="29">
        <f t="shared" si="110"/>
        <v>165644</v>
      </c>
      <c r="AA119" s="29">
        <f t="shared" si="110"/>
        <v>0</v>
      </c>
      <c r="AB119" s="29">
        <f t="shared" si="110"/>
        <v>165644</v>
      </c>
      <c r="AC119" s="29">
        <f t="shared" si="110"/>
        <v>0</v>
      </c>
      <c r="AD119" s="29">
        <f t="shared" si="110"/>
        <v>460090</v>
      </c>
      <c r="AE119" s="29">
        <f t="shared" si="110"/>
        <v>0</v>
      </c>
      <c r="AF119" s="29">
        <f t="shared" si="110"/>
        <v>460090</v>
      </c>
      <c r="AG119" s="29">
        <f t="shared" si="110"/>
        <v>0</v>
      </c>
      <c r="AH119" s="29">
        <f t="shared" si="110"/>
        <v>625734</v>
      </c>
      <c r="AI119" s="29">
        <f t="shared" si="110"/>
        <v>0</v>
      </c>
      <c r="AJ119" s="29">
        <f t="shared" si="110"/>
        <v>625734</v>
      </c>
      <c r="AK119" s="29">
        <f t="shared" si="110"/>
        <v>0</v>
      </c>
      <c r="AL119" s="29"/>
      <c r="AM119" s="29"/>
      <c r="AN119" s="29"/>
      <c r="AO119" s="29"/>
      <c r="AP119" s="29"/>
      <c r="AQ119" s="29">
        <f t="shared" si="110"/>
        <v>139644</v>
      </c>
      <c r="AR119" s="29"/>
      <c r="AS119" s="29">
        <f t="shared" si="67"/>
        <v>139644</v>
      </c>
      <c r="AT119" s="29"/>
      <c r="AU119" s="29">
        <f t="shared" si="105"/>
        <v>139644</v>
      </c>
      <c r="AV119" s="29">
        <f t="shared" si="110"/>
        <v>139644</v>
      </c>
      <c r="AW119" s="29"/>
      <c r="AX119" s="29">
        <f t="shared" si="70"/>
        <v>139644</v>
      </c>
      <c r="AY119" s="29"/>
      <c r="AZ119" s="29">
        <f t="shared" si="106"/>
        <v>139644</v>
      </c>
    </row>
    <row r="120" spans="1:52" ht="45" x14ac:dyDescent="0.25">
      <c r="A120" s="106" t="s">
        <v>25</v>
      </c>
      <c r="B120" s="106"/>
      <c r="C120" s="106"/>
      <c r="D120" s="106"/>
      <c r="E120" s="124"/>
      <c r="F120" s="3" t="s">
        <v>61</v>
      </c>
      <c r="G120" s="4" t="s">
        <v>67</v>
      </c>
      <c r="H120" s="3" t="s">
        <v>464</v>
      </c>
      <c r="I120" s="3" t="s">
        <v>26</v>
      </c>
      <c r="J120" s="29">
        <f>J121</f>
        <v>139644</v>
      </c>
      <c r="K120" s="29">
        <f t="shared" si="110"/>
        <v>0</v>
      </c>
      <c r="L120" s="29">
        <f t="shared" si="110"/>
        <v>139644</v>
      </c>
      <c r="M120" s="29">
        <f t="shared" si="110"/>
        <v>0</v>
      </c>
      <c r="N120" s="29">
        <f t="shared" si="110"/>
        <v>26000</v>
      </c>
      <c r="O120" s="29">
        <f t="shared" si="110"/>
        <v>0</v>
      </c>
      <c r="P120" s="29">
        <f t="shared" si="110"/>
        <v>26000</v>
      </c>
      <c r="Q120" s="29">
        <f t="shared" si="110"/>
        <v>0</v>
      </c>
      <c r="R120" s="29">
        <f t="shared" si="110"/>
        <v>165644</v>
      </c>
      <c r="S120" s="29">
        <f t="shared" si="110"/>
        <v>0</v>
      </c>
      <c r="T120" s="29">
        <f t="shared" si="110"/>
        <v>165644</v>
      </c>
      <c r="U120" s="29">
        <f t="shared" si="110"/>
        <v>0</v>
      </c>
      <c r="V120" s="29">
        <f t="shared" si="110"/>
        <v>0</v>
      </c>
      <c r="W120" s="29">
        <f t="shared" si="110"/>
        <v>0</v>
      </c>
      <c r="X120" s="29">
        <f t="shared" si="110"/>
        <v>0</v>
      </c>
      <c r="Y120" s="29">
        <f t="shared" si="110"/>
        <v>0</v>
      </c>
      <c r="Z120" s="29">
        <f t="shared" si="110"/>
        <v>165644</v>
      </c>
      <c r="AA120" s="29">
        <f t="shared" si="110"/>
        <v>0</v>
      </c>
      <c r="AB120" s="29">
        <f t="shared" si="110"/>
        <v>165644</v>
      </c>
      <c r="AC120" s="29">
        <f t="shared" si="110"/>
        <v>0</v>
      </c>
      <c r="AD120" s="29">
        <f t="shared" si="110"/>
        <v>460090</v>
      </c>
      <c r="AE120" s="29">
        <f t="shared" si="110"/>
        <v>0</v>
      </c>
      <c r="AF120" s="29">
        <f t="shared" si="110"/>
        <v>460090</v>
      </c>
      <c r="AG120" s="29">
        <f t="shared" si="110"/>
        <v>0</v>
      </c>
      <c r="AH120" s="29">
        <f t="shared" si="110"/>
        <v>625734</v>
      </c>
      <c r="AI120" s="29">
        <f t="shared" si="110"/>
        <v>0</v>
      </c>
      <c r="AJ120" s="29">
        <f t="shared" si="110"/>
        <v>625734</v>
      </c>
      <c r="AK120" s="29">
        <f t="shared" si="110"/>
        <v>0</v>
      </c>
      <c r="AL120" s="29"/>
      <c r="AM120" s="29"/>
      <c r="AN120" s="29"/>
      <c r="AO120" s="29"/>
      <c r="AP120" s="29"/>
      <c r="AQ120" s="29">
        <f t="shared" si="110"/>
        <v>139644</v>
      </c>
      <c r="AR120" s="29"/>
      <c r="AS120" s="29">
        <f t="shared" si="67"/>
        <v>139644</v>
      </c>
      <c r="AT120" s="29"/>
      <c r="AU120" s="29">
        <f t="shared" si="105"/>
        <v>139644</v>
      </c>
      <c r="AV120" s="29">
        <f t="shared" si="110"/>
        <v>139644</v>
      </c>
      <c r="AW120" s="29"/>
      <c r="AX120" s="29">
        <f t="shared" si="70"/>
        <v>139644</v>
      </c>
      <c r="AY120" s="29"/>
      <c r="AZ120" s="29">
        <f t="shared" si="106"/>
        <v>139644</v>
      </c>
    </row>
    <row r="121" spans="1:52" ht="45" x14ac:dyDescent="0.25">
      <c r="A121" s="106" t="s">
        <v>12</v>
      </c>
      <c r="B121" s="106"/>
      <c r="C121" s="106"/>
      <c r="D121" s="106"/>
      <c r="E121" s="124"/>
      <c r="F121" s="3" t="s">
        <v>61</v>
      </c>
      <c r="G121" s="4" t="s">
        <v>67</v>
      </c>
      <c r="H121" s="3" t="s">
        <v>464</v>
      </c>
      <c r="I121" s="3" t="s">
        <v>27</v>
      </c>
      <c r="J121" s="29">
        <f>'7.ВС'!J88</f>
        <v>139644</v>
      </c>
      <c r="K121" s="29">
        <f>'7.ВС'!K88</f>
        <v>0</v>
      </c>
      <c r="L121" s="29">
        <f>'7.ВС'!L88</f>
        <v>139644</v>
      </c>
      <c r="M121" s="29">
        <f>'7.ВС'!M88</f>
        <v>0</v>
      </c>
      <c r="N121" s="29">
        <f>'7.ВС'!N88</f>
        <v>26000</v>
      </c>
      <c r="O121" s="29">
        <f>'7.ВС'!O88</f>
        <v>0</v>
      </c>
      <c r="P121" s="29">
        <f>'7.ВС'!P88</f>
        <v>26000</v>
      </c>
      <c r="Q121" s="29">
        <f>'7.ВС'!Q88</f>
        <v>0</v>
      </c>
      <c r="R121" s="29">
        <f>'7.ВС'!R88</f>
        <v>165644</v>
      </c>
      <c r="S121" s="29">
        <f>'7.ВС'!S88</f>
        <v>0</v>
      </c>
      <c r="T121" s="29">
        <f>'7.ВС'!T88</f>
        <v>165644</v>
      </c>
      <c r="U121" s="29">
        <f>'7.ВС'!U88</f>
        <v>0</v>
      </c>
      <c r="V121" s="29">
        <f>'7.ВС'!V88</f>
        <v>0</v>
      </c>
      <c r="W121" s="29">
        <f>'7.ВС'!W88</f>
        <v>0</v>
      </c>
      <c r="X121" s="29">
        <f>'7.ВС'!X88</f>
        <v>0</v>
      </c>
      <c r="Y121" s="29">
        <f>'7.ВС'!Y88</f>
        <v>0</v>
      </c>
      <c r="Z121" s="29">
        <f>'7.ВС'!Z88</f>
        <v>165644</v>
      </c>
      <c r="AA121" s="29">
        <f>'7.ВС'!AA88</f>
        <v>0</v>
      </c>
      <c r="AB121" s="29">
        <f>'7.ВС'!AB88</f>
        <v>165644</v>
      </c>
      <c r="AC121" s="29">
        <f>'7.ВС'!AC88</f>
        <v>0</v>
      </c>
      <c r="AD121" s="29">
        <f>'7.ВС'!AD88</f>
        <v>460090</v>
      </c>
      <c r="AE121" s="29">
        <f>'7.ВС'!AE88</f>
        <v>0</v>
      </c>
      <c r="AF121" s="29">
        <f>'7.ВС'!AF88</f>
        <v>460090</v>
      </c>
      <c r="AG121" s="29">
        <f>'7.ВС'!AG88</f>
        <v>0</v>
      </c>
      <c r="AH121" s="29">
        <f>'7.ВС'!AH88</f>
        <v>625734</v>
      </c>
      <c r="AI121" s="29">
        <f>'7.ВС'!AI88</f>
        <v>0</v>
      </c>
      <c r="AJ121" s="29">
        <f>'7.ВС'!AJ88</f>
        <v>625734</v>
      </c>
      <c r="AK121" s="29">
        <f>'7.ВС'!AK88</f>
        <v>0</v>
      </c>
      <c r="AL121" s="29">
        <f>'7.ВС'!AL88</f>
        <v>0</v>
      </c>
      <c r="AM121" s="29">
        <f>'7.ВС'!AM88</f>
        <v>0</v>
      </c>
      <c r="AN121" s="29">
        <f>'7.ВС'!AN88</f>
        <v>0</v>
      </c>
      <c r="AO121" s="29">
        <f>'7.ВС'!AO88</f>
        <v>0</v>
      </c>
      <c r="AP121" s="29">
        <f>'7.ВС'!AP88</f>
        <v>0</v>
      </c>
      <c r="AQ121" s="29">
        <f>'7.ВС'!AQ88</f>
        <v>139644</v>
      </c>
      <c r="AR121" s="29">
        <f>'7.ВС'!AR88</f>
        <v>0</v>
      </c>
      <c r="AS121" s="29">
        <f>'7.ВС'!AS88</f>
        <v>139644</v>
      </c>
      <c r="AT121" s="29">
        <f>'7.ВС'!AT88</f>
        <v>0</v>
      </c>
      <c r="AU121" s="29">
        <f>'7.ВС'!AU88</f>
        <v>139644</v>
      </c>
      <c r="AV121" s="29">
        <f>'7.ВС'!AV88</f>
        <v>139644</v>
      </c>
      <c r="AW121" s="29">
        <f>'7.ВС'!AW88</f>
        <v>0</v>
      </c>
      <c r="AX121" s="29">
        <f>'7.ВС'!AX88</f>
        <v>139644</v>
      </c>
      <c r="AY121" s="29">
        <f>'7.ВС'!AY88</f>
        <v>0</v>
      </c>
      <c r="AZ121" s="29">
        <f>'7.ВС'!AZ88</f>
        <v>139644</v>
      </c>
    </row>
    <row r="122" spans="1:52" ht="60" x14ac:dyDescent="0.25">
      <c r="A122" s="126" t="s">
        <v>139</v>
      </c>
      <c r="B122" s="106"/>
      <c r="C122" s="106"/>
      <c r="D122" s="106"/>
      <c r="E122" s="124"/>
      <c r="F122" s="3" t="s">
        <v>61</v>
      </c>
      <c r="G122" s="4" t="s">
        <v>67</v>
      </c>
      <c r="H122" s="4" t="s">
        <v>140</v>
      </c>
      <c r="I122" s="4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>
        <f t="shared" si="110"/>
        <v>0</v>
      </c>
      <c r="AA122" s="29">
        <f t="shared" si="110"/>
        <v>0</v>
      </c>
      <c r="AB122" s="29">
        <f t="shared" si="110"/>
        <v>0</v>
      </c>
      <c r="AC122" s="29">
        <f t="shared" si="110"/>
        <v>0</v>
      </c>
      <c r="AD122" s="29">
        <f t="shared" si="110"/>
        <v>6700.5</v>
      </c>
      <c r="AE122" s="29">
        <f t="shared" si="110"/>
        <v>0</v>
      </c>
      <c r="AF122" s="29">
        <f t="shared" si="110"/>
        <v>6700.5</v>
      </c>
      <c r="AG122" s="29">
        <f t="shared" si="110"/>
        <v>0</v>
      </c>
      <c r="AH122" s="29">
        <f t="shared" si="110"/>
        <v>6700.5</v>
      </c>
      <c r="AI122" s="29">
        <f t="shared" si="110"/>
        <v>0</v>
      </c>
      <c r="AJ122" s="29">
        <f t="shared" si="110"/>
        <v>6700.5</v>
      </c>
      <c r="AK122" s="29">
        <f t="shared" si="110"/>
        <v>0</v>
      </c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</row>
    <row r="123" spans="1:52" x14ac:dyDescent="0.25">
      <c r="A123" s="106" t="s">
        <v>28</v>
      </c>
      <c r="B123" s="106"/>
      <c r="C123" s="106"/>
      <c r="D123" s="106"/>
      <c r="E123" s="124"/>
      <c r="F123" s="3" t="s">
        <v>61</v>
      </c>
      <c r="G123" s="4" t="s">
        <v>67</v>
      </c>
      <c r="H123" s="4" t="s">
        <v>140</v>
      </c>
      <c r="I123" s="4" t="s">
        <v>29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>
        <f t="shared" si="110"/>
        <v>0</v>
      </c>
      <c r="AA123" s="29">
        <f t="shared" si="110"/>
        <v>0</v>
      </c>
      <c r="AB123" s="29">
        <f t="shared" si="110"/>
        <v>0</v>
      </c>
      <c r="AC123" s="29">
        <f t="shared" si="110"/>
        <v>0</v>
      </c>
      <c r="AD123" s="29">
        <f t="shared" si="110"/>
        <v>6700.5</v>
      </c>
      <c r="AE123" s="29">
        <f t="shared" si="110"/>
        <v>0</v>
      </c>
      <c r="AF123" s="29">
        <f t="shared" si="110"/>
        <v>6700.5</v>
      </c>
      <c r="AG123" s="29">
        <f t="shared" si="110"/>
        <v>0</v>
      </c>
      <c r="AH123" s="29">
        <f t="shared" si="110"/>
        <v>6700.5</v>
      </c>
      <c r="AI123" s="29">
        <f t="shared" si="110"/>
        <v>0</v>
      </c>
      <c r="AJ123" s="29">
        <f t="shared" si="110"/>
        <v>6700.5</v>
      </c>
      <c r="AK123" s="29">
        <f t="shared" si="110"/>
        <v>0</v>
      </c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</row>
    <row r="124" spans="1:52" x14ac:dyDescent="0.25">
      <c r="A124" s="106" t="s">
        <v>403</v>
      </c>
      <c r="B124" s="106"/>
      <c r="C124" s="106"/>
      <c r="D124" s="106"/>
      <c r="E124" s="124"/>
      <c r="F124" s="3" t="s">
        <v>61</v>
      </c>
      <c r="G124" s="4" t="s">
        <v>67</v>
      </c>
      <c r="H124" s="4" t="s">
        <v>140</v>
      </c>
      <c r="I124" s="4" t="s">
        <v>402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>
        <f>'7.ВС'!Z91</f>
        <v>0</v>
      </c>
      <c r="AA124" s="29">
        <f>'7.ВС'!AA91</f>
        <v>0</v>
      </c>
      <c r="AB124" s="29">
        <f>'7.ВС'!AB91</f>
        <v>0</v>
      </c>
      <c r="AC124" s="29">
        <f>'7.ВС'!AC91</f>
        <v>0</v>
      </c>
      <c r="AD124" s="29">
        <f>'7.ВС'!AD91</f>
        <v>6700.5</v>
      </c>
      <c r="AE124" s="29">
        <f>'7.ВС'!AE91</f>
        <v>0</v>
      </c>
      <c r="AF124" s="29">
        <f>'7.ВС'!AF91</f>
        <v>6700.5</v>
      </c>
      <c r="AG124" s="29">
        <f>'7.ВС'!AG91</f>
        <v>0</v>
      </c>
      <c r="AH124" s="29">
        <f>'7.ВС'!AH91</f>
        <v>6700.5</v>
      </c>
      <c r="AI124" s="29">
        <f>'7.ВС'!AI91</f>
        <v>0</v>
      </c>
      <c r="AJ124" s="29">
        <f>'7.ВС'!AJ91</f>
        <v>6700.5</v>
      </c>
      <c r="AK124" s="29">
        <f>'7.ВС'!AK91</f>
        <v>0</v>
      </c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</row>
    <row r="125" spans="1:52" s="51" customFormat="1" hidden="1" x14ac:dyDescent="0.25">
      <c r="A125" s="76" t="s">
        <v>71</v>
      </c>
      <c r="B125" s="52"/>
      <c r="C125" s="52"/>
      <c r="D125" s="52"/>
      <c r="E125" s="124">
        <v>851</v>
      </c>
      <c r="F125" s="23" t="s">
        <v>16</v>
      </c>
      <c r="G125" s="23"/>
      <c r="H125" s="23"/>
      <c r="I125" s="23"/>
      <c r="J125" s="38">
        <f>J126+J133+J146+J150</f>
        <v>8531052.1999999993</v>
      </c>
      <c r="K125" s="38">
        <f t="shared" ref="K125:M125" si="111">K126+K133+K146+K150</f>
        <v>215399.2</v>
      </c>
      <c r="L125" s="38">
        <f t="shared" si="111"/>
        <v>8315653</v>
      </c>
      <c r="M125" s="38">
        <f t="shared" si="111"/>
        <v>0</v>
      </c>
      <c r="N125" s="38">
        <f t="shared" ref="N125:U125" si="112">N126+N133+N146+N150</f>
        <v>438651.54</v>
      </c>
      <c r="O125" s="38">
        <f t="shared" si="112"/>
        <v>0</v>
      </c>
      <c r="P125" s="38">
        <f t="shared" si="112"/>
        <v>438651.54</v>
      </c>
      <c r="Q125" s="38">
        <f t="shared" si="112"/>
        <v>0</v>
      </c>
      <c r="R125" s="38">
        <f t="shared" si="112"/>
        <v>8969703.7400000002</v>
      </c>
      <c r="S125" s="38">
        <f t="shared" si="112"/>
        <v>215399.2</v>
      </c>
      <c r="T125" s="38">
        <f t="shared" si="112"/>
        <v>8754304.5399999991</v>
      </c>
      <c r="U125" s="38">
        <f t="shared" si="112"/>
        <v>0</v>
      </c>
      <c r="V125" s="38">
        <f t="shared" ref="V125:AC125" si="113">V126+V133+V146+V150</f>
        <v>0</v>
      </c>
      <c r="W125" s="38">
        <f t="shared" si="113"/>
        <v>0</v>
      </c>
      <c r="X125" s="38">
        <f t="shared" si="113"/>
        <v>0</v>
      </c>
      <c r="Y125" s="38">
        <f t="shared" si="113"/>
        <v>0</v>
      </c>
      <c r="Z125" s="38">
        <f t="shared" si="113"/>
        <v>8969703.7400000002</v>
      </c>
      <c r="AA125" s="38">
        <f t="shared" si="113"/>
        <v>215399.2</v>
      </c>
      <c r="AB125" s="38">
        <f t="shared" si="113"/>
        <v>8754304.5399999991</v>
      </c>
      <c r="AC125" s="38">
        <f t="shared" si="113"/>
        <v>0</v>
      </c>
      <c r="AD125" s="38">
        <f t="shared" ref="AD125:AK125" si="114">AD126+AD133+AD146+AD150</f>
        <v>0</v>
      </c>
      <c r="AE125" s="38">
        <f t="shared" si="114"/>
        <v>0</v>
      </c>
      <c r="AF125" s="38">
        <f t="shared" si="114"/>
        <v>0</v>
      </c>
      <c r="AG125" s="38">
        <f t="shared" si="114"/>
        <v>0</v>
      </c>
      <c r="AH125" s="38">
        <f t="shared" si="114"/>
        <v>8969703.7400000002</v>
      </c>
      <c r="AI125" s="38">
        <f t="shared" si="114"/>
        <v>215399.2</v>
      </c>
      <c r="AJ125" s="38">
        <f t="shared" si="114"/>
        <v>8754304.5399999991</v>
      </c>
      <c r="AK125" s="38">
        <f t="shared" si="114"/>
        <v>0</v>
      </c>
      <c r="AL125" s="38"/>
      <c r="AM125" s="38"/>
      <c r="AN125" s="38"/>
      <c r="AO125" s="38"/>
      <c r="AP125" s="38"/>
      <c r="AQ125" s="38">
        <f>AQ126+AQ133+AQ146+AQ150</f>
        <v>5355852.2</v>
      </c>
      <c r="AR125" s="38"/>
      <c r="AS125" s="29">
        <f t="shared" si="67"/>
        <v>5355852.2</v>
      </c>
      <c r="AT125" s="38"/>
      <c r="AU125" s="29">
        <f t="shared" ref="AU125:AU158" si="115">AS125+AT125</f>
        <v>5355852.2</v>
      </c>
      <c r="AV125" s="38">
        <f>AV126+AV133+AV146+AV150</f>
        <v>5893752.2000000002</v>
      </c>
      <c r="AW125" s="38"/>
      <c r="AX125" s="29">
        <f t="shared" si="70"/>
        <v>5893752.2000000002</v>
      </c>
      <c r="AY125" s="38"/>
      <c r="AZ125" s="29">
        <f t="shared" ref="AZ125:AZ158" si="116">AX125+AY125</f>
        <v>5893752.2000000002</v>
      </c>
    </row>
    <row r="126" spans="1:52" s="31" customFormat="1" ht="28.5" hidden="1" x14ac:dyDescent="0.25">
      <c r="A126" s="6" t="s">
        <v>72</v>
      </c>
      <c r="B126" s="104"/>
      <c r="C126" s="104"/>
      <c r="D126" s="104"/>
      <c r="E126" s="124">
        <v>851</v>
      </c>
      <c r="F126" s="27" t="s">
        <v>16</v>
      </c>
      <c r="G126" s="27" t="s">
        <v>38</v>
      </c>
      <c r="H126" s="27"/>
      <c r="I126" s="27"/>
      <c r="J126" s="30">
        <f t="shared" ref="J126:AV126" si="117">J127+J130</f>
        <v>52370.2</v>
      </c>
      <c r="K126" s="30">
        <f t="shared" ref="K126:M126" si="118">K127+K130</f>
        <v>52370.2</v>
      </c>
      <c r="L126" s="30">
        <f t="shared" si="118"/>
        <v>0</v>
      </c>
      <c r="M126" s="30">
        <f t="shared" si="118"/>
        <v>0</v>
      </c>
      <c r="N126" s="30">
        <f t="shared" ref="N126:U126" si="119">N127+N130</f>
        <v>0</v>
      </c>
      <c r="O126" s="30">
        <f t="shared" si="119"/>
        <v>0</v>
      </c>
      <c r="P126" s="30">
        <f t="shared" si="119"/>
        <v>0</v>
      </c>
      <c r="Q126" s="30">
        <f t="shared" si="119"/>
        <v>0</v>
      </c>
      <c r="R126" s="30">
        <f t="shared" si="119"/>
        <v>52370.2</v>
      </c>
      <c r="S126" s="30">
        <f t="shared" si="119"/>
        <v>52370.2</v>
      </c>
      <c r="T126" s="30">
        <f t="shared" si="119"/>
        <v>0</v>
      </c>
      <c r="U126" s="30">
        <f t="shared" si="119"/>
        <v>0</v>
      </c>
      <c r="V126" s="30">
        <f t="shared" ref="V126:AC126" si="120">V127+V130</f>
        <v>0</v>
      </c>
      <c r="W126" s="30">
        <f t="shared" si="120"/>
        <v>0</v>
      </c>
      <c r="X126" s="30">
        <f t="shared" si="120"/>
        <v>0</v>
      </c>
      <c r="Y126" s="30">
        <f t="shared" si="120"/>
        <v>0</v>
      </c>
      <c r="Z126" s="30">
        <f t="shared" si="120"/>
        <v>52370.2</v>
      </c>
      <c r="AA126" s="30">
        <f t="shared" si="120"/>
        <v>52370.2</v>
      </c>
      <c r="AB126" s="30">
        <f t="shared" si="120"/>
        <v>0</v>
      </c>
      <c r="AC126" s="30">
        <f t="shared" si="120"/>
        <v>0</v>
      </c>
      <c r="AD126" s="30">
        <f t="shared" ref="AD126:AK126" si="121">AD127+AD130</f>
        <v>0</v>
      </c>
      <c r="AE126" s="30">
        <f t="shared" si="121"/>
        <v>0</v>
      </c>
      <c r="AF126" s="30">
        <f t="shared" si="121"/>
        <v>0</v>
      </c>
      <c r="AG126" s="30">
        <f t="shared" si="121"/>
        <v>0</v>
      </c>
      <c r="AH126" s="30">
        <f t="shared" si="121"/>
        <v>52370.2</v>
      </c>
      <c r="AI126" s="30">
        <f t="shared" si="121"/>
        <v>52370.2</v>
      </c>
      <c r="AJ126" s="30">
        <f t="shared" si="121"/>
        <v>0</v>
      </c>
      <c r="AK126" s="30">
        <f t="shared" si="121"/>
        <v>0</v>
      </c>
      <c r="AL126" s="30"/>
      <c r="AM126" s="30"/>
      <c r="AN126" s="30"/>
      <c r="AO126" s="30"/>
      <c r="AP126" s="30"/>
      <c r="AQ126" s="30">
        <f t="shared" si="117"/>
        <v>52370.2</v>
      </c>
      <c r="AR126" s="30"/>
      <c r="AS126" s="29">
        <f t="shared" si="67"/>
        <v>52370.2</v>
      </c>
      <c r="AT126" s="30"/>
      <c r="AU126" s="29">
        <f t="shared" si="115"/>
        <v>52370.2</v>
      </c>
      <c r="AV126" s="30">
        <f t="shared" si="117"/>
        <v>52370.2</v>
      </c>
      <c r="AW126" s="30"/>
      <c r="AX126" s="29">
        <f t="shared" si="70"/>
        <v>52370.2</v>
      </c>
      <c r="AY126" s="30"/>
      <c r="AZ126" s="29">
        <f t="shared" si="116"/>
        <v>52370.2</v>
      </c>
    </row>
    <row r="127" spans="1:52" s="31" customFormat="1" ht="180" hidden="1" x14ac:dyDescent="0.25">
      <c r="A127" s="126" t="s">
        <v>73</v>
      </c>
      <c r="B127" s="104"/>
      <c r="C127" s="104"/>
      <c r="D127" s="104"/>
      <c r="E127" s="124">
        <v>851</v>
      </c>
      <c r="F127" s="3" t="s">
        <v>16</v>
      </c>
      <c r="G127" s="3" t="s">
        <v>38</v>
      </c>
      <c r="H127" s="3" t="s">
        <v>74</v>
      </c>
      <c r="I127" s="3"/>
      <c r="J127" s="29">
        <f t="shared" ref="J127:AV128" si="122">J128</f>
        <v>52370.2</v>
      </c>
      <c r="K127" s="29">
        <f t="shared" si="122"/>
        <v>52370.2</v>
      </c>
      <c r="L127" s="29">
        <f t="shared" si="122"/>
        <v>0</v>
      </c>
      <c r="M127" s="29">
        <f t="shared" si="122"/>
        <v>0</v>
      </c>
      <c r="N127" s="29">
        <f t="shared" si="122"/>
        <v>0</v>
      </c>
      <c r="O127" s="29">
        <f t="shared" si="122"/>
        <v>0</v>
      </c>
      <c r="P127" s="29">
        <f t="shared" si="122"/>
        <v>0</v>
      </c>
      <c r="Q127" s="29">
        <f t="shared" si="122"/>
        <v>0</v>
      </c>
      <c r="R127" s="29">
        <f t="shared" si="122"/>
        <v>52370.2</v>
      </c>
      <c r="S127" s="29">
        <f t="shared" si="122"/>
        <v>52370.2</v>
      </c>
      <c r="T127" s="29">
        <f t="shared" si="122"/>
        <v>0</v>
      </c>
      <c r="U127" s="29">
        <f t="shared" si="122"/>
        <v>0</v>
      </c>
      <c r="V127" s="29">
        <f t="shared" si="122"/>
        <v>0</v>
      </c>
      <c r="W127" s="29">
        <f t="shared" si="122"/>
        <v>0</v>
      </c>
      <c r="X127" s="29">
        <f t="shared" si="122"/>
        <v>0</v>
      </c>
      <c r="Y127" s="29">
        <f t="shared" si="122"/>
        <v>0</v>
      </c>
      <c r="Z127" s="29">
        <f t="shared" si="122"/>
        <v>52370.2</v>
      </c>
      <c r="AA127" s="29">
        <f t="shared" si="122"/>
        <v>52370.2</v>
      </c>
      <c r="AB127" s="29">
        <f t="shared" si="122"/>
        <v>0</v>
      </c>
      <c r="AC127" s="29">
        <f t="shared" si="122"/>
        <v>0</v>
      </c>
      <c r="AD127" s="29">
        <f t="shared" si="122"/>
        <v>0</v>
      </c>
      <c r="AE127" s="29">
        <f t="shared" si="122"/>
        <v>0</v>
      </c>
      <c r="AF127" s="29">
        <f t="shared" si="122"/>
        <v>0</v>
      </c>
      <c r="AG127" s="29">
        <f t="shared" si="122"/>
        <v>0</v>
      </c>
      <c r="AH127" s="29">
        <f t="shared" si="122"/>
        <v>52370.2</v>
      </c>
      <c r="AI127" s="29">
        <f t="shared" si="122"/>
        <v>52370.2</v>
      </c>
      <c r="AJ127" s="29">
        <f t="shared" si="122"/>
        <v>0</v>
      </c>
      <c r="AK127" s="29">
        <f t="shared" si="122"/>
        <v>0</v>
      </c>
      <c r="AL127" s="29"/>
      <c r="AM127" s="29"/>
      <c r="AN127" s="29"/>
      <c r="AO127" s="29"/>
      <c r="AP127" s="29"/>
      <c r="AQ127" s="29">
        <f t="shared" si="122"/>
        <v>52370.2</v>
      </c>
      <c r="AR127" s="29"/>
      <c r="AS127" s="29">
        <f t="shared" si="67"/>
        <v>52370.2</v>
      </c>
      <c r="AT127" s="29"/>
      <c r="AU127" s="29">
        <f t="shared" si="115"/>
        <v>52370.2</v>
      </c>
      <c r="AV127" s="29">
        <f t="shared" si="122"/>
        <v>52370.2</v>
      </c>
      <c r="AW127" s="29"/>
      <c r="AX127" s="29">
        <f t="shared" si="70"/>
        <v>52370.2</v>
      </c>
      <c r="AY127" s="29"/>
      <c r="AZ127" s="29">
        <f t="shared" si="116"/>
        <v>52370.2</v>
      </c>
    </row>
    <row r="128" spans="1:52" s="31" customFormat="1" ht="45" hidden="1" x14ac:dyDescent="0.25">
      <c r="A128" s="106" t="s">
        <v>25</v>
      </c>
      <c r="B128" s="126"/>
      <c r="C128" s="126"/>
      <c r="D128" s="126"/>
      <c r="E128" s="124">
        <v>851</v>
      </c>
      <c r="F128" s="3" t="s">
        <v>16</v>
      </c>
      <c r="G128" s="3" t="s">
        <v>38</v>
      </c>
      <c r="H128" s="3" t="s">
        <v>74</v>
      </c>
      <c r="I128" s="3" t="s">
        <v>26</v>
      </c>
      <c r="J128" s="29">
        <f t="shared" si="122"/>
        <v>52370.2</v>
      </c>
      <c r="K128" s="29">
        <f t="shared" si="122"/>
        <v>52370.2</v>
      </c>
      <c r="L128" s="29">
        <f t="shared" si="122"/>
        <v>0</v>
      </c>
      <c r="M128" s="29">
        <f t="shared" si="122"/>
        <v>0</v>
      </c>
      <c r="N128" s="29">
        <f t="shared" si="122"/>
        <v>0</v>
      </c>
      <c r="O128" s="29">
        <f t="shared" si="122"/>
        <v>0</v>
      </c>
      <c r="P128" s="29">
        <f t="shared" si="122"/>
        <v>0</v>
      </c>
      <c r="Q128" s="29">
        <f t="shared" si="122"/>
        <v>0</v>
      </c>
      <c r="R128" s="29">
        <f t="shared" si="122"/>
        <v>52370.2</v>
      </c>
      <c r="S128" s="29">
        <f t="shared" si="122"/>
        <v>52370.2</v>
      </c>
      <c r="T128" s="29">
        <f t="shared" si="122"/>
        <v>0</v>
      </c>
      <c r="U128" s="29">
        <f t="shared" si="122"/>
        <v>0</v>
      </c>
      <c r="V128" s="29">
        <f t="shared" si="122"/>
        <v>0</v>
      </c>
      <c r="W128" s="29">
        <f t="shared" si="122"/>
        <v>0</v>
      </c>
      <c r="X128" s="29">
        <f t="shared" si="122"/>
        <v>0</v>
      </c>
      <c r="Y128" s="29">
        <f t="shared" si="122"/>
        <v>0</v>
      </c>
      <c r="Z128" s="29">
        <f t="shared" si="122"/>
        <v>52370.2</v>
      </c>
      <c r="AA128" s="29">
        <f t="shared" si="122"/>
        <v>52370.2</v>
      </c>
      <c r="AB128" s="29">
        <f t="shared" si="122"/>
        <v>0</v>
      </c>
      <c r="AC128" s="29">
        <f t="shared" si="122"/>
        <v>0</v>
      </c>
      <c r="AD128" s="29">
        <f t="shared" si="122"/>
        <v>0</v>
      </c>
      <c r="AE128" s="29">
        <f t="shared" si="122"/>
        <v>0</v>
      </c>
      <c r="AF128" s="29">
        <f t="shared" si="122"/>
        <v>0</v>
      </c>
      <c r="AG128" s="29">
        <f t="shared" si="122"/>
        <v>0</v>
      </c>
      <c r="AH128" s="29">
        <f t="shared" si="122"/>
        <v>52370.2</v>
      </c>
      <c r="AI128" s="29">
        <f t="shared" si="122"/>
        <v>52370.2</v>
      </c>
      <c r="AJ128" s="29">
        <f t="shared" si="122"/>
        <v>0</v>
      </c>
      <c r="AK128" s="29">
        <f t="shared" si="122"/>
        <v>0</v>
      </c>
      <c r="AL128" s="29"/>
      <c r="AM128" s="29"/>
      <c r="AN128" s="29"/>
      <c r="AO128" s="29"/>
      <c r="AP128" s="29"/>
      <c r="AQ128" s="29">
        <f t="shared" si="122"/>
        <v>52370.2</v>
      </c>
      <c r="AR128" s="29"/>
      <c r="AS128" s="29">
        <f t="shared" si="67"/>
        <v>52370.2</v>
      </c>
      <c r="AT128" s="29"/>
      <c r="AU128" s="29">
        <f t="shared" si="115"/>
        <v>52370.2</v>
      </c>
      <c r="AV128" s="29">
        <f t="shared" si="122"/>
        <v>52370.2</v>
      </c>
      <c r="AW128" s="29"/>
      <c r="AX128" s="29">
        <f t="shared" si="70"/>
        <v>52370.2</v>
      </c>
      <c r="AY128" s="29"/>
      <c r="AZ128" s="29">
        <f t="shared" si="116"/>
        <v>52370.2</v>
      </c>
    </row>
    <row r="129" spans="1:52" s="31" customFormat="1" ht="45" hidden="1" x14ac:dyDescent="0.25">
      <c r="A129" s="106" t="s">
        <v>12</v>
      </c>
      <c r="B129" s="106"/>
      <c r="C129" s="106"/>
      <c r="D129" s="106"/>
      <c r="E129" s="124">
        <v>851</v>
      </c>
      <c r="F129" s="3" t="s">
        <v>16</v>
      </c>
      <c r="G129" s="3" t="s">
        <v>38</v>
      </c>
      <c r="H129" s="3" t="s">
        <v>74</v>
      </c>
      <c r="I129" s="3" t="s">
        <v>27</v>
      </c>
      <c r="J129" s="29">
        <f>'7.ВС'!J96</f>
        <v>52370.2</v>
      </c>
      <c r="K129" s="29">
        <f>'7.ВС'!K96</f>
        <v>52370.2</v>
      </c>
      <c r="L129" s="29">
        <f>'7.ВС'!L96</f>
        <v>0</v>
      </c>
      <c r="M129" s="29">
        <f>'7.ВС'!M96</f>
        <v>0</v>
      </c>
      <c r="N129" s="29">
        <f>'7.ВС'!N96</f>
        <v>0</v>
      </c>
      <c r="O129" s="29">
        <f>'7.ВС'!O96</f>
        <v>0</v>
      </c>
      <c r="P129" s="29">
        <f>'7.ВС'!P96</f>
        <v>0</v>
      </c>
      <c r="Q129" s="29">
        <f>'7.ВС'!Q96</f>
        <v>0</v>
      </c>
      <c r="R129" s="29">
        <f>'7.ВС'!R96</f>
        <v>52370.2</v>
      </c>
      <c r="S129" s="29">
        <f>'7.ВС'!S96</f>
        <v>52370.2</v>
      </c>
      <c r="T129" s="29">
        <f>'7.ВС'!T96</f>
        <v>0</v>
      </c>
      <c r="U129" s="29">
        <f>'7.ВС'!U96</f>
        <v>0</v>
      </c>
      <c r="V129" s="29">
        <f>'7.ВС'!V96</f>
        <v>0</v>
      </c>
      <c r="W129" s="29">
        <f>'7.ВС'!W96</f>
        <v>0</v>
      </c>
      <c r="X129" s="29">
        <f>'7.ВС'!X96</f>
        <v>0</v>
      </c>
      <c r="Y129" s="29">
        <f>'7.ВС'!Y96</f>
        <v>0</v>
      </c>
      <c r="Z129" s="29">
        <f>'7.ВС'!Z96</f>
        <v>52370.2</v>
      </c>
      <c r="AA129" s="29">
        <f>'7.ВС'!AA96</f>
        <v>52370.2</v>
      </c>
      <c r="AB129" s="29">
        <f>'7.ВС'!AB96</f>
        <v>0</v>
      </c>
      <c r="AC129" s="29">
        <f>'7.ВС'!AC96</f>
        <v>0</v>
      </c>
      <c r="AD129" s="29">
        <f>'7.ВС'!AD96</f>
        <v>0</v>
      </c>
      <c r="AE129" s="29">
        <f>'7.ВС'!AE96</f>
        <v>0</v>
      </c>
      <c r="AF129" s="29">
        <f>'7.ВС'!AF96</f>
        <v>0</v>
      </c>
      <c r="AG129" s="29">
        <f>'7.ВС'!AG96</f>
        <v>0</v>
      </c>
      <c r="AH129" s="29">
        <f>'7.ВС'!AH96</f>
        <v>52370.2</v>
      </c>
      <c r="AI129" s="29">
        <f>'7.ВС'!AI96</f>
        <v>52370.2</v>
      </c>
      <c r="AJ129" s="29">
        <f>'7.ВС'!AJ96</f>
        <v>0</v>
      </c>
      <c r="AK129" s="29">
        <f>'7.ВС'!AK96</f>
        <v>0</v>
      </c>
      <c r="AL129" s="29"/>
      <c r="AM129" s="29"/>
      <c r="AN129" s="29"/>
      <c r="AO129" s="29"/>
      <c r="AP129" s="29"/>
      <c r="AQ129" s="29">
        <f>'7.ВС'!AQ96</f>
        <v>52370.2</v>
      </c>
      <c r="AR129" s="29"/>
      <c r="AS129" s="29">
        <f t="shared" si="67"/>
        <v>52370.2</v>
      </c>
      <c r="AT129" s="29"/>
      <c r="AU129" s="29">
        <f t="shared" si="115"/>
        <v>52370.2</v>
      </c>
      <c r="AV129" s="29">
        <f>'7.ВС'!AV96</f>
        <v>52370.2</v>
      </c>
      <c r="AW129" s="29"/>
      <c r="AX129" s="29">
        <f t="shared" si="70"/>
        <v>52370.2</v>
      </c>
      <c r="AY129" s="29"/>
      <c r="AZ129" s="29">
        <f t="shared" si="116"/>
        <v>52370.2</v>
      </c>
    </row>
    <row r="130" spans="1:52" ht="30" hidden="1" x14ac:dyDescent="0.25">
      <c r="A130" s="126" t="s">
        <v>75</v>
      </c>
      <c r="B130" s="106"/>
      <c r="C130" s="106"/>
      <c r="D130" s="106"/>
      <c r="E130" s="124">
        <v>851</v>
      </c>
      <c r="F130" s="3" t="s">
        <v>16</v>
      </c>
      <c r="G130" s="3" t="s">
        <v>38</v>
      </c>
      <c r="H130" s="3" t="s">
        <v>76</v>
      </c>
      <c r="I130" s="124"/>
      <c r="J130" s="29">
        <f t="shared" ref="J130:AV131" si="123">J131</f>
        <v>0</v>
      </c>
      <c r="K130" s="29">
        <f t="shared" si="123"/>
        <v>0</v>
      </c>
      <c r="L130" s="29">
        <f t="shared" si="123"/>
        <v>0</v>
      </c>
      <c r="M130" s="29">
        <f t="shared" si="123"/>
        <v>0</v>
      </c>
      <c r="N130" s="29">
        <f t="shared" si="123"/>
        <v>0</v>
      </c>
      <c r="O130" s="29">
        <f t="shared" si="123"/>
        <v>0</v>
      </c>
      <c r="P130" s="29">
        <f t="shared" si="123"/>
        <v>0</v>
      </c>
      <c r="Q130" s="29">
        <f t="shared" si="123"/>
        <v>0</v>
      </c>
      <c r="R130" s="29">
        <f t="shared" si="123"/>
        <v>0</v>
      </c>
      <c r="S130" s="29">
        <f t="shared" si="123"/>
        <v>0</v>
      </c>
      <c r="T130" s="29">
        <f t="shared" si="123"/>
        <v>0</v>
      </c>
      <c r="U130" s="29">
        <f t="shared" si="123"/>
        <v>0</v>
      </c>
      <c r="V130" s="29">
        <f t="shared" si="123"/>
        <v>0</v>
      </c>
      <c r="W130" s="29">
        <f t="shared" si="123"/>
        <v>0</v>
      </c>
      <c r="X130" s="29">
        <f t="shared" si="123"/>
        <v>0</v>
      </c>
      <c r="Y130" s="29">
        <f t="shared" si="123"/>
        <v>0</v>
      </c>
      <c r="Z130" s="29">
        <f t="shared" si="123"/>
        <v>0</v>
      </c>
      <c r="AA130" s="29">
        <f t="shared" si="123"/>
        <v>0</v>
      </c>
      <c r="AB130" s="29">
        <f t="shared" si="123"/>
        <v>0</v>
      </c>
      <c r="AC130" s="29">
        <f t="shared" si="123"/>
        <v>0</v>
      </c>
      <c r="AD130" s="29">
        <f t="shared" si="123"/>
        <v>0</v>
      </c>
      <c r="AE130" s="29">
        <f t="shared" si="123"/>
        <v>0</v>
      </c>
      <c r="AF130" s="29">
        <f t="shared" si="123"/>
        <v>0</v>
      </c>
      <c r="AG130" s="29">
        <f t="shared" si="123"/>
        <v>0</v>
      </c>
      <c r="AH130" s="29">
        <f t="shared" si="123"/>
        <v>0</v>
      </c>
      <c r="AI130" s="29">
        <f t="shared" si="123"/>
        <v>0</v>
      </c>
      <c r="AJ130" s="29">
        <f t="shared" si="123"/>
        <v>0</v>
      </c>
      <c r="AK130" s="29">
        <f t="shared" si="123"/>
        <v>0</v>
      </c>
      <c r="AL130" s="29"/>
      <c r="AM130" s="29"/>
      <c r="AN130" s="29"/>
      <c r="AO130" s="29"/>
      <c r="AP130" s="29"/>
      <c r="AQ130" s="29">
        <f t="shared" si="123"/>
        <v>0</v>
      </c>
      <c r="AR130" s="29"/>
      <c r="AS130" s="29">
        <f t="shared" si="67"/>
        <v>0</v>
      </c>
      <c r="AT130" s="29"/>
      <c r="AU130" s="29">
        <f t="shared" si="115"/>
        <v>0</v>
      </c>
      <c r="AV130" s="29">
        <f t="shared" si="123"/>
        <v>0</v>
      </c>
      <c r="AW130" s="29"/>
      <c r="AX130" s="29">
        <f t="shared" si="70"/>
        <v>0</v>
      </c>
      <c r="AY130" s="29"/>
      <c r="AZ130" s="29">
        <f t="shared" si="116"/>
        <v>0</v>
      </c>
    </row>
    <row r="131" spans="1:52" hidden="1" x14ac:dyDescent="0.25">
      <c r="A131" s="106" t="s">
        <v>28</v>
      </c>
      <c r="B131" s="106"/>
      <c r="C131" s="106"/>
      <c r="D131" s="106"/>
      <c r="E131" s="124">
        <v>851</v>
      </c>
      <c r="F131" s="3" t="s">
        <v>16</v>
      </c>
      <c r="G131" s="3" t="s">
        <v>38</v>
      </c>
      <c r="H131" s="3" t="s">
        <v>76</v>
      </c>
      <c r="I131" s="3" t="s">
        <v>29</v>
      </c>
      <c r="J131" s="29">
        <f t="shared" si="123"/>
        <v>0</v>
      </c>
      <c r="K131" s="29">
        <f t="shared" si="123"/>
        <v>0</v>
      </c>
      <c r="L131" s="29">
        <f t="shared" si="123"/>
        <v>0</v>
      </c>
      <c r="M131" s="29">
        <f t="shared" si="123"/>
        <v>0</v>
      </c>
      <c r="N131" s="29">
        <f t="shared" si="123"/>
        <v>0</v>
      </c>
      <c r="O131" s="29">
        <f t="shared" si="123"/>
        <v>0</v>
      </c>
      <c r="P131" s="29">
        <f t="shared" si="123"/>
        <v>0</v>
      </c>
      <c r="Q131" s="29">
        <f t="shared" si="123"/>
        <v>0</v>
      </c>
      <c r="R131" s="29">
        <f t="shared" si="123"/>
        <v>0</v>
      </c>
      <c r="S131" s="29">
        <f t="shared" si="123"/>
        <v>0</v>
      </c>
      <c r="T131" s="29">
        <f t="shared" si="123"/>
        <v>0</v>
      </c>
      <c r="U131" s="29">
        <f t="shared" si="123"/>
        <v>0</v>
      </c>
      <c r="V131" s="29">
        <f t="shared" si="123"/>
        <v>0</v>
      </c>
      <c r="W131" s="29">
        <f t="shared" si="123"/>
        <v>0</v>
      </c>
      <c r="X131" s="29">
        <f t="shared" si="123"/>
        <v>0</v>
      </c>
      <c r="Y131" s="29">
        <f t="shared" si="123"/>
        <v>0</v>
      </c>
      <c r="Z131" s="29">
        <f t="shared" si="123"/>
        <v>0</v>
      </c>
      <c r="AA131" s="29">
        <f t="shared" si="123"/>
        <v>0</v>
      </c>
      <c r="AB131" s="29">
        <f t="shared" si="123"/>
        <v>0</v>
      </c>
      <c r="AC131" s="29">
        <f t="shared" si="123"/>
        <v>0</v>
      </c>
      <c r="AD131" s="29">
        <f t="shared" si="123"/>
        <v>0</v>
      </c>
      <c r="AE131" s="29">
        <f t="shared" si="123"/>
        <v>0</v>
      </c>
      <c r="AF131" s="29">
        <f t="shared" si="123"/>
        <v>0</v>
      </c>
      <c r="AG131" s="29">
        <f t="shared" si="123"/>
        <v>0</v>
      </c>
      <c r="AH131" s="29">
        <f t="shared" si="123"/>
        <v>0</v>
      </c>
      <c r="AI131" s="29">
        <f t="shared" si="123"/>
        <v>0</v>
      </c>
      <c r="AJ131" s="29">
        <f t="shared" si="123"/>
        <v>0</v>
      </c>
      <c r="AK131" s="29">
        <f t="shared" si="123"/>
        <v>0</v>
      </c>
      <c r="AL131" s="29"/>
      <c r="AM131" s="29"/>
      <c r="AN131" s="29"/>
      <c r="AO131" s="29"/>
      <c r="AP131" s="29"/>
      <c r="AQ131" s="29">
        <f t="shared" si="123"/>
        <v>0</v>
      </c>
      <c r="AR131" s="29"/>
      <c r="AS131" s="29">
        <f t="shared" si="67"/>
        <v>0</v>
      </c>
      <c r="AT131" s="29"/>
      <c r="AU131" s="29">
        <f t="shared" si="115"/>
        <v>0</v>
      </c>
      <c r="AV131" s="29">
        <f t="shared" si="123"/>
        <v>0</v>
      </c>
      <c r="AW131" s="29"/>
      <c r="AX131" s="29">
        <f t="shared" si="70"/>
        <v>0</v>
      </c>
      <c r="AY131" s="29"/>
      <c r="AZ131" s="29">
        <f t="shared" si="116"/>
        <v>0</v>
      </c>
    </row>
    <row r="132" spans="1:52" ht="75" hidden="1" x14ac:dyDescent="0.25">
      <c r="A132" s="106" t="s">
        <v>77</v>
      </c>
      <c r="B132" s="106"/>
      <c r="C132" s="106"/>
      <c r="D132" s="106"/>
      <c r="E132" s="124">
        <v>851</v>
      </c>
      <c r="F132" s="3" t="s">
        <v>16</v>
      </c>
      <c r="G132" s="3" t="s">
        <v>38</v>
      </c>
      <c r="H132" s="3" t="s">
        <v>76</v>
      </c>
      <c r="I132" s="3" t="s">
        <v>78</v>
      </c>
      <c r="J132" s="29">
        <f>'7.ВС'!J99</f>
        <v>0</v>
      </c>
      <c r="K132" s="29">
        <f>'7.ВС'!K99</f>
        <v>0</v>
      </c>
      <c r="L132" s="29">
        <f>'7.ВС'!L99</f>
        <v>0</v>
      </c>
      <c r="M132" s="29">
        <f>'7.ВС'!M99</f>
        <v>0</v>
      </c>
      <c r="N132" s="29">
        <f>'7.ВС'!N99</f>
        <v>0</v>
      </c>
      <c r="O132" s="29">
        <f>'7.ВС'!O99</f>
        <v>0</v>
      </c>
      <c r="P132" s="29">
        <f>'7.ВС'!P99</f>
        <v>0</v>
      </c>
      <c r="Q132" s="29">
        <f>'7.ВС'!Q99</f>
        <v>0</v>
      </c>
      <c r="R132" s="29">
        <f>'7.ВС'!R99</f>
        <v>0</v>
      </c>
      <c r="S132" s="29">
        <f>'7.ВС'!S99</f>
        <v>0</v>
      </c>
      <c r="T132" s="29">
        <f>'7.ВС'!T99</f>
        <v>0</v>
      </c>
      <c r="U132" s="29">
        <f>'7.ВС'!U99</f>
        <v>0</v>
      </c>
      <c r="V132" s="29">
        <f>'7.ВС'!V99</f>
        <v>0</v>
      </c>
      <c r="W132" s="29">
        <f>'7.ВС'!W99</f>
        <v>0</v>
      </c>
      <c r="X132" s="29">
        <f>'7.ВС'!X99</f>
        <v>0</v>
      </c>
      <c r="Y132" s="29">
        <f>'7.ВС'!Y99</f>
        <v>0</v>
      </c>
      <c r="Z132" s="29">
        <f>'7.ВС'!Z99</f>
        <v>0</v>
      </c>
      <c r="AA132" s="29">
        <f>'7.ВС'!AA99</f>
        <v>0</v>
      </c>
      <c r="AB132" s="29">
        <f>'7.ВС'!AB99</f>
        <v>0</v>
      </c>
      <c r="AC132" s="29">
        <f>'7.ВС'!AC99</f>
        <v>0</v>
      </c>
      <c r="AD132" s="29">
        <f>'7.ВС'!AD99</f>
        <v>0</v>
      </c>
      <c r="AE132" s="29">
        <f>'7.ВС'!AE99</f>
        <v>0</v>
      </c>
      <c r="AF132" s="29">
        <f>'7.ВС'!AF99</f>
        <v>0</v>
      </c>
      <c r="AG132" s="29">
        <f>'7.ВС'!AG99</f>
        <v>0</v>
      </c>
      <c r="AH132" s="29">
        <f>'7.ВС'!AH99</f>
        <v>0</v>
      </c>
      <c r="AI132" s="29">
        <f>'7.ВС'!AI99</f>
        <v>0</v>
      </c>
      <c r="AJ132" s="29">
        <f>'7.ВС'!AJ99</f>
        <v>0</v>
      </c>
      <c r="AK132" s="29">
        <f>'7.ВС'!AK99</f>
        <v>0</v>
      </c>
      <c r="AL132" s="29"/>
      <c r="AM132" s="29"/>
      <c r="AN132" s="29"/>
      <c r="AO132" s="29"/>
      <c r="AP132" s="29"/>
      <c r="AQ132" s="29">
        <f>'7.ВС'!AQ99</f>
        <v>0</v>
      </c>
      <c r="AR132" s="29"/>
      <c r="AS132" s="29">
        <f t="shared" si="67"/>
        <v>0</v>
      </c>
      <c r="AT132" s="29"/>
      <c r="AU132" s="29">
        <f t="shared" si="115"/>
        <v>0</v>
      </c>
      <c r="AV132" s="29">
        <f>'7.ВС'!AV99</f>
        <v>0</v>
      </c>
      <c r="AW132" s="29"/>
      <c r="AX132" s="29">
        <f t="shared" si="70"/>
        <v>0</v>
      </c>
      <c r="AY132" s="29"/>
      <c r="AZ132" s="29">
        <f t="shared" si="116"/>
        <v>0</v>
      </c>
    </row>
    <row r="133" spans="1:52" s="31" customFormat="1" hidden="1" x14ac:dyDescent="0.25">
      <c r="A133" s="6" t="s">
        <v>79</v>
      </c>
      <c r="B133" s="104"/>
      <c r="C133" s="104"/>
      <c r="D133" s="104"/>
      <c r="E133" s="13">
        <v>851</v>
      </c>
      <c r="F133" s="27" t="s">
        <v>16</v>
      </c>
      <c r="G133" s="27" t="s">
        <v>80</v>
      </c>
      <c r="H133" s="27"/>
      <c r="I133" s="27"/>
      <c r="J133" s="30">
        <f>J134+J137+J140+J143</f>
        <v>1940653</v>
      </c>
      <c r="K133" s="30">
        <f t="shared" ref="K133:AV133" si="124">K134+K137+K140+K143</f>
        <v>0</v>
      </c>
      <c r="L133" s="30">
        <f t="shared" si="124"/>
        <v>1940653</v>
      </c>
      <c r="M133" s="30">
        <f t="shared" si="124"/>
        <v>0</v>
      </c>
      <c r="N133" s="30">
        <f t="shared" ref="N133:U133" si="125">N134+N137+N140+N143</f>
        <v>66000</v>
      </c>
      <c r="O133" s="30">
        <f t="shared" si="125"/>
        <v>0</v>
      </c>
      <c r="P133" s="30">
        <f t="shared" si="125"/>
        <v>66000</v>
      </c>
      <c r="Q133" s="30">
        <f t="shared" si="125"/>
        <v>0</v>
      </c>
      <c r="R133" s="30">
        <f t="shared" si="125"/>
        <v>2006653</v>
      </c>
      <c r="S133" s="30">
        <f t="shared" si="125"/>
        <v>0</v>
      </c>
      <c r="T133" s="30">
        <f t="shared" si="125"/>
        <v>2006653</v>
      </c>
      <c r="U133" s="30">
        <f t="shared" si="125"/>
        <v>0</v>
      </c>
      <c r="V133" s="30">
        <f t="shared" ref="V133:AC133" si="126">V134+V137+V140+V143</f>
        <v>0</v>
      </c>
      <c r="W133" s="30">
        <f t="shared" si="126"/>
        <v>0</v>
      </c>
      <c r="X133" s="30">
        <f t="shared" si="126"/>
        <v>0</v>
      </c>
      <c r="Y133" s="30">
        <f t="shared" si="126"/>
        <v>0</v>
      </c>
      <c r="Z133" s="30">
        <f t="shared" si="126"/>
        <v>2006653</v>
      </c>
      <c r="AA133" s="30">
        <f t="shared" si="126"/>
        <v>0</v>
      </c>
      <c r="AB133" s="30">
        <f t="shared" si="126"/>
        <v>2006653</v>
      </c>
      <c r="AC133" s="30">
        <f t="shared" si="126"/>
        <v>0</v>
      </c>
      <c r="AD133" s="30">
        <f t="shared" ref="AD133:AK133" si="127">AD134+AD137+AD140+AD143</f>
        <v>0</v>
      </c>
      <c r="AE133" s="30">
        <f t="shared" si="127"/>
        <v>0</v>
      </c>
      <c r="AF133" s="30">
        <f t="shared" si="127"/>
        <v>0</v>
      </c>
      <c r="AG133" s="30">
        <f t="shared" si="127"/>
        <v>0</v>
      </c>
      <c r="AH133" s="30">
        <f t="shared" si="127"/>
        <v>2006653</v>
      </c>
      <c r="AI133" s="30">
        <f t="shared" si="127"/>
        <v>0</v>
      </c>
      <c r="AJ133" s="30">
        <f t="shared" si="127"/>
        <v>2006653</v>
      </c>
      <c r="AK133" s="30">
        <f t="shared" si="127"/>
        <v>0</v>
      </c>
      <c r="AL133" s="30"/>
      <c r="AM133" s="30"/>
      <c r="AN133" s="30"/>
      <c r="AO133" s="30"/>
      <c r="AP133" s="30"/>
      <c r="AQ133" s="30">
        <f t="shared" si="124"/>
        <v>1009653</v>
      </c>
      <c r="AR133" s="30"/>
      <c r="AS133" s="29">
        <f t="shared" si="67"/>
        <v>1009653</v>
      </c>
      <c r="AT133" s="30"/>
      <c r="AU133" s="29">
        <f t="shared" si="115"/>
        <v>1009653</v>
      </c>
      <c r="AV133" s="30">
        <f t="shared" si="124"/>
        <v>1009653</v>
      </c>
      <c r="AW133" s="30"/>
      <c r="AX133" s="29">
        <f t="shared" si="70"/>
        <v>1009653</v>
      </c>
      <c r="AY133" s="30"/>
      <c r="AZ133" s="29">
        <f t="shared" si="116"/>
        <v>1009653</v>
      </c>
    </row>
    <row r="134" spans="1:52" ht="120" hidden="1" x14ac:dyDescent="0.25">
      <c r="A134" s="126" t="s">
        <v>370</v>
      </c>
      <c r="B134" s="106"/>
      <c r="C134" s="106"/>
      <c r="D134" s="106"/>
      <c r="E134" s="124">
        <v>851</v>
      </c>
      <c r="F134" s="3" t="s">
        <v>16</v>
      </c>
      <c r="G134" s="3" t="s">
        <v>80</v>
      </c>
      <c r="H134" s="3" t="s">
        <v>81</v>
      </c>
      <c r="I134" s="3"/>
      <c r="J134" s="29">
        <f t="shared" ref="J134:AV138" si="128">J135</f>
        <v>1886933</v>
      </c>
      <c r="K134" s="29">
        <f t="shared" si="128"/>
        <v>0</v>
      </c>
      <c r="L134" s="29">
        <f t="shared" si="128"/>
        <v>1886933</v>
      </c>
      <c r="M134" s="29">
        <f t="shared" si="128"/>
        <v>0</v>
      </c>
      <c r="N134" s="29">
        <f t="shared" si="128"/>
        <v>0</v>
      </c>
      <c r="O134" s="29">
        <f t="shared" si="128"/>
        <v>0</v>
      </c>
      <c r="P134" s="29">
        <f t="shared" si="128"/>
        <v>0</v>
      </c>
      <c r="Q134" s="29">
        <f t="shared" si="128"/>
        <v>0</v>
      </c>
      <c r="R134" s="29">
        <f t="shared" si="128"/>
        <v>1886933</v>
      </c>
      <c r="S134" s="29">
        <f t="shared" si="128"/>
        <v>0</v>
      </c>
      <c r="T134" s="29">
        <f t="shared" si="128"/>
        <v>1886933</v>
      </c>
      <c r="U134" s="29">
        <f t="shared" si="128"/>
        <v>0</v>
      </c>
      <c r="V134" s="29">
        <f t="shared" si="128"/>
        <v>0</v>
      </c>
      <c r="W134" s="29">
        <f t="shared" si="128"/>
        <v>0</v>
      </c>
      <c r="X134" s="29">
        <f t="shared" si="128"/>
        <v>0</v>
      </c>
      <c r="Y134" s="29">
        <f t="shared" si="128"/>
        <v>0</v>
      </c>
      <c r="Z134" s="29">
        <f t="shared" si="128"/>
        <v>1886933</v>
      </c>
      <c r="AA134" s="29">
        <f t="shared" si="128"/>
        <v>0</v>
      </c>
      <c r="AB134" s="29">
        <f t="shared" si="128"/>
        <v>1886933</v>
      </c>
      <c r="AC134" s="29">
        <f t="shared" si="128"/>
        <v>0</v>
      </c>
      <c r="AD134" s="29">
        <f t="shared" si="128"/>
        <v>0</v>
      </c>
      <c r="AE134" s="29">
        <f t="shared" si="128"/>
        <v>0</v>
      </c>
      <c r="AF134" s="29">
        <f t="shared" si="128"/>
        <v>0</v>
      </c>
      <c r="AG134" s="29">
        <f t="shared" si="128"/>
        <v>0</v>
      </c>
      <c r="AH134" s="29">
        <f t="shared" si="128"/>
        <v>1886933</v>
      </c>
      <c r="AI134" s="29">
        <f t="shared" si="128"/>
        <v>0</v>
      </c>
      <c r="AJ134" s="29">
        <f t="shared" si="128"/>
        <v>1886933</v>
      </c>
      <c r="AK134" s="29">
        <f t="shared" si="128"/>
        <v>0</v>
      </c>
      <c r="AL134" s="29"/>
      <c r="AM134" s="29"/>
      <c r="AN134" s="29"/>
      <c r="AO134" s="29"/>
      <c r="AP134" s="29"/>
      <c r="AQ134" s="29">
        <f t="shared" si="128"/>
        <v>955933</v>
      </c>
      <c r="AR134" s="29"/>
      <c r="AS134" s="29">
        <f t="shared" si="67"/>
        <v>955933</v>
      </c>
      <c r="AT134" s="29"/>
      <c r="AU134" s="29">
        <f t="shared" si="115"/>
        <v>955933</v>
      </c>
      <c r="AV134" s="29">
        <f t="shared" si="128"/>
        <v>955933</v>
      </c>
      <c r="AW134" s="29"/>
      <c r="AX134" s="29">
        <f t="shared" si="70"/>
        <v>955933</v>
      </c>
      <c r="AY134" s="29"/>
      <c r="AZ134" s="29">
        <f t="shared" si="116"/>
        <v>955933</v>
      </c>
    </row>
    <row r="135" spans="1:52" hidden="1" x14ac:dyDescent="0.25">
      <c r="A135" s="106" t="s">
        <v>28</v>
      </c>
      <c r="B135" s="106"/>
      <c r="C135" s="106"/>
      <c r="D135" s="106"/>
      <c r="E135" s="124">
        <v>851</v>
      </c>
      <c r="F135" s="3" t="s">
        <v>16</v>
      </c>
      <c r="G135" s="3" t="s">
        <v>80</v>
      </c>
      <c r="H135" s="3" t="s">
        <v>81</v>
      </c>
      <c r="I135" s="3" t="s">
        <v>29</v>
      </c>
      <c r="J135" s="29">
        <f t="shared" si="128"/>
        <v>1886933</v>
      </c>
      <c r="K135" s="29">
        <f t="shared" si="128"/>
        <v>0</v>
      </c>
      <c r="L135" s="29">
        <f t="shared" si="128"/>
        <v>1886933</v>
      </c>
      <c r="M135" s="29">
        <f t="shared" si="128"/>
        <v>0</v>
      </c>
      <c r="N135" s="29">
        <f t="shared" si="128"/>
        <v>0</v>
      </c>
      <c r="O135" s="29">
        <f t="shared" si="128"/>
        <v>0</v>
      </c>
      <c r="P135" s="29">
        <f t="shared" si="128"/>
        <v>0</v>
      </c>
      <c r="Q135" s="29">
        <f t="shared" si="128"/>
        <v>0</v>
      </c>
      <c r="R135" s="29">
        <f t="shared" si="128"/>
        <v>1886933</v>
      </c>
      <c r="S135" s="29">
        <f t="shared" si="128"/>
        <v>0</v>
      </c>
      <c r="T135" s="29">
        <f t="shared" si="128"/>
        <v>1886933</v>
      </c>
      <c r="U135" s="29">
        <f t="shared" si="128"/>
        <v>0</v>
      </c>
      <c r="V135" s="29">
        <f t="shared" si="128"/>
        <v>0</v>
      </c>
      <c r="W135" s="29">
        <f t="shared" si="128"/>
        <v>0</v>
      </c>
      <c r="X135" s="29">
        <f t="shared" si="128"/>
        <v>0</v>
      </c>
      <c r="Y135" s="29">
        <f t="shared" si="128"/>
        <v>0</v>
      </c>
      <c r="Z135" s="29">
        <f t="shared" si="128"/>
        <v>1886933</v>
      </c>
      <c r="AA135" s="29">
        <f t="shared" si="128"/>
        <v>0</v>
      </c>
      <c r="AB135" s="29">
        <f t="shared" si="128"/>
        <v>1886933</v>
      </c>
      <c r="AC135" s="29">
        <f t="shared" si="128"/>
        <v>0</v>
      </c>
      <c r="AD135" s="29">
        <f t="shared" si="128"/>
        <v>0</v>
      </c>
      <c r="AE135" s="29">
        <f t="shared" si="128"/>
        <v>0</v>
      </c>
      <c r="AF135" s="29">
        <f t="shared" si="128"/>
        <v>0</v>
      </c>
      <c r="AG135" s="29">
        <f t="shared" si="128"/>
        <v>0</v>
      </c>
      <c r="AH135" s="29">
        <f t="shared" si="128"/>
        <v>1886933</v>
      </c>
      <c r="AI135" s="29">
        <f t="shared" si="128"/>
        <v>0</v>
      </c>
      <c r="AJ135" s="29">
        <f t="shared" si="128"/>
        <v>1886933</v>
      </c>
      <c r="AK135" s="29">
        <f t="shared" si="128"/>
        <v>0</v>
      </c>
      <c r="AL135" s="29"/>
      <c r="AM135" s="29"/>
      <c r="AN135" s="29"/>
      <c r="AO135" s="29"/>
      <c r="AP135" s="29"/>
      <c r="AQ135" s="29">
        <f t="shared" si="128"/>
        <v>955933</v>
      </c>
      <c r="AR135" s="29"/>
      <c r="AS135" s="29">
        <f t="shared" si="67"/>
        <v>955933</v>
      </c>
      <c r="AT135" s="29"/>
      <c r="AU135" s="29">
        <f t="shared" si="115"/>
        <v>955933</v>
      </c>
      <c r="AV135" s="29">
        <f t="shared" si="128"/>
        <v>955933</v>
      </c>
      <c r="AW135" s="29"/>
      <c r="AX135" s="29">
        <f t="shared" si="70"/>
        <v>955933</v>
      </c>
      <c r="AY135" s="29"/>
      <c r="AZ135" s="29">
        <f t="shared" si="116"/>
        <v>955933</v>
      </c>
    </row>
    <row r="136" spans="1:52" ht="75" hidden="1" x14ac:dyDescent="0.25">
      <c r="A136" s="106" t="s">
        <v>77</v>
      </c>
      <c r="B136" s="106"/>
      <c r="C136" s="106"/>
      <c r="D136" s="106"/>
      <c r="E136" s="124">
        <v>851</v>
      </c>
      <c r="F136" s="3" t="s">
        <v>16</v>
      </c>
      <c r="G136" s="3" t="s">
        <v>80</v>
      </c>
      <c r="H136" s="3" t="s">
        <v>81</v>
      </c>
      <c r="I136" s="3" t="s">
        <v>78</v>
      </c>
      <c r="J136" s="29">
        <f>'7.ВС'!J103</f>
        <v>1886933</v>
      </c>
      <c r="K136" s="29">
        <f>'7.ВС'!K103</f>
        <v>0</v>
      </c>
      <c r="L136" s="29">
        <f>'7.ВС'!L103</f>
        <v>1886933</v>
      </c>
      <c r="M136" s="29">
        <f>'7.ВС'!M103</f>
        <v>0</v>
      </c>
      <c r="N136" s="29">
        <f>'7.ВС'!N103</f>
        <v>0</v>
      </c>
      <c r="O136" s="29">
        <f>'7.ВС'!O103</f>
        <v>0</v>
      </c>
      <c r="P136" s="29">
        <f>'7.ВС'!P103</f>
        <v>0</v>
      </c>
      <c r="Q136" s="29">
        <f>'7.ВС'!Q103</f>
        <v>0</v>
      </c>
      <c r="R136" s="29">
        <f>'7.ВС'!R103</f>
        <v>1886933</v>
      </c>
      <c r="S136" s="29">
        <f>'7.ВС'!S103</f>
        <v>0</v>
      </c>
      <c r="T136" s="29">
        <f>'7.ВС'!T103</f>
        <v>1886933</v>
      </c>
      <c r="U136" s="29">
        <f>'7.ВС'!U103</f>
        <v>0</v>
      </c>
      <c r="V136" s="29">
        <f>'7.ВС'!V103</f>
        <v>0</v>
      </c>
      <c r="W136" s="29">
        <f>'7.ВС'!W103</f>
        <v>0</v>
      </c>
      <c r="X136" s="29">
        <f>'7.ВС'!X103</f>
        <v>0</v>
      </c>
      <c r="Y136" s="29">
        <f>'7.ВС'!Y103</f>
        <v>0</v>
      </c>
      <c r="Z136" s="29">
        <f>'7.ВС'!Z103</f>
        <v>1886933</v>
      </c>
      <c r="AA136" s="29">
        <f>'7.ВС'!AA103</f>
        <v>0</v>
      </c>
      <c r="AB136" s="29">
        <f>'7.ВС'!AB103</f>
        <v>1886933</v>
      </c>
      <c r="AC136" s="29">
        <f>'7.ВС'!AC103</f>
        <v>0</v>
      </c>
      <c r="AD136" s="29">
        <f>'7.ВС'!AD103</f>
        <v>0</v>
      </c>
      <c r="AE136" s="29">
        <f>'7.ВС'!AE103</f>
        <v>0</v>
      </c>
      <c r="AF136" s="29">
        <f>'7.ВС'!AF103</f>
        <v>0</v>
      </c>
      <c r="AG136" s="29">
        <f>'7.ВС'!AG103</f>
        <v>0</v>
      </c>
      <c r="AH136" s="29">
        <f>'7.ВС'!AH103</f>
        <v>1886933</v>
      </c>
      <c r="AI136" s="29">
        <f>'7.ВС'!AI103</f>
        <v>0</v>
      </c>
      <c r="AJ136" s="29">
        <f>'7.ВС'!AJ103</f>
        <v>1886933</v>
      </c>
      <c r="AK136" s="29">
        <f>'7.ВС'!AK103</f>
        <v>0</v>
      </c>
      <c r="AL136" s="29"/>
      <c r="AM136" s="29"/>
      <c r="AN136" s="29"/>
      <c r="AO136" s="29"/>
      <c r="AP136" s="29"/>
      <c r="AQ136" s="29">
        <f>'7.ВС'!AQ103</f>
        <v>955933</v>
      </c>
      <c r="AR136" s="29"/>
      <c r="AS136" s="29">
        <f t="shared" si="67"/>
        <v>955933</v>
      </c>
      <c r="AT136" s="29"/>
      <c r="AU136" s="29">
        <f t="shared" si="115"/>
        <v>955933</v>
      </c>
      <c r="AV136" s="29">
        <f>'7.ВС'!AV103</f>
        <v>955933</v>
      </c>
      <c r="AW136" s="29"/>
      <c r="AX136" s="29">
        <f t="shared" si="70"/>
        <v>955933</v>
      </c>
      <c r="AY136" s="29"/>
      <c r="AZ136" s="29">
        <f t="shared" si="116"/>
        <v>955933</v>
      </c>
    </row>
    <row r="137" spans="1:52" ht="45" hidden="1" x14ac:dyDescent="0.25">
      <c r="A137" s="106" t="s">
        <v>440</v>
      </c>
      <c r="B137" s="106"/>
      <c r="C137" s="106"/>
      <c r="D137" s="106"/>
      <c r="E137" s="124">
        <v>851</v>
      </c>
      <c r="F137" s="3" t="s">
        <v>16</v>
      </c>
      <c r="G137" s="3" t="s">
        <v>80</v>
      </c>
      <c r="H137" s="3" t="s">
        <v>441</v>
      </c>
      <c r="I137" s="3"/>
      <c r="J137" s="29">
        <f t="shared" si="128"/>
        <v>3960</v>
      </c>
      <c r="K137" s="29">
        <f t="shared" si="128"/>
        <v>0</v>
      </c>
      <c r="L137" s="29">
        <f t="shared" si="128"/>
        <v>3960</v>
      </c>
      <c r="M137" s="29">
        <f t="shared" si="128"/>
        <v>0</v>
      </c>
      <c r="N137" s="29">
        <f t="shared" si="128"/>
        <v>66000</v>
      </c>
      <c r="O137" s="29">
        <f t="shared" si="128"/>
        <v>0</v>
      </c>
      <c r="P137" s="29">
        <f t="shared" si="128"/>
        <v>66000</v>
      </c>
      <c r="Q137" s="29">
        <f t="shared" si="128"/>
        <v>0</v>
      </c>
      <c r="R137" s="29">
        <f t="shared" si="128"/>
        <v>69960</v>
      </c>
      <c r="S137" s="29">
        <f t="shared" si="128"/>
        <v>0</v>
      </c>
      <c r="T137" s="29">
        <f t="shared" si="128"/>
        <v>69960</v>
      </c>
      <c r="U137" s="29">
        <f t="shared" si="128"/>
        <v>0</v>
      </c>
      <c r="V137" s="29">
        <f t="shared" si="128"/>
        <v>0</v>
      </c>
      <c r="W137" s="29">
        <f t="shared" si="128"/>
        <v>0</v>
      </c>
      <c r="X137" s="29">
        <f t="shared" si="128"/>
        <v>0</v>
      </c>
      <c r="Y137" s="29">
        <f t="shared" si="128"/>
        <v>0</v>
      </c>
      <c r="Z137" s="29">
        <f t="shared" si="128"/>
        <v>69960</v>
      </c>
      <c r="AA137" s="29">
        <f t="shared" si="128"/>
        <v>0</v>
      </c>
      <c r="AB137" s="29">
        <f t="shared" si="128"/>
        <v>69960</v>
      </c>
      <c r="AC137" s="29">
        <f t="shared" si="128"/>
        <v>0</v>
      </c>
      <c r="AD137" s="29">
        <f t="shared" si="128"/>
        <v>0</v>
      </c>
      <c r="AE137" s="29">
        <f t="shared" si="128"/>
        <v>0</v>
      </c>
      <c r="AF137" s="29">
        <f t="shared" si="128"/>
        <v>0</v>
      </c>
      <c r="AG137" s="29">
        <f t="shared" si="128"/>
        <v>0</v>
      </c>
      <c r="AH137" s="29">
        <f t="shared" si="128"/>
        <v>69960</v>
      </c>
      <c r="AI137" s="29">
        <f t="shared" si="128"/>
        <v>0</v>
      </c>
      <c r="AJ137" s="29">
        <f t="shared" si="128"/>
        <v>69960</v>
      </c>
      <c r="AK137" s="29">
        <f t="shared" si="128"/>
        <v>0</v>
      </c>
      <c r="AL137" s="29"/>
      <c r="AM137" s="29"/>
      <c r="AN137" s="29"/>
      <c r="AO137" s="29"/>
      <c r="AP137" s="29"/>
      <c r="AQ137" s="29">
        <f t="shared" si="128"/>
        <v>3960</v>
      </c>
      <c r="AR137" s="29"/>
      <c r="AS137" s="29">
        <f t="shared" si="67"/>
        <v>3960</v>
      </c>
      <c r="AT137" s="29"/>
      <c r="AU137" s="29">
        <f t="shared" si="115"/>
        <v>3960</v>
      </c>
      <c r="AV137" s="29">
        <f t="shared" si="128"/>
        <v>3960</v>
      </c>
      <c r="AW137" s="29"/>
      <c r="AX137" s="29">
        <f t="shared" si="70"/>
        <v>3960</v>
      </c>
      <c r="AY137" s="29"/>
      <c r="AZ137" s="29">
        <f t="shared" si="116"/>
        <v>3960</v>
      </c>
    </row>
    <row r="138" spans="1:52" ht="45" hidden="1" x14ac:dyDescent="0.25">
      <c r="A138" s="106" t="s">
        <v>25</v>
      </c>
      <c r="B138" s="106"/>
      <c r="C138" s="106"/>
      <c r="D138" s="106"/>
      <c r="E138" s="124">
        <v>851</v>
      </c>
      <c r="F138" s="3" t="s">
        <v>16</v>
      </c>
      <c r="G138" s="3" t="s">
        <v>80</v>
      </c>
      <c r="H138" s="3" t="s">
        <v>441</v>
      </c>
      <c r="I138" s="3" t="s">
        <v>26</v>
      </c>
      <c r="J138" s="29">
        <f t="shared" si="128"/>
        <v>3960</v>
      </c>
      <c r="K138" s="29">
        <f t="shared" si="128"/>
        <v>0</v>
      </c>
      <c r="L138" s="29">
        <f t="shared" si="128"/>
        <v>3960</v>
      </c>
      <c r="M138" s="29">
        <f t="shared" si="128"/>
        <v>0</v>
      </c>
      <c r="N138" s="29">
        <f t="shared" si="128"/>
        <v>66000</v>
      </c>
      <c r="O138" s="29">
        <f t="shared" si="128"/>
        <v>0</v>
      </c>
      <c r="P138" s="29">
        <f t="shared" si="128"/>
        <v>66000</v>
      </c>
      <c r="Q138" s="29">
        <f t="shared" si="128"/>
        <v>0</v>
      </c>
      <c r="R138" s="29">
        <f t="shared" si="128"/>
        <v>69960</v>
      </c>
      <c r="S138" s="29">
        <f t="shared" si="128"/>
        <v>0</v>
      </c>
      <c r="T138" s="29">
        <f t="shared" si="128"/>
        <v>69960</v>
      </c>
      <c r="U138" s="29">
        <f t="shared" si="128"/>
        <v>0</v>
      </c>
      <c r="V138" s="29">
        <f t="shared" si="128"/>
        <v>0</v>
      </c>
      <c r="W138" s="29">
        <f t="shared" si="128"/>
        <v>0</v>
      </c>
      <c r="X138" s="29">
        <f t="shared" si="128"/>
        <v>0</v>
      </c>
      <c r="Y138" s="29">
        <f t="shared" si="128"/>
        <v>0</v>
      </c>
      <c r="Z138" s="29">
        <f t="shared" si="128"/>
        <v>69960</v>
      </c>
      <c r="AA138" s="29">
        <f t="shared" si="128"/>
        <v>0</v>
      </c>
      <c r="AB138" s="29">
        <f t="shared" si="128"/>
        <v>69960</v>
      </c>
      <c r="AC138" s="29">
        <f t="shared" si="128"/>
        <v>0</v>
      </c>
      <c r="AD138" s="29">
        <f t="shared" si="128"/>
        <v>0</v>
      </c>
      <c r="AE138" s="29">
        <f t="shared" si="128"/>
        <v>0</v>
      </c>
      <c r="AF138" s="29">
        <f t="shared" si="128"/>
        <v>0</v>
      </c>
      <c r="AG138" s="29">
        <f t="shared" si="128"/>
        <v>0</v>
      </c>
      <c r="AH138" s="29">
        <f t="shared" si="128"/>
        <v>69960</v>
      </c>
      <c r="AI138" s="29">
        <f t="shared" si="128"/>
        <v>0</v>
      </c>
      <c r="AJ138" s="29">
        <f t="shared" si="128"/>
        <v>69960</v>
      </c>
      <c r="AK138" s="29">
        <f t="shared" si="128"/>
        <v>0</v>
      </c>
      <c r="AL138" s="29"/>
      <c r="AM138" s="29"/>
      <c r="AN138" s="29"/>
      <c r="AO138" s="29"/>
      <c r="AP138" s="29"/>
      <c r="AQ138" s="29">
        <f t="shared" si="128"/>
        <v>3960</v>
      </c>
      <c r="AR138" s="29"/>
      <c r="AS138" s="29">
        <f t="shared" si="67"/>
        <v>3960</v>
      </c>
      <c r="AT138" s="29"/>
      <c r="AU138" s="29">
        <f t="shared" si="115"/>
        <v>3960</v>
      </c>
      <c r="AV138" s="29">
        <f t="shared" si="128"/>
        <v>3960</v>
      </c>
      <c r="AW138" s="29"/>
      <c r="AX138" s="29">
        <f t="shared" si="70"/>
        <v>3960</v>
      </c>
      <c r="AY138" s="29"/>
      <c r="AZ138" s="29">
        <f t="shared" si="116"/>
        <v>3960</v>
      </c>
    </row>
    <row r="139" spans="1:52" ht="45" hidden="1" x14ac:dyDescent="0.25">
      <c r="A139" s="106" t="s">
        <v>12</v>
      </c>
      <c r="B139" s="106"/>
      <c r="C139" s="106"/>
      <c r="D139" s="106"/>
      <c r="E139" s="124">
        <v>851</v>
      </c>
      <c r="F139" s="3" t="s">
        <v>16</v>
      </c>
      <c r="G139" s="3" t="s">
        <v>80</v>
      </c>
      <c r="H139" s="3" t="s">
        <v>441</v>
      </c>
      <c r="I139" s="3" t="s">
        <v>27</v>
      </c>
      <c r="J139" s="29">
        <f>'7.ВС'!J106</f>
        <v>3960</v>
      </c>
      <c r="K139" s="29">
        <f>'7.ВС'!K106</f>
        <v>0</v>
      </c>
      <c r="L139" s="29">
        <f>'7.ВС'!L106</f>
        <v>3960</v>
      </c>
      <c r="M139" s="29">
        <f>'7.ВС'!M106</f>
        <v>0</v>
      </c>
      <c r="N139" s="29">
        <f>'7.ВС'!N106</f>
        <v>66000</v>
      </c>
      <c r="O139" s="29">
        <f>'7.ВС'!O106</f>
        <v>0</v>
      </c>
      <c r="P139" s="29">
        <f>'7.ВС'!P106</f>
        <v>66000</v>
      </c>
      <c r="Q139" s="29">
        <f>'7.ВС'!Q106</f>
        <v>0</v>
      </c>
      <c r="R139" s="29">
        <f>'7.ВС'!R106</f>
        <v>69960</v>
      </c>
      <c r="S139" s="29">
        <f>'7.ВС'!S106</f>
        <v>0</v>
      </c>
      <c r="T139" s="29">
        <f>'7.ВС'!T106</f>
        <v>69960</v>
      </c>
      <c r="U139" s="29">
        <f>'7.ВС'!U106</f>
        <v>0</v>
      </c>
      <c r="V139" s="29">
        <f>'7.ВС'!V106</f>
        <v>0</v>
      </c>
      <c r="W139" s="29">
        <f>'7.ВС'!W106</f>
        <v>0</v>
      </c>
      <c r="X139" s="29">
        <f>'7.ВС'!X106</f>
        <v>0</v>
      </c>
      <c r="Y139" s="29">
        <f>'7.ВС'!Y106</f>
        <v>0</v>
      </c>
      <c r="Z139" s="29">
        <f>'7.ВС'!Z106</f>
        <v>69960</v>
      </c>
      <c r="AA139" s="29">
        <f>'7.ВС'!AA106</f>
        <v>0</v>
      </c>
      <c r="AB139" s="29">
        <f>'7.ВС'!AB106</f>
        <v>69960</v>
      </c>
      <c r="AC139" s="29">
        <f>'7.ВС'!AC106</f>
        <v>0</v>
      </c>
      <c r="AD139" s="29">
        <f>'7.ВС'!AD106</f>
        <v>0</v>
      </c>
      <c r="AE139" s="29">
        <f>'7.ВС'!AE106</f>
        <v>0</v>
      </c>
      <c r="AF139" s="29">
        <f>'7.ВС'!AF106</f>
        <v>0</v>
      </c>
      <c r="AG139" s="29">
        <f>'7.ВС'!AG106</f>
        <v>0</v>
      </c>
      <c r="AH139" s="29">
        <f>'7.ВС'!AH106</f>
        <v>69960</v>
      </c>
      <c r="AI139" s="29">
        <f>'7.ВС'!AI106</f>
        <v>0</v>
      </c>
      <c r="AJ139" s="29">
        <f>'7.ВС'!AJ106</f>
        <v>69960</v>
      </c>
      <c r="AK139" s="29">
        <f>'7.ВС'!AK106</f>
        <v>0</v>
      </c>
      <c r="AL139" s="29"/>
      <c r="AM139" s="29"/>
      <c r="AN139" s="29"/>
      <c r="AO139" s="29"/>
      <c r="AP139" s="29"/>
      <c r="AQ139" s="29">
        <f>'7.ВС'!AQ106</f>
        <v>3960</v>
      </c>
      <c r="AR139" s="29"/>
      <c r="AS139" s="29">
        <f t="shared" ref="AS139:AS200" si="129">AQ139+AR139</f>
        <v>3960</v>
      </c>
      <c r="AT139" s="29"/>
      <c r="AU139" s="29">
        <f t="shared" si="115"/>
        <v>3960</v>
      </c>
      <c r="AV139" s="29">
        <f>'7.ВС'!AV106</f>
        <v>3960</v>
      </c>
      <c r="AW139" s="29"/>
      <c r="AX139" s="29">
        <f t="shared" si="70"/>
        <v>3960</v>
      </c>
      <c r="AY139" s="29"/>
      <c r="AZ139" s="29">
        <f t="shared" si="116"/>
        <v>3960</v>
      </c>
    </row>
    <row r="140" spans="1:52" ht="30" hidden="1" x14ac:dyDescent="0.25">
      <c r="A140" s="126" t="s">
        <v>82</v>
      </c>
      <c r="B140" s="106"/>
      <c r="C140" s="106"/>
      <c r="D140" s="106"/>
      <c r="E140" s="124">
        <v>851</v>
      </c>
      <c r="F140" s="3" t="s">
        <v>16</v>
      </c>
      <c r="G140" s="3" t="s">
        <v>80</v>
      </c>
      <c r="H140" s="3" t="s">
        <v>292</v>
      </c>
      <c r="I140" s="3"/>
      <c r="J140" s="29">
        <f t="shared" ref="J140:AV141" si="130">J141</f>
        <v>49760</v>
      </c>
      <c r="K140" s="29">
        <f t="shared" si="130"/>
        <v>0</v>
      </c>
      <c r="L140" s="29">
        <f t="shared" si="130"/>
        <v>49760</v>
      </c>
      <c r="M140" s="29">
        <f t="shared" si="130"/>
        <v>0</v>
      </c>
      <c r="N140" s="29">
        <f t="shared" si="130"/>
        <v>0</v>
      </c>
      <c r="O140" s="29">
        <f t="shared" si="130"/>
        <v>0</v>
      </c>
      <c r="P140" s="29">
        <f t="shared" si="130"/>
        <v>0</v>
      </c>
      <c r="Q140" s="29">
        <f t="shared" si="130"/>
        <v>0</v>
      </c>
      <c r="R140" s="29">
        <f t="shared" si="130"/>
        <v>49760</v>
      </c>
      <c r="S140" s="29">
        <f t="shared" si="130"/>
        <v>0</v>
      </c>
      <c r="T140" s="29">
        <f t="shared" si="130"/>
        <v>49760</v>
      </c>
      <c r="U140" s="29">
        <f t="shared" si="130"/>
        <v>0</v>
      </c>
      <c r="V140" s="29">
        <f t="shared" si="130"/>
        <v>0</v>
      </c>
      <c r="W140" s="29">
        <f t="shared" si="130"/>
        <v>0</v>
      </c>
      <c r="X140" s="29">
        <f t="shared" si="130"/>
        <v>0</v>
      </c>
      <c r="Y140" s="29">
        <f t="shared" si="130"/>
        <v>0</v>
      </c>
      <c r="Z140" s="29">
        <f t="shared" si="130"/>
        <v>49760</v>
      </c>
      <c r="AA140" s="29">
        <f t="shared" si="130"/>
        <v>0</v>
      </c>
      <c r="AB140" s="29">
        <f t="shared" si="130"/>
        <v>49760</v>
      </c>
      <c r="AC140" s="29">
        <f t="shared" si="130"/>
        <v>0</v>
      </c>
      <c r="AD140" s="29">
        <f t="shared" si="130"/>
        <v>0</v>
      </c>
      <c r="AE140" s="29">
        <f t="shared" si="130"/>
        <v>0</v>
      </c>
      <c r="AF140" s="29">
        <f t="shared" si="130"/>
        <v>0</v>
      </c>
      <c r="AG140" s="29">
        <f t="shared" si="130"/>
        <v>0</v>
      </c>
      <c r="AH140" s="29">
        <f t="shared" si="130"/>
        <v>49760</v>
      </c>
      <c r="AI140" s="29">
        <f t="shared" si="130"/>
        <v>0</v>
      </c>
      <c r="AJ140" s="29">
        <f t="shared" si="130"/>
        <v>49760</v>
      </c>
      <c r="AK140" s="29">
        <f t="shared" si="130"/>
        <v>0</v>
      </c>
      <c r="AL140" s="29"/>
      <c r="AM140" s="29"/>
      <c r="AN140" s="29"/>
      <c r="AO140" s="29"/>
      <c r="AP140" s="29"/>
      <c r="AQ140" s="29">
        <f t="shared" si="130"/>
        <v>49760</v>
      </c>
      <c r="AR140" s="29"/>
      <c r="AS140" s="29">
        <f t="shared" si="129"/>
        <v>49760</v>
      </c>
      <c r="AT140" s="29"/>
      <c r="AU140" s="29">
        <f t="shared" si="115"/>
        <v>49760</v>
      </c>
      <c r="AV140" s="29">
        <f t="shared" si="130"/>
        <v>49760</v>
      </c>
      <c r="AW140" s="29"/>
      <c r="AX140" s="29">
        <f t="shared" ref="AX140:AX201" si="131">AV140+AW140</f>
        <v>49760</v>
      </c>
      <c r="AY140" s="29"/>
      <c r="AZ140" s="29">
        <f t="shared" si="116"/>
        <v>49760</v>
      </c>
    </row>
    <row r="141" spans="1:52" hidden="1" x14ac:dyDescent="0.25">
      <c r="A141" s="106" t="s">
        <v>28</v>
      </c>
      <c r="B141" s="106"/>
      <c r="C141" s="106"/>
      <c r="D141" s="106"/>
      <c r="E141" s="124">
        <v>851</v>
      </c>
      <c r="F141" s="3" t="s">
        <v>16</v>
      </c>
      <c r="G141" s="3" t="s">
        <v>80</v>
      </c>
      <c r="H141" s="3" t="s">
        <v>292</v>
      </c>
      <c r="I141" s="3" t="s">
        <v>29</v>
      </c>
      <c r="J141" s="29">
        <f t="shared" si="130"/>
        <v>49760</v>
      </c>
      <c r="K141" s="29">
        <f t="shared" si="130"/>
        <v>0</v>
      </c>
      <c r="L141" s="29">
        <f t="shared" si="130"/>
        <v>49760</v>
      </c>
      <c r="M141" s="29">
        <f t="shared" si="130"/>
        <v>0</v>
      </c>
      <c r="N141" s="29">
        <f t="shared" si="130"/>
        <v>0</v>
      </c>
      <c r="O141" s="29">
        <f t="shared" si="130"/>
        <v>0</v>
      </c>
      <c r="P141" s="29">
        <f t="shared" si="130"/>
        <v>0</v>
      </c>
      <c r="Q141" s="29">
        <f t="shared" si="130"/>
        <v>0</v>
      </c>
      <c r="R141" s="29">
        <f t="shared" si="130"/>
        <v>49760</v>
      </c>
      <c r="S141" s="29">
        <f t="shared" si="130"/>
        <v>0</v>
      </c>
      <c r="T141" s="29">
        <f t="shared" si="130"/>
        <v>49760</v>
      </c>
      <c r="U141" s="29">
        <f t="shared" si="130"/>
        <v>0</v>
      </c>
      <c r="V141" s="29">
        <f t="shared" si="130"/>
        <v>0</v>
      </c>
      <c r="W141" s="29">
        <f t="shared" si="130"/>
        <v>0</v>
      </c>
      <c r="X141" s="29">
        <f t="shared" si="130"/>
        <v>0</v>
      </c>
      <c r="Y141" s="29">
        <f t="shared" si="130"/>
        <v>0</v>
      </c>
      <c r="Z141" s="29">
        <f t="shared" si="130"/>
        <v>49760</v>
      </c>
      <c r="AA141" s="29">
        <f t="shared" si="130"/>
        <v>0</v>
      </c>
      <c r="AB141" s="29">
        <f t="shared" si="130"/>
        <v>49760</v>
      </c>
      <c r="AC141" s="29">
        <f t="shared" si="130"/>
        <v>0</v>
      </c>
      <c r="AD141" s="29">
        <f t="shared" si="130"/>
        <v>0</v>
      </c>
      <c r="AE141" s="29">
        <f t="shared" si="130"/>
        <v>0</v>
      </c>
      <c r="AF141" s="29">
        <f t="shared" si="130"/>
        <v>0</v>
      </c>
      <c r="AG141" s="29">
        <f t="shared" si="130"/>
        <v>0</v>
      </c>
      <c r="AH141" s="29">
        <f t="shared" si="130"/>
        <v>49760</v>
      </c>
      <c r="AI141" s="29">
        <f t="shared" si="130"/>
        <v>0</v>
      </c>
      <c r="AJ141" s="29">
        <f t="shared" si="130"/>
        <v>49760</v>
      </c>
      <c r="AK141" s="29">
        <f t="shared" si="130"/>
        <v>0</v>
      </c>
      <c r="AL141" s="29"/>
      <c r="AM141" s="29"/>
      <c r="AN141" s="29"/>
      <c r="AO141" s="29"/>
      <c r="AP141" s="29"/>
      <c r="AQ141" s="29">
        <f t="shared" si="130"/>
        <v>49760</v>
      </c>
      <c r="AR141" s="29"/>
      <c r="AS141" s="29">
        <f t="shared" si="129"/>
        <v>49760</v>
      </c>
      <c r="AT141" s="29"/>
      <c r="AU141" s="29">
        <f t="shared" si="115"/>
        <v>49760</v>
      </c>
      <c r="AV141" s="29">
        <f t="shared" si="130"/>
        <v>49760</v>
      </c>
      <c r="AW141" s="29"/>
      <c r="AX141" s="29">
        <f t="shared" si="131"/>
        <v>49760</v>
      </c>
      <c r="AY141" s="29"/>
      <c r="AZ141" s="29">
        <f t="shared" si="116"/>
        <v>49760</v>
      </c>
    </row>
    <row r="142" spans="1:52" ht="30" hidden="1" x14ac:dyDescent="0.25">
      <c r="A142" s="106" t="s">
        <v>30</v>
      </c>
      <c r="B142" s="106"/>
      <c r="C142" s="106"/>
      <c r="D142" s="106"/>
      <c r="E142" s="124">
        <v>851</v>
      </c>
      <c r="F142" s="3" t="s">
        <v>16</v>
      </c>
      <c r="G142" s="3" t="s">
        <v>80</v>
      </c>
      <c r="H142" s="3" t="s">
        <v>292</v>
      </c>
      <c r="I142" s="3" t="s">
        <v>31</v>
      </c>
      <c r="J142" s="29">
        <f>'7.ВС'!J109</f>
        <v>49760</v>
      </c>
      <c r="K142" s="29">
        <f>'7.ВС'!K109</f>
        <v>0</v>
      </c>
      <c r="L142" s="29">
        <f>'7.ВС'!L109</f>
        <v>49760</v>
      </c>
      <c r="M142" s="29">
        <f>'7.ВС'!M109</f>
        <v>0</v>
      </c>
      <c r="N142" s="29">
        <f>'7.ВС'!N109</f>
        <v>0</v>
      </c>
      <c r="O142" s="29">
        <f>'7.ВС'!O109</f>
        <v>0</v>
      </c>
      <c r="P142" s="29">
        <f>'7.ВС'!P109</f>
        <v>0</v>
      </c>
      <c r="Q142" s="29">
        <f>'7.ВС'!Q109</f>
        <v>0</v>
      </c>
      <c r="R142" s="29">
        <f>'7.ВС'!R109</f>
        <v>49760</v>
      </c>
      <c r="S142" s="29">
        <f>'7.ВС'!S109</f>
        <v>0</v>
      </c>
      <c r="T142" s="29">
        <f>'7.ВС'!T109</f>
        <v>49760</v>
      </c>
      <c r="U142" s="29">
        <f>'7.ВС'!U109</f>
        <v>0</v>
      </c>
      <c r="V142" s="29">
        <f>'7.ВС'!V109</f>
        <v>0</v>
      </c>
      <c r="W142" s="29">
        <f>'7.ВС'!W109</f>
        <v>0</v>
      </c>
      <c r="X142" s="29">
        <f>'7.ВС'!X109</f>
        <v>0</v>
      </c>
      <c r="Y142" s="29">
        <f>'7.ВС'!Y109</f>
        <v>0</v>
      </c>
      <c r="Z142" s="29">
        <f>'7.ВС'!Z109</f>
        <v>49760</v>
      </c>
      <c r="AA142" s="29">
        <f>'7.ВС'!AA109</f>
        <v>0</v>
      </c>
      <c r="AB142" s="29">
        <f>'7.ВС'!AB109</f>
        <v>49760</v>
      </c>
      <c r="AC142" s="29">
        <f>'7.ВС'!AC109</f>
        <v>0</v>
      </c>
      <c r="AD142" s="29">
        <f>'7.ВС'!AD109</f>
        <v>0</v>
      </c>
      <c r="AE142" s="29">
        <f>'7.ВС'!AE109</f>
        <v>0</v>
      </c>
      <c r="AF142" s="29">
        <f>'7.ВС'!AF109</f>
        <v>0</v>
      </c>
      <c r="AG142" s="29">
        <f>'7.ВС'!AG109</f>
        <v>0</v>
      </c>
      <c r="AH142" s="29">
        <f>'7.ВС'!AH109</f>
        <v>49760</v>
      </c>
      <c r="AI142" s="29">
        <f>'7.ВС'!AI109</f>
        <v>0</v>
      </c>
      <c r="AJ142" s="29">
        <f>'7.ВС'!AJ109</f>
        <v>49760</v>
      </c>
      <c r="AK142" s="29">
        <f>'7.ВС'!AK109</f>
        <v>0</v>
      </c>
      <c r="AL142" s="29"/>
      <c r="AM142" s="29"/>
      <c r="AN142" s="29"/>
      <c r="AO142" s="29"/>
      <c r="AP142" s="29"/>
      <c r="AQ142" s="29">
        <f>'7.ВС'!AQ109</f>
        <v>49760</v>
      </c>
      <c r="AR142" s="29"/>
      <c r="AS142" s="29">
        <f t="shared" si="129"/>
        <v>49760</v>
      </c>
      <c r="AT142" s="29"/>
      <c r="AU142" s="29">
        <f t="shared" si="115"/>
        <v>49760</v>
      </c>
      <c r="AV142" s="29">
        <f>'7.ВС'!AV109</f>
        <v>49760</v>
      </c>
      <c r="AW142" s="29"/>
      <c r="AX142" s="29">
        <f t="shared" si="131"/>
        <v>49760</v>
      </c>
      <c r="AY142" s="29"/>
      <c r="AZ142" s="29">
        <f t="shared" si="116"/>
        <v>49760</v>
      </c>
    </row>
    <row r="143" spans="1:52" ht="30" hidden="1" x14ac:dyDescent="0.25">
      <c r="A143" s="106" t="str">
        <f>'7.ВС'!A110</f>
        <v xml:space="preserve">Приобретение автомобильного транспорта общего пользования </v>
      </c>
      <c r="B143" s="106"/>
      <c r="C143" s="106"/>
      <c r="D143" s="106"/>
      <c r="E143" s="124"/>
      <c r="F143" s="3" t="s">
        <v>16</v>
      </c>
      <c r="G143" s="3" t="s">
        <v>80</v>
      </c>
      <c r="H143" s="3" t="s">
        <v>426</v>
      </c>
      <c r="I143" s="3"/>
      <c r="J143" s="29">
        <f t="shared" ref="J143:AV144" si="132">J144</f>
        <v>0</v>
      </c>
      <c r="K143" s="29">
        <f t="shared" si="132"/>
        <v>0</v>
      </c>
      <c r="L143" s="29">
        <f t="shared" si="132"/>
        <v>0</v>
      </c>
      <c r="M143" s="29">
        <f t="shared" si="132"/>
        <v>0</v>
      </c>
      <c r="N143" s="29">
        <f t="shared" si="132"/>
        <v>0</v>
      </c>
      <c r="O143" s="29">
        <f t="shared" si="132"/>
        <v>0</v>
      </c>
      <c r="P143" s="29">
        <f t="shared" si="132"/>
        <v>0</v>
      </c>
      <c r="Q143" s="29">
        <f t="shared" si="132"/>
        <v>0</v>
      </c>
      <c r="R143" s="29">
        <f t="shared" si="132"/>
        <v>0</v>
      </c>
      <c r="S143" s="29">
        <f t="shared" si="132"/>
        <v>0</v>
      </c>
      <c r="T143" s="29">
        <f t="shared" si="132"/>
        <v>0</v>
      </c>
      <c r="U143" s="29">
        <f t="shared" si="132"/>
        <v>0</v>
      </c>
      <c r="V143" s="29">
        <f t="shared" si="132"/>
        <v>0</v>
      </c>
      <c r="W143" s="29">
        <f t="shared" si="132"/>
        <v>0</v>
      </c>
      <c r="X143" s="29">
        <f t="shared" si="132"/>
        <v>0</v>
      </c>
      <c r="Y143" s="29">
        <f t="shared" si="132"/>
        <v>0</v>
      </c>
      <c r="Z143" s="29">
        <f t="shared" si="132"/>
        <v>0</v>
      </c>
      <c r="AA143" s="29">
        <f t="shared" si="132"/>
        <v>0</v>
      </c>
      <c r="AB143" s="29">
        <f t="shared" si="132"/>
        <v>0</v>
      </c>
      <c r="AC143" s="29">
        <f t="shared" si="132"/>
        <v>0</v>
      </c>
      <c r="AD143" s="29">
        <f t="shared" si="132"/>
        <v>0</v>
      </c>
      <c r="AE143" s="29">
        <f t="shared" si="132"/>
        <v>0</v>
      </c>
      <c r="AF143" s="29">
        <f t="shared" si="132"/>
        <v>0</v>
      </c>
      <c r="AG143" s="29">
        <f t="shared" si="132"/>
        <v>0</v>
      </c>
      <c r="AH143" s="29">
        <f t="shared" si="132"/>
        <v>0</v>
      </c>
      <c r="AI143" s="29">
        <f t="shared" si="132"/>
        <v>0</v>
      </c>
      <c r="AJ143" s="29">
        <f t="shared" si="132"/>
        <v>0</v>
      </c>
      <c r="AK143" s="29">
        <f t="shared" si="132"/>
        <v>0</v>
      </c>
      <c r="AL143" s="29"/>
      <c r="AM143" s="29"/>
      <c r="AN143" s="29"/>
      <c r="AO143" s="29"/>
      <c r="AP143" s="29"/>
      <c r="AQ143" s="29">
        <f t="shared" si="132"/>
        <v>0</v>
      </c>
      <c r="AR143" s="29"/>
      <c r="AS143" s="29">
        <f t="shared" si="129"/>
        <v>0</v>
      </c>
      <c r="AT143" s="29"/>
      <c r="AU143" s="29">
        <f t="shared" si="115"/>
        <v>0</v>
      </c>
      <c r="AV143" s="29">
        <f t="shared" si="132"/>
        <v>0</v>
      </c>
      <c r="AW143" s="29"/>
      <c r="AX143" s="29">
        <f t="shared" si="131"/>
        <v>0</v>
      </c>
      <c r="AY143" s="29"/>
      <c r="AZ143" s="29">
        <f t="shared" si="116"/>
        <v>0</v>
      </c>
    </row>
    <row r="144" spans="1:52" ht="45" hidden="1" x14ac:dyDescent="0.25">
      <c r="A144" s="106" t="str">
        <f>'7.ВС'!A111</f>
        <v>Закупка товаров, работ и услуг для обеспечения государственных (муниципальных) нужд</v>
      </c>
      <c r="B144" s="106"/>
      <c r="C144" s="106"/>
      <c r="D144" s="106"/>
      <c r="E144" s="124"/>
      <c r="F144" s="3" t="s">
        <v>16</v>
      </c>
      <c r="G144" s="3" t="s">
        <v>80</v>
      </c>
      <c r="H144" s="3" t="s">
        <v>426</v>
      </c>
      <c r="I144" s="3" t="s">
        <v>26</v>
      </c>
      <c r="J144" s="29">
        <f t="shared" si="132"/>
        <v>0</v>
      </c>
      <c r="K144" s="29">
        <f t="shared" si="132"/>
        <v>0</v>
      </c>
      <c r="L144" s="29">
        <f t="shared" si="132"/>
        <v>0</v>
      </c>
      <c r="M144" s="29">
        <f t="shared" si="132"/>
        <v>0</v>
      </c>
      <c r="N144" s="29">
        <f t="shared" si="132"/>
        <v>0</v>
      </c>
      <c r="O144" s="29">
        <f t="shared" si="132"/>
        <v>0</v>
      </c>
      <c r="P144" s="29">
        <f t="shared" si="132"/>
        <v>0</v>
      </c>
      <c r="Q144" s="29">
        <f t="shared" si="132"/>
        <v>0</v>
      </c>
      <c r="R144" s="29">
        <f t="shared" si="132"/>
        <v>0</v>
      </c>
      <c r="S144" s="29">
        <f t="shared" si="132"/>
        <v>0</v>
      </c>
      <c r="T144" s="29">
        <f t="shared" si="132"/>
        <v>0</v>
      </c>
      <c r="U144" s="29">
        <f t="shared" si="132"/>
        <v>0</v>
      </c>
      <c r="V144" s="29">
        <f t="shared" si="132"/>
        <v>0</v>
      </c>
      <c r="W144" s="29">
        <f t="shared" si="132"/>
        <v>0</v>
      </c>
      <c r="X144" s="29">
        <f t="shared" si="132"/>
        <v>0</v>
      </c>
      <c r="Y144" s="29">
        <f t="shared" si="132"/>
        <v>0</v>
      </c>
      <c r="Z144" s="29">
        <f t="shared" si="132"/>
        <v>0</v>
      </c>
      <c r="AA144" s="29">
        <f t="shared" si="132"/>
        <v>0</v>
      </c>
      <c r="AB144" s="29">
        <f t="shared" si="132"/>
        <v>0</v>
      </c>
      <c r="AC144" s="29">
        <f t="shared" si="132"/>
        <v>0</v>
      </c>
      <c r="AD144" s="29">
        <f t="shared" si="132"/>
        <v>0</v>
      </c>
      <c r="AE144" s="29">
        <f t="shared" si="132"/>
        <v>0</v>
      </c>
      <c r="AF144" s="29">
        <f t="shared" si="132"/>
        <v>0</v>
      </c>
      <c r="AG144" s="29">
        <f t="shared" si="132"/>
        <v>0</v>
      </c>
      <c r="AH144" s="29">
        <f t="shared" si="132"/>
        <v>0</v>
      </c>
      <c r="AI144" s="29">
        <f t="shared" si="132"/>
        <v>0</v>
      </c>
      <c r="AJ144" s="29">
        <f t="shared" si="132"/>
        <v>0</v>
      </c>
      <c r="AK144" s="29">
        <f t="shared" si="132"/>
        <v>0</v>
      </c>
      <c r="AL144" s="29"/>
      <c r="AM144" s="29"/>
      <c r="AN144" s="29"/>
      <c r="AO144" s="29"/>
      <c r="AP144" s="29"/>
      <c r="AQ144" s="29">
        <f t="shared" si="132"/>
        <v>0</v>
      </c>
      <c r="AR144" s="29"/>
      <c r="AS144" s="29">
        <f t="shared" si="129"/>
        <v>0</v>
      </c>
      <c r="AT144" s="29"/>
      <c r="AU144" s="29">
        <f t="shared" si="115"/>
        <v>0</v>
      </c>
      <c r="AV144" s="29">
        <f t="shared" si="132"/>
        <v>0</v>
      </c>
      <c r="AW144" s="29"/>
      <c r="AX144" s="29">
        <f t="shared" si="131"/>
        <v>0</v>
      </c>
      <c r="AY144" s="29"/>
      <c r="AZ144" s="29">
        <f t="shared" si="116"/>
        <v>0</v>
      </c>
    </row>
    <row r="145" spans="1:52" ht="45" hidden="1" x14ac:dyDescent="0.25">
      <c r="A145" s="106" t="str">
        <f>'7.ВС'!A112</f>
        <v>Иные закупки товаров, работ и услуг для обеспечения государственных (муниципальных) нужд</v>
      </c>
      <c r="B145" s="106"/>
      <c r="C145" s="106"/>
      <c r="D145" s="106"/>
      <c r="E145" s="124"/>
      <c r="F145" s="3" t="s">
        <v>16</v>
      </c>
      <c r="G145" s="3" t="s">
        <v>80</v>
      </c>
      <c r="H145" s="3" t="s">
        <v>426</v>
      </c>
      <c r="I145" s="3" t="s">
        <v>27</v>
      </c>
      <c r="J145" s="29">
        <f>'7.ВС'!J112</f>
        <v>0</v>
      </c>
      <c r="K145" s="29">
        <f>'7.ВС'!K112</f>
        <v>0</v>
      </c>
      <c r="L145" s="29">
        <f>'7.ВС'!L112</f>
        <v>0</v>
      </c>
      <c r="M145" s="29">
        <f>'7.ВС'!M112</f>
        <v>0</v>
      </c>
      <c r="N145" s="29">
        <f>'7.ВС'!N112</f>
        <v>0</v>
      </c>
      <c r="O145" s="29">
        <f>'7.ВС'!O112</f>
        <v>0</v>
      </c>
      <c r="P145" s="29">
        <f>'7.ВС'!P112</f>
        <v>0</v>
      </c>
      <c r="Q145" s="29">
        <f>'7.ВС'!Q112</f>
        <v>0</v>
      </c>
      <c r="R145" s="29">
        <f>'7.ВС'!R112</f>
        <v>0</v>
      </c>
      <c r="S145" s="29">
        <f>'7.ВС'!S112</f>
        <v>0</v>
      </c>
      <c r="T145" s="29">
        <f>'7.ВС'!T112</f>
        <v>0</v>
      </c>
      <c r="U145" s="29">
        <f>'7.ВС'!U112</f>
        <v>0</v>
      </c>
      <c r="V145" s="29">
        <f>'7.ВС'!V112</f>
        <v>0</v>
      </c>
      <c r="W145" s="29">
        <f>'7.ВС'!W112</f>
        <v>0</v>
      </c>
      <c r="X145" s="29">
        <f>'7.ВС'!X112</f>
        <v>0</v>
      </c>
      <c r="Y145" s="29">
        <f>'7.ВС'!Y112</f>
        <v>0</v>
      </c>
      <c r="Z145" s="29">
        <f>'7.ВС'!Z112</f>
        <v>0</v>
      </c>
      <c r="AA145" s="29">
        <f>'7.ВС'!AA112</f>
        <v>0</v>
      </c>
      <c r="AB145" s="29">
        <f>'7.ВС'!AB112</f>
        <v>0</v>
      </c>
      <c r="AC145" s="29">
        <f>'7.ВС'!AC112</f>
        <v>0</v>
      </c>
      <c r="AD145" s="29">
        <f>'7.ВС'!AD112</f>
        <v>0</v>
      </c>
      <c r="AE145" s="29">
        <f>'7.ВС'!AE112</f>
        <v>0</v>
      </c>
      <c r="AF145" s="29">
        <f>'7.ВС'!AF112</f>
        <v>0</v>
      </c>
      <c r="AG145" s="29">
        <f>'7.ВС'!AG112</f>
        <v>0</v>
      </c>
      <c r="AH145" s="29">
        <f>'7.ВС'!AH112</f>
        <v>0</v>
      </c>
      <c r="AI145" s="29">
        <f>'7.ВС'!AI112</f>
        <v>0</v>
      </c>
      <c r="AJ145" s="29">
        <f>'7.ВС'!AJ112</f>
        <v>0</v>
      </c>
      <c r="AK145" s="29">
        <f>'7.ВС'!AK112</f>
        <v>0</v>
      </c>
      <c r="AL145" s="29"/>
      <c r="AM145" s="29"/>
      <c r="AN145" s="29"/>
      <c r="AO145" s="29"/>
      <c r="AP145" s="29"/>
      <c r="AQ145" s="29">
        <f>'7.ВС'!AQ112</f>
        <v>0</v>
      </c>
      <c r="AR145" s="29"/>
      <c r="AS145" s="29">
        <f t="shared" si="129"/>
        <v>0</v>
      </c>
      <c r="AT145" s="29"/>
      <c r="AU145" s="29">
        <f t="shared" si="115"/>
        <v>0</v>
      </c>
      <c r="AV145" s="29">
        <f>'7.ВС'!AV112</f>
        <v>0</v>
      </c>
      <c r="AW145" s="29"/>
      <c r="AX145" s="29">
        <f t="shared" si="131"/>
        <v>0</v>
      </c>
      <c r="AY145" s="29"/>
      <c r="AZ145" s="29">
        <f t="shared" si="116"/>
        <v>0</v>
      </c>
    </row>
    <row r="146" spans="1:52" s="31" customFormat="1" ht="28.5" hidden="1" x14ac:dyDescent="0.25">
      <c r="A146" s="6" t="s">
        <v>83</v>
      </c>
      <c r="B146" s="104"/>
      <c r="C146" s="104"/>
      <c r="D146" s="104"/>
      <c r="E146" s="13">
        <v>851</v>
      </c>
      <c r="F146" s="27" t="s">
        <v>16</v>
      </c>
      <c r="G146" s="27" t="s">
        <v>67</v>
      </c>
      <c r="H146" s="27"/>
      <c r="I146" s="27"/>
      <c r="J146" s="30">
        <f t="shared" ref="J146:AV146" si="133">J147</f>
        <v>6375000</v>
      </c>
      <c r="K146" s="30">
        <f t="shared" si="133"/>
        <v>0</v>
      </c>
      <c r="L146" s="30">
        <f t="shared" si="133"/>
        <v>6375000</v>
      </c>
      <c r="M146" s="30">
        <f t="shared" si="133"/>
        <v>0</v>
      </c>
      <c r="N146" s="30">
        <f t="shared" si="133"/>
        <v>372651.54</v>
      </c>
      <c r="O146" s="30">
        <f t="shared" si="133"/>
        <v>0</v>
      </c>
      <c r="P146" s="30">
        <f t="shared" si="133"/>
        <v>372651.54</v>
      </c>
      <c r="Q146" s="30">
        <f t="shared" si="133"/>
        <v>0</v>
      </c>
      <c r="R146" s="30">
        <f t="shared" si="133"/>
        <v>6747651.54</v>
      </c>
      <c r="S146" s="30">
        <f t="shared" si="133"/>
        <v>0</v>
      </c>
      <c r="T146" s="30">
        <f t="shared" si="133"/>
        <v>6747651.54</v>
      </c>
      <c r="U146" s="30">
        <f t="shared" si="133"/>
        <v>0</v>
      </c>
      <c r="V146" s="30">
        <f t="shared" si="133"/>
        <v>0</v>
      </c>
      <c r="W146" s="30">
        <f t="shared" si="133"/>
        <v>0</v>
      </c>
      <c r="X146" s="30">
        <f t="shared" si="133"/>
        <v>0</v>
      </c>
      <c r="Y146" s="30">
        <f t="shared" si="133"/>
        <v>0</v>
      </c>
      <c r="Z146" s="30">
        <f t="shared" si="133"/>
        <v>6747651.54</v>
      </c>
      <c r="AA146" s="30">
        <f t="shared" si="133"/>
        <v>0</v>
      </c>
      <c r="AB146" s="30">
        <f t="shared" si="133"/>
        <v>6747651.54</v>
      </c>
      <c r="AC146" s="30">
        <f t="shared" si="133"/>
        <v>0</v>
      </c>
      <c r="AD146" s="30">
        <f t="shared" si="133"/>
        <v>0</v>
      </c>
      <c r="AE146" s="30">
        <f t="shared" si="133"/>
        <v>0</v>
      </c>
      <c r="AF146" s="30">
        <f t="shared" si="133"/>
        <v>0</v>
      </c>
      <c r="AG146" s="30">
        <f t="shared" si="133"/>
        <v>0</v>
      </c>
      <c r="AH146" s="30">
        <f t="shared" si="133"/>
        <v>6747651.54</v>
      </c>
      <c r="AI146" s="30">
        <f t="shared" si="133"/>
        <v>0</v>
      </c>
      <c r="AJ146" s="30">
        <f t="shared" si="133"/>
        <v>6747651.54</v>
      </c>
      <c r="AK146" s="30">
        <f t="shared" si="133"/>
        <v>0</v>
      </c>
      <c r="AL146" s="30"/>
      <c r="AM146" s="30"/>
      <c r="AN146" s="30"/>
      <c r="AO146" s="30"/>
      <c r="AP146" s="30"/>
      <c r="AQ146" s="30">
        <f t="shared" si="133"/>
        <v>4130800</v>
      </c>
      <c r="AR146" s="30"/>
      <c r="AS146" s="29">
        <f t="shared" si="129"/>
        <v>4130800</v>
      </c>
      <c r="AT146" s="30"/>
      <c r="AU146" s="29">
        <f t="shared" si="115"/>
        <v>4130800</v>
      </c>
      <c r="AV146" s="30">
        <f t="shared" si="133"/>
        <v>4668700</v>
      </c>
      <c r="AW146" s="30"/>
      <c r="AX146" s="29">
        <f t="shared" si="131"/>
        <v>4668700</v>
      </c>
      <c r="AY146" s="30"/>
      <c r="AZ146" s="29">
        <f t="shared" si="116"/>
        <v>4668700</v>
      </c>
    </row>
    <row r="147" spans="1:52" ht="330" hidden="1" x14ac:dyDescent="0.25">
      <c r="A147" s="126" t="s">
        <v>295</v>
      </c>
      <c r="B147" s="106"/>
      <c r="C147" s="106"/>
      <c r="D147" s="106"/>
      <c r="E147" s="124">
        <v>851</v>
      </c>
      <c r="F147" s="4" t="s">
        <v>16</v>
      </c>
      <c r="G147" s="4" t="s">
        <v>67</v>
      </c>
      <c r="H147" s="4" t="s">
        <v>294</v>
      </c>
      <c r="I147" s="4"/>
      <c r="J147" s="29">
        <f t="shared" ref="J147:AV148" si="134">J148</f>
        <v>6375000</v>
      </c>
      <c r="K147" s="29">
        <f t="shared" si="134"/>
        <v>0</v>
      </c>
      <c r="L147" s="29">
        <f t="shared" si="134"/>
        <v>6375000</v>
      </c>
      <c r="M147" s="29">
        <f t="shared" si="134"/>
        <v>0</v>
      </c>
      <c r="N147" s="29">
        <f t="shared" si="134"/>
        <v>372651.54</v>
      </c>
      <c r="O147" s="29">
        <f t="shared" si="134"/>
        <v>0</v>
      </c>
      <c r="P147" s="29">
        <f t="shared" si="134"/>
        <v>372651.54</v>
      </c>
      <c r="Q147" s="29">
        <f t="shared" si="134"/>
        <v>0</v>
      </c>
      <c r="R147" s="29">
        <f t="shared" si="134"/>
        <v>6747651.54</v>
      </c>
      <c r="S147" s="29">
        <f t="shared" si="134"/>
        <v>0</v>
      </c>
      <c r="T147" s="29">
        <f t="shared" si="134"/>
        <v>6747651.54</v>
      </c>
      <c r="U147" s="29">
        <f t="shared" si="134"/>
        <v>0</v>
      </c>
      <c r="V147" s="29">
        <f t="shared" si="134"/>
        <v>0</v>
      </c>
      <c r="W147" s="29">
        <f t="shared" si="134"/>
        <v>0</v>
      </c>
      <c r="X147" s="29">
        <f t="shared" si="134"/>
        <v>0</v>
      </c>
      <c r="Y147" s="29">
        <f t="shared" si="134"/>
        <v>0</v>
      </c>
      <c r="Z147" s="29">
        <f t="shared" si="134"/>
        <v>6747651.54</v>
      </c>
      <c r="AA147" s="29">
        <f t="shared" si="134"/>
        <v>0</v>
      </c>
      <c r="AB147" s="29">
        <f t="shared" si="134"/>
        <v>6747651.54</v>
      </c>
      <c r="AC147" s="29">
        <f t="shared" si="134"/>
        <v>0</v>
      </c>
      <c r="AD147" s="29">
        <f t="shared" si="134"/>
        <v>0</v>
      </c>
      <c r="AE147" s="29">
        <f t="shared" si="134"/>
        <v>0</v>
      </c>
      <c r="AF147" s="29">
        <f t="shared" si="134"/>
        <v>0</v>
      </c>
      <c r="AG147" s="29">
        <f t="shared" si="134"/>
        <v>0</v>
      </c>
      <c r="AH147" s="29">
        <f t="shared" si="134"/>
        <v>6747651.54</v>
      </c>
      <c r="AI147" s="29">
        <f t="shared" si="134"/>
        <v>0</v>
      </c>
      <c r="AJ147" s="29">
        <f t="shared" si="134"/>
        <v>6747651.54</v>
      </c>
      <c r="AK147" s="29">
        <f t="shared" si="134"/>
        <v>0</v>
      </c>
      <c r="AL147" s="29"/>
      <c r="AM147" s="29"/>
      <c r="AN147" s="29"/>
      <c r="AO147" s="29"/>
      <c r="AP147" s="29"/>
      <c r="AQ147" s="29">
        <f t="shared" si="134"/>
        <v>4130800</v>
      </c>
      <c r="AR147" s="29"/>
      <c r="AS147" s="29">
        <f t="shared" si="129"/>
        <v>4130800</v>
      </c>
      <c r="AT147" s="29"/>
      <c r="AU147" s="29">
        <f t="shared" si="115"/>
        <v>4130800</v>
      </c>
      <c r="AV147" s="29">
        <f t="shared" si="134"/>
        <v>4668700</v>
      </c>
      <c r="AW147" s="29"/>
      <c r="AX147" s="29">
        <f t="shared" si="131"/>
        <v>4668700</v>
      </c>
      <c r="AY147" s="29"/>
      <c r="AZ147" s="29">
        <f t="shared" si="116"/>
        <v>4668700</v>
      </c>
    </row>
    <row r="148" spans="1:52" hidden="1" x14ac:dyDescent="0.25">
      <c r="A148" s="126" t="s">
        <v>45</v>
      </c>
      <c r="B148" s="106"/>
      <c r="C148" s="106"/>
      <c r="D148" s="106"/>
      <c r="E148" s="124">
        <v>851</v>
      </c>
      <c r="F148" s="4" t="s">
        <v>16</v>
      </c>
      <c r="G148" s="4" t="s">
        <v>67</v>
      </c>
      <c r="H148" s="4" t="s">
        <v>294</v>
      </c>
      <c r="I148" s="3" t="s">
        <v>46</v>
      </c>
      <c r="J148" s="29">
        <f t="shared" si="134"/>
        <v>6375000</v>
      </c>
      <c r="K148" s="29">
        <f t="shared" si="134"/>
        <v>0</v>
      </c>
      <c r="L148" s="29">
        <f t="shared" si="134"/>
        <v>6375000</v>
      </c>
      <c r="M148" s="29">
        <f t="shared" si="134"/>
        <v>0</v>
      </c>
      <c r="N148" s="29">
        <f t="shared" si="134"/>
        <v>372651.54</v>
      </c>
      <c r="O148" s="29">
        <f t="shared" si="134"/>
        <v>0</v>
      </c>
      <c r="P148" s="29">
        <f t="shared" si="134"/>
        <v>372651.54</v>
      </c>
      <c r="Q148" s="29">
        <f t="shared" si="134"/>
        <v>0</v>
      </c>
      <c r="R148" s="29">
        <f t="shared" si="134"/>
        <v>6747651.54</v>
      </c>
      <c r="S148" s="29">
        <f t="shared" si="134"/>
        <v>0</v>
      </c>
      <c r="T148" s="29">
        <f t="shared" si="134"/>
        <v>6747651.54</v>
      </c>
      <c r="U148" s="29">
        <f t="shared" si="134"/>
        <v>0</v>
      </c>
      <c r="V148" s="29">
        <f t="shared" si="134"/>
        <v>0</v>
      </c>
      <c r="W148" s="29">
        <f t="shared" si="134"/>
        <v>0</v>
      </c>
      <c r="X148" s="29">
        <f t="shared" si="134"/>
        <v>0</v>
      </c>
      <c r="Y148" s="29">
        <f t="shared" si="134"/>
        <v>0</v>
      </c>
      <c r="Z148" s="29">
        <f t="shared" si="134"/>
        <v>6747651.54</v>
      </c>
      <c r="AA148" s="29">
        <f t="shared" si="134"/>
        <v>0</v>
      </c>
      <c r="AB148" s="29">
        <f t="shared" si="134"/>
        <v>6747651.54</v>
      </c>
      <c r="AC148" s="29">
        <f t="shared" si="134"/>
        <v>0</v>
      </c>
      <c r="AD148" s="29">
        <f t="shared" si="134"/>
        <v>0</v>
      </c>
      <c r="AE148" s="29">
        <f t="shared" si="134"/>
        <v>0</v>
      </c>
      <c r="AF148" s="29">
        <f t="shared" si="134"/>
        <v>0</v>
      </c>
      <c r="AG148" s="29">
        <f t="shared" si="134"/>
        <v>0</v>
      </c>
      <c r="AH148" s="29">
        <f t="shared" si="134"/>
        <v>6747651.54</v>
      </c>
      <c r="AI148" s="29">
        <f t="shared" si="134"/>
        <v>0</v>
      </c>
      <c r="AJ148" s="29">
        <f t="shared" si="134"/>
        <v>6747651.54</v>
      </c>
      <c r="AK148" s="29">
        <f t="shared" si="134"/>
        <v>0</v>
      </c>
      <c r="AL148" s="29"/>
      <c r="AM148" s="29"/>
      <c r="AN148" s="29"/>
      <c r="AO148" s="29"/>
      <c r="AP148" s="29"/>
      <c r="AQ148" s="29">
        <f t="shared" si="134"/>
        <v>4130800</v>
      </c>
      <c r="AR148" s="29"/>
      <c r="AS148" s="29">
        <f t="shared" si="129"/>
        <v>4130800</v>
      </c>
      <c r="AT148" s="29"/>
      <c r="AU148" s="29">
        <f t="shared" si="115"/>
        <v>4130800</v>
      </c>
      <c r="AV148" s="29">
        <f t="shared" si="134"/>
        <v>4668700</v>
      </c>
      <c r="AW148" s="29"/>
      <c r="AX148" s="29">
        <f t="shared" si="131"/>
        <v>4668700</v>
      </c>
      <c r="AY148" s="29"/>
      <c r="AZ148" s="29">
        <f t="shared" si="116"/>
        <v>4668700</v>
      </c>
    </row>
    <row r="149" spans="1:52" hidden="1" x14ac:dyDescent="0.25">
      <c r="A149" s="106" t="s">
        <v>84</v>
      </c>
      <c r="B149" s="106"/>
      <c r="C149" s="106"/>
      <c r="D149" s="106"/>
      <c r="E149" s="124">
        <v>851</v>
      </c>
      <c r="F149" s="4" t="s">
        <v>16</v>
      </c>
      <c r="G149" s="4" t="s">
        <v>67</v>
      </c>
      <c r="H149" s="4" t="s">
        <v>294</v>
      </c>
      <c r="I149" s="3" t="s">
        <v>85</v>
      </c>
      <c r="J149" s="29">
        <f>'7.ВС'!J116</f>
        <v>6375000</v>
      </c>
      <c r="K149" s="29">
        <f>'7.ВС'!K116</f>
        <v>0</v>
      </c>
      <c r="L149" s="29">
        <f>'7.ВС'!L116</f>
        <v>6375000</v>
      </c>
      <c r="M149" s="29">
        <f>'7.ВС'!M116</f>
        <v>0</v>
      </c>
      <c r="N149" s="29">
        <f>'7.ВС'!N116</f>
        <v>372651.54</v>
      </c>
      <c r="O149" s="29">
        <f>'7.ВС'!O116</f>
        <v>0</v>
      </c>
      <c r="P149" s="29">
        <f>'7.ВС'!P116</f>
        <v>372651.54</v>
      </c>
      <c r="Q149" s="29">
        <f>'7.ВС'!Q116</f>
        <v>0</v>
      </c>
      <c r="R149" s="29">
        <f>'7.ВС'!R116</f>
        <v>6747651.54</v>
      </c>
      <c r="S149" s="29">
        <f>'7.ВС'!S116</f>
        <v>0</v>
      </c>
      <c r="T149" s="29">
        <f>'7.ВС'!T116</f>
        <v>6747651.54</v>
      </c>
      <c r="U149" s="29">
        <f>'7.ВС'!U116</f>
        <v>0</v>
      </c>
      <c r="V149" s="29">
        <f>'7.ВС'!V116</f>
        <v>0</v>
      </c>
      <c r="W149" s="29">
        <f>'7.ВС'!W116</f>
        <v>0</v>
      </c>
      <c r="X149" s="29">
        <f>'7.ВС'!X116</f>
        <v>0</v>
      </c>
      <c r="Y149" s="29">
        <f>'7.ВС'!Y116</f>
        <v>0</v>
      </c>
      <c r="Z149" s="29">
        <f>'7.ВС'!Z116</f>
        <v>6747651.54</v>
      </c>
      <c r="AA149" s="29">
        <f>'7.ВС'!AA116</f>
        <v>0</v>
      </c>
      <c r="AB149" s="29">
        <f>'7.ВС'!AB116</f>
        <v>6747651.54</v>
      </c>
      <c r="AC149" s="29">
        <f>'7.ВС'!AC116</f>
        <v>0</v>
      </c>
      <c r="AD149" s="29">
        <f>'7.ВС'!AD116</f>
        <v>0</v>
      </c>
      <c r="AE149" s="29">
        <f>'7.ВС'!AE116</f>
        <v>0</v>
      </c>
      <c r="AF149" s="29">
        <f>'7.ВС'!AF116</f>
        <v>0</v>
      </c>
      <c r="AG149" s="29">
        <f>'7.ВС'!AG116</f>
        <v>0</v>
      </c>
      <c r="AH149" s="29">
        <f>'7.ВС'!AH116</f>
        <v>6747651.54</v>
      </c>
      <c r="AI149" s="29">
        <f>'7.ВС'!AI116</f>
        <v>0</v>
      </c>
      <c r="AJ149" s="29">
        <f>'7.ВС'!AJ116</f>
        <v>6747651.54</v>
      </c>
      <c r="AK149" s="29">
        <f>'7.ВС'!AK116</f>
        <v>0</v>
      </c>
      <c r="AL149" s="29"/>
      <c r="AM149" s="29"/>
      <c r="AN149" s="29"/>
      <c r="AO149" s="29"/>
      <c r="AP149" s="29"/>
      <c r="AQ149" s="29">
        <f>'7.ВС'!AQ116</f>
        <v>4130800</v>
      </c>
      <c r="AR149" s="29"/>
      <c r="AS149" s="29">
        <f t="shared" si="129"/>
        <v>4130800</v>
      </c>
      <c r="AT149" s="29"/>
      <c r="AU149" s="29">
        <f t="shared" si="115"/>
        <v>4130800</v>
      </c>
      <c r="AV149" s="29">
        <f>'7.ВС'!AV116</f>
        <v>4668700</v>
      </c>
      <c r="AW149" s="29"/>
      <c r="AX149" s="29">
        <f t="shared" si="131"/>
        <v>4668700</v>
      </c>
      <c r="AY149" s="29"/>
      <c r="AZ149" s="29">
        <f t="shared" si="116"/>
        <v>4668700</v>
      </c>
    </row>
    <row r="150" spans="1:52" s="31" customFormat="1" ht="28.5" hidden="1" x14ac:dyDescent="0.25">
      <c r="A150" s="6" t="s">
        <v>86</v>
      </c>
      <c r="B150" s="104"/>
      <c r="C150" s="104"/>
      <c r="D150" s="104"/>
      <c r="E150" s="124">
        <v>851</v>
      </c>
      <c r="F150" s="27" t="s">
        <v>16</v>
      </c>
      <c r="G150" s="27" t="s">
        <v>87</v>
      </c>
      <c r="H150" s="27"/>
      <c r="I150" s="27"/>
      <c r="J150" s="30">
        <f t="shared" ref="J150:AV150" si="135">J151+J156</f>
        <v>163029</v>
      </c>
      <c r="K150" s="30">
        <f t="shared" ref="K150:M150" si="136">K151+K156</f>
        <v>163029</v>
      </c>
      <c r="L150" s="30">
        <f t="shared" si="136"/>
        <v>0</v>
      </c>
      <c r="M150" s="30">
        <f t="shared" si="136"/>
        <v>0</v>
      </c>
      <c r="N150" s="30">
        <f t="shared" ref="N150:U150" si="137">N151+N156</f>
        <v>0</v>
      </c>
      <c r="O150" s="30">
        <f t="shared" si="137"/>
        <v>0</v>
      </c>
      <c r="P150" s="30">
        <f t="shared" si="137"/>
        <v>0</v>
      </c>
      <c r="Q150" s="30">
        <f t="shared" si="137"/>
        <v>0</v>
      </c>
      <c r="R150" s="30">
        <f t="shared" si="137"/>
        <v>163029</v>
      </c>
      <c r="S150" s="30">
        <f t="shared" si="137"/>
        <v>163029</v>
      </c>
      <c r="T150" s="30">
        <f t="shared" si="137"/>
        <v>0</v>
      </c>
      <c r="U150" s="30">
        <f t="shared" si="137"/>
        <v>0</v>
      </c>
      <c r="V150" s="30">
        <f t="shared" ref="V150:AC150" si="138">V151+V156</f>
        <v>0</v>
      </c>
      <c r="W150" s="30">
        <f t="shared" si="138"/>
        <v>0</v>
      </c>
      <c r="X150" s="30">
        <f t="shared" si="138"/>
        <v>0</v>
      </c>
      <c r="Y150" s="30">
        <f t="shared" si="138"/>
        <v>0</v>
      </c>
      <c r="Z150" s="30">
        <f t="shared" si="138"/>
        <v>163029</v>
      </c>
      <c r="AA150" s="30">
        <f t="shared" si="138"/>
        <v>163029</v>
      </c>
      <c r="AB150" s="30">
        <f t="shared" si="138"/>
        <v>0</v>
      </c>
      <c r="AC150" s="30">
        <f t="shared" si="138"/>
        <v>0</v>
      </c>
      <c r="AD150" s="30">
        <f t="shared" ref="AD150:AK150" si="139">AD151+AD156</f>
        <v>0</v>
      </c>
      <c r="AE150" s="30">
        <f t="shared" si="139"/>
        <v>0</v>
      </c>
      <c r="AF150" s="30">
        <f t="shared" si="139"/>
        <v>0</v>
      </c>
      <c r="AG150" s="30">
        <f t="shared" si="139"/>
        <v>0</v>
      </c>
      <c r="AH150" s="30">
        <f t="shared" si="139"/>
        <v>163029</v>
      </c>
      <c r="AI150" s="30">
        <f t="shared" si="139"/>
        <v>163029</v>
      </c>
      <c r="AJ150" s="30">
        <f t="shared" si="139"/>
        <v>0</v>
      </c>
      <c r="AK150" s="30">
        <f t="shared" si="139"/>
        <v>0</v>
      </c>
      <c r="AL150" s="30"/>
      <c r="AM150" s="30"/>
      <c r="AN150" s="30"/>
      <c r="AO150" s="30"/>
      <c r="AP150" s="30"/>
      <c r="AQ150" s="30">
        <f t="shared" si="135"/>
        <v>163029</v>
      </c>
      <c r="AR150" s="30"/>
      <c r="AS150" s="29">
        <f t="shared" si="129"/>
        <v>163029</v>
      </c>
      <c r="AT150" s="30"/>
      <c r="AU150" s="29">
        <f t="shared" si="115"/>
        <v>163029</v>
      </c>
      <c r="AV150" s="30">
        <f t="shared" si="135"/>
        <v>163029</v>
      </c>
      <c r="AW150" s="30"/>
      <c r="AX150" s="29">
        <f t="shared" si="131"/>
        <v>163029</v>
      </c>
      <c r="AY150" s="30"/>
      <c r="AZ150" s="29">
        <f t="shared" si="116"/>
        <v>163029</v>
      </c>
    </row>
    <row r="151" spans="1:52" ht="75" hidden="1" x14ac:dyDescent="0.25">
      <c r="A151" s="126" t="s">
        <v>88</v>
      </c>
      <c r="B151" s="106"/>
      <c r="C151" s="106"/>
      <c r="D151" s="106"/>
      <c r="E151" s="124">
        <v>851</v>
      </c>
      <c r="F151" s="4" t="s">
        <v>16</v>
      </c>
      <c r="G151" s="4" t="s">
        <v>87</v>
      </c>
      <c r="H151" s="4" t="s">
        <v>89</v>
      </c>
      <c r="I151" s="4"/>
      <c r="J151" s="29">
        <f t="shared" ref="J151:AV151" si="140">J152+J154</f>
        <v>163029</v>
      </c>
      <c r="K151" s="29">
        <f t="shared" ref="K151:M151" si="141">K152+K154</f>
        <v>163029</v>
      </c>
      <c r="L151" s="29">
        <f t="shared" si="141"/>
        <v>0</v>
      </c>
      <c r="M151" s="29">
        <f t="shared" si="141"/>
        <v>0</v>
      </c>
      <c r="N151" s="29">
        <f t="shared" ref="N151:U151" si="142">N152+N154</f>
        <v>0</v>
      </c>
      <c r="O151" s="29">
        <f t="shared" si="142"/>
        <v>0</v>
      </c>
      <c r="P151" s="29">
        <f t="shared" si="142"/>
        <v>0</v>
      </c>
      <c r="Q151" s="29">
        <f t="shared" si="142"/>
        <v>0</v>
      </c>
      <c r="R151" s="29">
        <f t="shared" si="142"/>
        <v>163029</v>
      </c>
      <c r="S151" s="29">
        <f t="shared" si="142"/>
        <v>163029</v>
      </c>
      <c r="T151" s="29">
        <f t="shared" si="142"/>
        <v>0</v>
      </c>
      <c r="U151" s="29">
        <f t="shared" si="142"/>
        <v>0</v>
      </c>
      <c r="V151" s="29">
        <f t="shared" ref="V151:AC151" si="143">V152+V154</f>
        <v>0</v>
      </c>
      <c r="W151" s="29">
        <f t="shared" si="143"/>
        <v>0</v>
      </c>
      <c r="X151" s="29">
        <f t="shared" si="143"/>
        <v>0</v>
      </c>
      <c r="Y151" s="29">
        <f t="shared" si="143"/>
        <v>0</v>
      </c>
      <c r="Z151" s="29">
        <f t="shared" si="143"/>
        <v>163029</v>
      </c>
      <c r="AA151" s="29">
        <f t="shared" si="143"/>
        <v>163029</v>
      </c>
      <c r="AB151" s="29">
        <f t="shared" si="143"/>
        <v>0</v>
      </c>
      <c r="AC151" s="29">
        <f t="shared" si="143"/>
        <v>0</v>
      </c>
      <c r="AD151" s="29">
        <f t="shared" ref="AD151:AK151" si="144">AD152+AD154</f>
        <v>0</v>
      </c>
      <c r="AE151" s="29">
        <f t="shared" si="144"/>
        <v>0</v>
      </c>
      <c r="AF151" s="29">
        <f t="shared" si="144"/>
        <v>0</v>
      </c>
      <c r="AG151" s="29">
        <f t="shared" si="144"/>
        <v>0</v>
      </c>
      <c r="AH151" s="29">
        <f t="shared" si="144"/>
        <v>163029</v>
      </c>
      <c r="AI151" s="29">
        <f t="shared" si="144"/>
        <v>163029</v>
      </c>
      <c r="AJ151" s="29">
        <f t="shared" si="144"/>
        <v>0</v>
      </c>
      <c r="AK151" s="29">
        <f t="shared" si="144"/>
        <v>0</v>
      </c>
      <c r="AL151" s="29"/>
      <c r="AM151" s="29"/>
      <c r="AN151" s="29"/>
      <c r="AO151" s="29"/>
      <c r="AP151" s="29"/>
      <c r="AQ151" s="29">
        <f t="shared" si="140"/>
        <v>163029</v>
      </c>
      <c r="AR151" s="29"/>
      <c r="AS151" s="29">
        <f t="shared" si="129"/>
        <v>163029</v>
      </c>
      <c r="AT151" s="29"/>
      <c r="AU151" s="29">
        <f t="shared" si="115"/>
        <v>163029</v>
      </c>
      <c r="AV151" s="29">
        <f t="shared" si="140"/>
        <v>163029</v>
      </c>
      <c r="AW151" s="29"/>
      <c r="AX151" s="29">
        <f t="shared" si="131"/>
        <v>163029</v>
      </c>
      <c r="AY151" s="29"/>
      <c r="AZ151" s="29">
        <f t="shared" si="116"/>
        <v>163029</v>
      </c>
    </row>
    <row r="152" spans="1:52" ht="105" hidden="1" x14ac:dyDescent="0.25">
      <c r="A152" s="126" t="s">
        <v>19</v>
      </c>
      <c r="B152" s="106"/>
      <c r="C152" s="106"/>
      <c r="D152" s="106"/>
      <c r="E152" s="124">
        <v>851</v>
      </c>
      <c r="F152" s="4" t="s">
        <v>16</v>
      </c>
      <c r="G152" s="4" t="s">
        <v>87</v>
      </c>
      <c r="H152" s="4" t="s">
        <v>89</v>
      </c>
      <c r="I152" s="3" t="s">
        <v>21</v>
      </c>
      <c r="J152" s="29">
        <f t="shared" ref="J152:AV152" si="145">J153</f>
        <v>102560</v>
      </c>
      <c r="K152" s="29">
        <f t="shared" si="145"/>
        <v>102560</v>
      </c>
      <c r="L152" s="29">
        <f t="shared" si="145"/>
        <v>0</v>
      </c>
      <c r="M152" s="29">
        <f t="shared" si="145"/>
        <v>0</v>
      </c>
      <c r="N152" s="29">
        <f t="shared" si="145"/>
        <v>0</v>
      </c>
      <c r="O152" s="29">
        <f t="shared" si="145"/>
        <v>0</v>
      </c>
      <c r="P152" s="29">
        <f t="shared" si="145"/>
        <v>0</v>
      </c>
      <c r="Q152" s="29">
        <f t="shared" si="145"/>
        <v>0</v>
      </c>
      <c r="R152" s="29">
        <f t="shared" si="145"/>
        <v>102560</v>
      </c>
      <c r="S152" s="29">
        <f t="shared" si="145"/>
        <v>102560</v>
      </c>
      <c r="T152" s="29">
        <f t="shared" si="145"/>
        <v>0</v>
      </c>
      <c r="U152" s="29">
        <f t="shared" si="145"/>
        <v>0</v>
      </c>
      <c r="V152" s="29">
        <f t="shared" si="145"/>
        <v>22800</v>
      </c>
      <c r="W152" s="29">
        <f t="shared" si="145"/>
        <v>22800</v>
      </c>
      <c r="X152" s="29">
        <f t="shared" si="145"/>
        <v>0</v>
      </c>
      <c r="Y152" s="29">
        <f t="shared" si="145"/>
        <v>0</v>
      </c>
      <c r="Z152" s="29">
        <f t="shared" si="145"/>
        <v>125360</v>
      </c>
      <c r="AA152" s="29">
        <f t="shared" si="145"/>
        <v>125360</v>
      </c>
      <c r="AB152" s="29">
        <f t="shared" si="145"/>
        <v>0</v>
      </c>
      <c r="AC152" s="29">
        <f t="shared" si="145"/>
        <v>0</v>
      </c>
      <c r="AD152" s="29">
        <f t="shared" si="145"/>
        <v>0</v>
      </c>
      <c r="AE152" s="29">
        <f t="shared" si="145"/>
        <v>0</v>
      </c>
      <c r="AF152" s="29">
        <f t="shared" si="145"/>
        <v>0</v>
      </c>
      <c r="AG152" s="29">
        <f t="shared" si="145"/>
        <v>0</v>
      </c>
      <c r="AH152" s="29">
        <f t="shared" si="145"/>
        <v>125360</v>
      </c>
      <c r="AI152" s="29">
        <f t="shared" si="145"/>
        <v>125360</v>
      </c>
      <c r="AJ152" s="29">
        <f t="shared" si="145"/>
        <v>0</v>
      </c>
      <c r="AK152" s="29">
        <f t="shared" si="145"/>
        <v>0</v>
      </c>
      <c r="AL152" s="29"/>
      <c r="AM152" s="29"/>
      <c r="AN152" s="29"/>
      <c r="AO152" s="29"/>
      <c r="AP152" s="29"/>
      <c r="AQ152" s="29">
        <f t="shared" si="145"/>
        <v>102560</v>
      </c>
      <c r="AR152" s="29"/>
      <c r="AS152" s="29">
        <f t="shared" si="129"/>
        <v>102560</v>
      </c>
      <c r="AT152" s="29"/>
      <c r="AU152" s="29">
        <f t="shared" si="115"/>
        <v>102560</v>
      </c>
      <c r="AV152" s="29">
        <f t="shared" si="145"/>
        <v>102560</v>
      </c>
      <c r="AW152" s="29"/>
      <c r="AX152" s="29">
        <f t="shared" si="131"/>
        <v>102560</v>
      </c>
      <c r="AY152" s="29"/>
      <c r="AZ152" s="29">
        <f t="shared" si="116"/>
        <v>102560</v>
      </c>
    </row>
    <row r="153" spans="1:52" ht="45" hidden="1" x14ac:dyDescent="0.25">
      <c r="A153" s="126" t="s">
        <v>11</v>
      </c>
      <c r="B153" s="126"/>
      <c r="C153" s="126"/>
      <c r="D153" s="126"/>
      <c r="E153" s="124">
        <v>851</v>
      </c>
      <c r="F153" s="4" t="s">
        <v>16</v>
      </c>
      <c r="G153" s="4" t="s">
        <v>87</v>
      </c>
      <c r="H153" s="4" t="s">
        <v>89</v>
      </c>
      <c r="I153" s="3" t="s">
        <v>22</v>
      </c>
      <c r="J153" s="29">
        <f>'7.ВС'!J120</f>
        <v>102560</v>
      </c>
      <c r="K153" s="29">
        <f>'7.ВС'!K120</f>
        <v>102560</v>
      </c>
      <c r="L153" s="29">
        <f>'7.ВС'!L120</f>
        <v>0</v>
      </c>
      <c r="M153" s="29">
        <f>'7.ВС'!M120</f>
        <v>0</v>
      </c>
      <c r="N153" s="29">
        <f>'7.ВС'!N120</f>
        <v>0</v>
      </c>
      <c r="O153" s="29">
        <f>'7.ВС'!O120</f>
        <v>0</v>
      </c>
      <c r="P153" s="29">
        <f>'7.ВС'!P120</f>
        <v>0</v>
      </c>
      <c r="Q153" s="29">
        <f>'7.ВС'!Q120</f>
        <v>0</v>
      </c>
      <c r="R153" s="29">
        <f>'7.ВС'!R120</f>
        <v>102560</v>
      </c>
      <c r="S153" s="29">
        <f>'7.ВС'!S120</f>
        <v>102560</v>
      </c>
      <c r="T153" s="29">
        <f>'7.ВС'!T120</f>
        <v>0</v>
      </c>
      <c r="U153" s="29">
        <f>'7.ВС'!U120</f>
        <v>0</v>
      </c>
      <c r="V153" s="29">
        <f>'7.ВС'!V120</f>
        <v>22800</v>
      </c>
      <c r="W153" s="29">
        <f>'7.ВС'!W120</f>
        <v>22800</v>
      </c>
      <c r="X153" s="29">
        <f>'7.ВС'!X120</f>
        <v>0</v>
      </c>
      <c r="Y153" s="29">
        <f>'7.ВС'!Y120</f>
        <v>0</v>
      </c>
      <c r="Z153" s="29">
        <f>'7.ВС'!Z120</f>
        <v>125360</v>
      </c>
      <c r="AA153" s="29">
        <f>'7.ВС'!AA120</f>
        <v>125360</v>
      </c>
      <c r="AB153" s="29">
        <f>'7.ВС'!AB120</f>
        <v>0</v>
      </c>
      <c r="AC153" s="29">
        <f>'7.ВС'!AC120</f>
        <v>0</v>
      </c>
      <c r="AD153" s="29">
        <f>'7.ВС'!AD120</f>
        <v>0</v>
      </c>
      <c r="AE153" s="29">
        <f>'7.ВС'!AE120</f>
        <v>0</v>
      </c>
      <c r="AF153" s="29">
        <f>'7.ВС'!AF120</f>
        <v>0</v>
      </c>
      <c r="AG153" s="29">
        <f>'7.ВС'!AG120</f>
        <v>0</v>
      </c>
      <c r="AH153" s="29">
        <f>'7.ВС'!AH120</f>
        <v>125360</v>
      </c>
      <c r="AI153" s="29">
        <f>'7.ВС'!AI120</f>
        <v>125360</v>
      </c>
      <c r="AJ153" s="29">
        <f>'7.ВС'!AJ120</f>
        <v>0</v>
      </c>
      <c r="AK153" s="29">
        <f>'7.ВС'!AK120</f>
        <v>0</v>
      </c>
      <c r="AL153" s="29"/>
      <c r="AM153" s="29"/>
      <c r="AN153" s="29"/>
      <c r="AO153" s="29"/>
      <c r="AP153" s="29"/>
      <c r="AQ153" s="29">
        <f>'7.ВС'!AQ120</f>
        <v>102560</v>
      </c>
      <c r="AR153" s="29"/>
      <c r="AS153" s="29">
        <f t="shared" si="129"/>
        <v>102560</v>
      </c>
      <c r="AT153" s="29"/>
      <c r="AU153" s="29">
        <f t="shared" si="115"/>
        <v>102560</v>
      </c>
      <c r="AV153" s="29">
        <f>'7.ВС'!AV120</f>
        <v>102560</v>
      </c>
      <c r="AW153" s="29"/>
      <c r="AX153" s="29">
        <f t="shared" si="131"/>
        <v>102560</v>
      </c>
      <c r="AY153" s="29"/>
      <c r="AZ153" s="29">
        <f t="shared" si="116"/>
        <v>102560</v>
      </c>
    </row>
    <row r="154" spans="1:52" ht="45" hidden="1" x14ac:dyDescent="0.25">
      <c r="A154" s="106" t="s">
        <v>25</v>
      </c>
      <c r="B154" s="126"/>
      <c r="C154" s="126"/>
      <c r="D154" s="126"/>
      <c r="E154" s="124">
        <v>851</v>
      </c>
      <c r="F154" s="4" t="s">
        <v>16</v>
      </c>
      <c r="G154" s="4" t="s">
        <v>87</v>
      </c>
      <c r="H154" s="4" t="s">
        <v>89</v>
      </c>
      <c r="I154" s="3" t="s">
        <v>26</v>
      </c>
      <c r="J154" s="29">
        <f t="shared" ref="J154:AV154" si="146">J155</f>
        <v>60469</v>
      </c>
      <c r="K154" s="29">
        <f t="shared" si="146"/>
        <v>60469</v>
      </c>
      <c r="L154" s="29">
        <f t="shared" si="146"/>
        <v>0</v>
      </c>
      <c r="M154" s="29">
        <f t="shared" si="146"/>
        <v>0</v>
      </c>
      <c r="N154" s="29">
        <f t="shared" si="146"/>
        <v>0</v>
      </c>
      <c r="O154" s="29">
        <f t="shared" si="146"/>
        <v>0</v>
      </c>
      <c r="P154" s="29">
        <f t="shared" si="146"/>
        <v>0</v>
      </c>
      <c r="Q154" s="29">
        <f t="shared" si="146"/>
        <v>0</v>
      </c>
      <c r="R154" s="29">
        <f t="shared" si="146"/>
        <v>60469</v>
      </c>
      <c r="S154" s="29">
        <f t="shared" si="146"/>
        <v>60469</v>
      </c>
      <c r="T154" s="29">
        <f t="shared" si="146"/>
        <v>0</v>
      </c>
      <c r="U154" s="29">
        <f t="shared" si="146"/>
        <v>0</v>
      </c>
      <c r="V154" s="29">
        <f t="shared" si="146"/>
        <v>-22800</v>
      </c>
      <c r="W154" s="29">
        <f t="shared" si="146"/>
        <v>-22800</v>
      </c>
      <c r="X154" s="29">
        <f t="shared" si="146"/>
        <v>0</v>
      </c>
      <c r="Y154" s="29">
        <f t="shared" si="146"/>
        <v>0</v>
      </c>
      <c r="Z154" s="29">
        <f t="shared" si="146"/>
        <v>37669</v>
      </c>
      <c r="AA154" s="29">
        <f t="shared" si="146"/>
        <v>37669</v>
      </c>
      <c r="AB154" s="29">
        <f t="shared" si="146"/>
        <v>0</v>
      </c>
      <c r="AC154" s="29">
        <f t="shared" si="146"/>
        <v>0</v>
      </c>
      <c r="AD154" s="29">
        <f t="shared" si="146"/>
        <v>0</v>
      </c>
      <c r="AE154" s="29">
        <f t="shared" si="146"/>
        <v>0</v>
      </c>
      <c r="AF154" s="29">
        <f t="shared" si="146"/>
        <v>0</v>
      </c>
      <c r="AG154" s="29">
        <f t="shared" si="146"/>
        <v>0</v>
      </c>
      <c r="AH154" s="29">
        <f t="shared" si="146"/>
        <v>37669</v>
      </c>
      <c r="AI154" s="29">
        <f t="shared" si="146"/>
        <v>37669</v>
      </c>
      <c r="AJ154" s="29">
        <f t="shared" si="146"/>
        <v>0</v>
      </c>
      <c r="AK154" s="29">
        <f t="shared" si="146"/>
        <v>0</v>
      </c>
      <c r="AL154" s="29"/>
      <c r="AM154" s="29"/>
      <c r="AN154" s="29"/>
      <c r="AO154" s="29"/>
      <c r="AP154" s="29"/>
      <c r="AQ154" s="29">
        <f t="shared" si="146"/>
        <v>60469</v>
      </c>
      <c r="AR154" s="29"/>
      <c r="AS154" s="29">
        <f t="shared" si="129"/>
        <v>60469</v>
      </c>
      <c r="AT154" s="29"/>
      <c r="AU154" s="29">
        <f t="shared" si="115"/>
        <v>60469</v>
      </c>
      <c r="AV154" s="29">
        <f t="shared" si="146"/>
        <v>60469</v>
      </c>
      <c r="AW154" s="29"/>
      <c r="AX154" s="29">
        <f t="shared" si="131"/>
        <v>60469</v>
      </c>
      <c r="AY154" s="29"/>
      <c r="AZ154" s="29">
        <f t="shared" si="116"/>
        <v>60469</v>
      </c>
    </row>
    <row r="155" spans="1:52" ht="45" hidden="1" x14ac:dyDescent="0.25">
      <c r="A155" s="106" t="s">
        <v>12</v>
      </c>
      <c r="B155" s="106"/>
      <c r="C155" s="106"/>
      <c r="D155" s="106"/>
      <c r="E155" s="124">
        <v>851</v>
      </c>
      <c r="F155" s="4" t="s">
        <v>16</v>
      </c>
      <c r="G155" s="4" t="s">
        <v>87</v>
      </c>
      <c r="H155" s="4" t="s">
        <v>89</v>
      </c>
      <c r="I155" s="3" t="s">
        <v>27</v>
      </c>
      <c r="J155" s="29">
        <f>'7.ВС'!J122</f>
        <v>60469</v>
      </c>
      <c r="K155" s="29">
        <f>'7.ВС'!K122</f>
        <v>60469</v>
      </c>
      <c r="L155" s="29">
        <f>'7.ВС'!L122</f>
        <v>0</v>
      </c>
      <c r="M155" s="29">
        <f>'7.ВС'!M122</f>
        <v>0</v>
      </c>
      <c r="N155" s="29">
        <f>'7.ВС'!N122</f>
        <v>0</v>
      </c>
      <c r="O155" s="29">
        <f>'7.ВС'!O122</f>
        <v>0</v>
      </c>
      <c r="P155" s="29">
        <f>'7.ВС'!P122</f>
        <v>0</v>
      </c>
      <c r="Q155" s="29">
        <f>'7.ВС'!Q122</f>
        <v>0</v>
      </c>
      <c r="R155" s="29">
        <f>'7.ВС'!R122</f>
        <v>60469</v>
      </c>
      <c r="S155" s="29">
        <f>'7.ВС'!S122</f>
        <v>60469</v>
      </c>
      <c r="T155" s="29">
        <f>'7.ВС'!T122</f>
        <v>0</v>
      </c>
      <c r="U155" s="29">
        <f>'7.ВС'!U122</f>
        <v>0</v>
      </c>
      <c r="V155" s="29">
        <f>'7.ВС'!V122</f>
        <v>-22800</v>
      </c>
      <c r="W155" s="29">
        <f>'7.ВС'!W122</f>
        <v>-22800</v>
      </c>
      <c r="X155" s="29">
        <f>'7.ВС'!X122</f>
        <v>0</v>
      </c>
      <c r="Y155" s="29">
        <f>'7.ВС'!Y122</f>
        <v>0</v>
      </c>
      <c r="Z155" s="29">
        <f>'7.ВС'!Z122</f>
        <v>37669</v>
      </c>
      <c r="AA155" s="29">
        <f>'7.ВС'!AA122</f>
        <v>37669</v>
      </c>
      <c r="AB155" s="29">
        <f>'7.ВС'!AB122</f>
        <v>0</v>
      </c>
      <c r="AC155" s="29">
        <f>'7.ВС'!AC122</f>
        <v>0</v>
      </c>
      <c r="AD155" s="29">
        <f>'7.ВС'!AD122</f>
        <v>0</v>
      </c>
      <c r="AE155" s="29">
        <f>'7.ВС'!AE122</f>
        <v>0</v>
      </c>
      <c r="AF155" s="29">
        <f>'7.ВС'!AF122</f>
        <v>0</v>
      </c>
      <c r="AG155" s="29">
        <f>'7.ВС'!AG122</f>
        <v>0</v>
      </c>
      <c r="AH155" s="29">
        <f>'7.ВС'!AH122</f>
        <v>37669</v>
      </c>
      <c r="AI155" s="29">
        <f>'7.ВС'!AI122</f>
        <v>37669</v>
      </c>
      <c r="AJ155" s="29">
        <f>'7.ВС'!AJ122</f>
        <v>0</v>
      </c>
      <c r="AK155" s="29">
        <f>'7.ВС'!AK122</f>
        <v>0</v>
      </c>
      <c r="AL155" s="29"/>
      <c r="AM155" s="29"/>
      <c r="AN155" s="29"/>
      <c r="AO155" s="29"/>
      <c r="AP155" s="29"/>
      <c r="AQ155" s="29">
        <f>'7.ВС'!AQ122</f>
        <v>60469</v>
      </c>
      <c r="AR155" s="29"/>
      <c r="AS155" s="29">
        <f t="shared" si="129"/>
        <v>60469</v>
      </c>
      <c r="AT155" s="29"/>
      <c r="AU155" s="29">
        <f t="shared" si="115"/>
        <v>60469</v>
      </c>
      <c r="AV155" s="29">
        <f>'7.ВС'!AV122</f>
        <v>60469</v>
      </c>
      <c r="AW155" s="29"/>
      <c r="AX155" s="29">
        <f t="shared" si="131"/>
        <v>60469</v>
      </c>
      <c r="AY155" s="29"/>
      <c r="AZ155" s="29">
        <f t="shared" si="116"/>
        <v>60469</v>
      </c>
    </row>
    <row r="156" spans="1:52" ht="45" hidden="1" x14ac:dyDescent="0.25">
      <c r="A156" s="106" t="s">
        <v>390</v>
      </c>
      <c r="B156" s="106"/>
      <c r="C156" s="106"/>
      <c r="D156" s="106"/>
      <c r="E156" s="124">
        <v>851</v>
      </c>
      <c r="F156" s="3" t="s">
        <v>16</v>
      </c>
      <c r="G156" s="4" t="s">
        <v>87</v>
      </c>
      <c r="H156" s="5" t="s">
        <v>391</v>
      </c>
      <c r="I156" s="3"/>
      <c r="J156" s="29">
        <f t="shared" ref="J156:AV157" si="147">J157</f>
        <v>0</v>
      </c>
      <c r="K156" s="29">
        <f t="shared" si="147"/>
        <v>0</v>
      </c>
      <c r="L156" s="29">
        <f t="shared" si="147"/>
        <v>0</v>
      </c>
      <c r="M156" s="29">
        <f t="shared" si="147"/>
        <v>0</v>
      </c>
      <c r="N156" s="29">
        <f t="shared" si="147"/>
        <v>0</v>
      </c>
      <c r="O156" s="29">
        <f t="shared" si="147"/>
        <v>0</v>
      </c>
      <c r="P156" s="29">
        <f t="shared" si="147"/>
        <v>0</v>
      </c>
      <c r="Q156" s="29">
        <f t="shared" si="147"/>
        <v>0</v>
      </c>
      <c r="R156" s="29">
        <f t="shared" si="147"/>
        <v>0</v>
      </c>
      <c r="S156" s="29">
        <f t="shared" si="147"/>
        <v>0</v>
      </c>
      <c r="T156" s="29">
        <f t="shared" si="147"/>
        <v>0</v>
      </c>
      <c r="U156" s="29">
        <f t="shared" si="147"/>
        <v>0</v>
      </c>
      <c r="V156" s="29">
        <f t="shared" si="147"/>
        <v>0</v>
      </c>
      <c r="W156" s="29">
        <f t="shared" si="147"/>
        <v>0</v>
      </c>
      <c r="X156" s="29">
        <f t="shared" si="147"/>
        <v>0</v>
      </c>
      <c r="Y156" s="29">
        <f t="shared" si="147"/>
        <v>0</v>
      </c>
      <c r="Z156" s="29">
        <f t="shared" si="147"/>
        <v>0</v>
      </c>
      <c r="AA156" s="29">
        <f t="shared" si="147"/>
        <v>0</v>
      </c>
      <c r="AB156" s="29">
        <f t="shared" si="147"/>
        <v>0</v>
      </c>
      <c r="AC156" s="29">
        <f t="shared" si="147"/>
        <v>0</v>
      </c>
      <c r="AD156" s="29">
        <f t="shared" si="147"/>
        <v>0</v>
      </c>
      <c r="AE156" s="29">
        <f t="shared" si="147"/>
        <v>0</v>
      </c>
      <c r="AF156" s="29">
        <f t="shared" si="147"/>
        <v>0</v>
      </c>
      <c r="AG156" s="29">
        <f t="shared" si="147"/>
        <v>0</v>
      </c>
      <c r="AH156" s="29">
        <f t="shared" si="147"/>
        <v>0</v>
      </c>
      <c r="AI156" s="29">
        <f t="shared" si="147"/>
        <v>0</v>
      </c>
      <c r="AJ156" s="29">
        <f t="shared" si="147"/>
        <v>0</v>
      </c>
      <c r="AK156" s="29">
        <f t="shared" si="147"/>
        <v>0</v>
      </c>
      <c r="AL156" s="29"/>
      <c r="AM156" s="29"/>
      <c r="AN156" s="29"/>
      <c r="AO156" s="29"/>
      <c r="AP156" s="29"/>
      <c r="AQ156" s="29">
        <f t="shared" si="147"/>
        <v>0</v>
      </c>
      <c r="AR156" s="29"/>
      <c r="AS156" s="29">
        <f t="shared" si="129"/>
        <v>0</v>
      </c>
      <c r="AT156" s="29"/>
      <c r="AU156" s="29">
        <f t="shared" si="115"/>
        <v>0</v>
      </c>
      <c r="AV156" s="29">
        <f t="shared" si="147"/>
        <v>0</v>
      </c>
      <c r="AW156" s="29"/>
      <c r="AX156" s="29">
        <f t="shared" si="131"/>
        <v>0</v>
      </c>
      <c r="AY156" s="29"/>
      <c r="AZ156" s="29">
        <f t="shared" si="116"/>
        <v>0</v>
      </c>
    </row>
    <row r="157" spans="1:52" ht="45" hidden="1" x14ac:dyDescent="0.25">
      <c r="A157" s="106" t="s">
        <v>25</v>
      </c>
      <c r="B157" s="106"/>
      <c r="C157" s="106"/>
      <c r="D157" s="106"/>
      <c r="E157" s="124">
        <v>851</v>
      </c>
      <c r="F157" s="3" t="s">
        <v>16</v>
      </c>
      <c r="G157" s="4" t="s">
        <v>87</v>
      </c>
      <c r="H157" s="5" t="s">
        <v>391</v>
      </c>
      <c r="I157" s="3" t="s">
        <v>26</v>
      </c>
      <c r="J157" s="29">
        <f t="shared" ref="J157:AK157" si="148">J158</f>
        <v>0</v>
      </c>
      <c r="K157" s="29">
        <f t="shared" si="148"/>
        <v>0</v>
      </c>
      <c r="L157" s="29">
        <f t="shared" si="148"/>
        <v>0</v>
      </c>
      <c r="M157" s="29">
        <f t="shared" si="148"/>
        <v>0</v>
      </c>
      <c r="N157" s="29">
        <f t="shared" si="148"/>
        <v>0</v>
      </c>
      <c r="O157" s="29">
        <f t="shared" si="148"/>
        <v>0</v>
      </c>
      <c r="P157" s="29">
        <f t="shared" si="148"/>
        <v>0</v>
      </c>
      <c r="Q157" s="29">
        <f t="shared" si="148"/>
        <v>0</v>
      </c>
      <c r="R157" s="29">
        <f t="shared" si="148"/>
        <v>0</v>
      </c>
      <c r="S157" s="29">
        <f t="shared" si="148"/>
        <v>0</v>
      </c>
      <c r="T157" s="29">
        <f t="shared" si="148"/>
        <v>0</v>
      </c>
      <c r="U157" s="29">
        <f t="shared" si="148"/>
        <v>0</v>
      </c>
      <c r="V157" s="29">
        <f t="shared" si="148"/>
        <v>0</v>
      </c>
      <c r="W157" s="29">
        <f t="shared" si="148"/>
        <v>0</v>
      </c>
      <c r="X157" s="29">
        <f t="shared" si="148"/>
        <v>0</v>
      </c>
      <c r="Y157" s="29">
        <f t="shared" si="148"/>
        <v>0</v>
      </c>
      <c r="Z157" s="29">
        <f t="shared" si="148"/>
        <v>0</v>
      </c>
      <c r="AA157" s="29">
        <f t="shared" si="148"/>
        <v>0</v>
      </c>
      <c r="AB157" s="29">
        <f t="shared" si="148"/>
        <v>0</v>
      </c>
      <c r="AC157" s="29">
        <f t="shared" si="148"/>
        <v>0</v>
      </c>
      <c r="AD157" s="29">
        <f t="shared" si="148"/>
        <v>0</v>
      </c>
      <c r="AE157" s="29">
        <f t="shared" si="148"/>
        <v>0</v>
      </c>
      <c r="AF157" s="29">
        <f t="shared" si="148"/>
        <v>0</v>
      </c>
      <c r="AG157" s="29">
        <f t="shared" si="148"/>
        <v>0</v>
      </c>
      <c r="AH157" s="29">
        <f t="shared" si="148"/>
        <v>0</v>
      </c>
      <c r="AI157" s="29">
        <f t="shared" si="148"/>
        <v>0</v>
      </c>
      <c r="AJ157" s="29">
        <f t="shared" si="148"/>
        <v>0</v>
      </c>
      <c r="AK157" s="29">
        <f t="shared" si="148"/>
        <v>0</v>
      </c>
      <c r="AL157" s="29"/>
      <c r="AM157" s="29"/>
      <c r="AN157" s="29"/>
      <c r="AO157" s="29"/>
      <c r="AP157" s="29"/>
      <c r="AQ157" s="29">
        <f t="shared" si="147"/>
        <v>0</v>
      </c>
      <c r="AR157" s="29"/>
      <c r="AS157" s="29">
        <f t="shared" si="129"/>
        <v>0</v>
      </c>
      <c r="AT157" s="29"/>
      <c r="AU157" s="29">
        <f t="shared" si="115"/>
        <v>0</v>
      </c>
      <c r="AV157" s="29">
        <f t="shared" si="147"/>
        <v>0</v>
      </c>
      <c r="AW157" s="29"/>
      <c r="AX157" s="29">
        <f t="shared" si="131"/>
        <v>0</v>
      </c>
      <c r="AY157" s="29"/>
      <c r="AZ157" s="29">
        <f t="shared" si="116"/>
        <v>0</v>
      </c>
    </row>
    <row r="158" spans="1:52" ht="45" hidden="1" x14ac:dyDescent="0.25">
      <c r="A158" s="106" t="s">
        <v>12</v>
      </c>
      <c r="B158" s="106"/>
      <c r="C158" s="106"/>
      <c r="D158" s="106"/>
      <c r="E158" s="124">
        <v>851</v>
      </c>
      <c r="F158" s="3" t="s">
        <v>16</v>
      </c>
      <c r="G158" s="4" t="s">
        <v>87</v>
      </c>
      <c r="H158" s="5" t="s">
        <v>391</v>
      </c>
      <c r="I158" s="3" t="s">
        <v>27</v>
      </c>
      <c r="J158" s="29">
        <f>'7.ВС'!J125</f>
        <v>0</v>
      </c>
      <c r="K158" s="29">
        <f>'7.ВС'!K125</f>
        <v>0</v>
      </c>
      <c r="L158" s="29">
        <f>'7.ВС'!L125</f>
        <v>0</v>
      </c>
      <c r="M158" s="29">
        <f>'7.ВС'!M125</f>
        <v>0</v>
      </c>
      <c r="N158" s="29">
        <f>'7.ВС'!N125</f>
        <v>0</v>
      </c>
      <c r="O158" s="29">
        <f>'7.ВС'!O125</f>
        <v>0</v>
      </c>
      <c r="P158" s="29">
        <f>'7.ВС'!P125</f>
        <v>0</v>
      </c>
      <c r="Q158" s="29">
        <f>'7.ВС'!Q125</f>
        <v>0</v>
      </c>
      <c r="R158" s="29">
        <f>'7.ВС'!R125</f>
        <v>0</v>
      </c>
      <c r="S158" s="29">
        <f>'7.ВС'!S125</f>
        <v>0</v>
      </c>
      <c r="T158" s="29">
        <f>'7.ВС'!T125</f>
        <v>0</v>
      </c>
      <c r="U158" s="29">
        <f>'7.ВС'!U125</f>
        <v>0</v>
      </c>
      <c r="V158" s="29">
        <f>'7.ВС'!V125</f>
        <v>0</v>
      </c>
      <c r="W158" s="29">
        <f>'7.ВС'!W125</f>
        <v>0</v>
      </c>
      <c r="X158" s="29">
        <f>'7.ВС'!X125</f>
        <v>0</v>
      </c>
      <c r="Y158" s="29">
        <f>'7.ВС'!Y125</f>
        <v>0</v>
      </c>
      <c r="Z158" s="29">
        <f>'7.ВС'!Z125</f>
        <v>0</v>
      </c>
      <c r="AA158" s="29">
        <f>'7.ВС'!AA125</f>
        <v>0</v>
      </c>
      <c r="AB158" s="29">
        <f>'7.ВС'!AB125</f>
        <v>0</v>
      </c>
      <c r="AC158" s="29">
        <f>'7.ВС'!AC125</f>
        <v>0</v>
      </c>
      <c r="AD158" s="29">
        <f>'7.ВС'!AD125</f>
        <v>0</v>
      </c>
      <c r="AE158" s="29">
        <f>'7.ВС'!AE125</f>
        <v>0</v>
      </c>
      <c r="AF158" s="29">
        <f>'7.ВС'!AF125</f>
        <v>0</v>
      </c>
      <c r="AG158" s="29">
        <f>'7.ВС'!AG125</f>
        <v>0</v>
      </c>
      <c r="AH158" s="29">
        <f>'7.ВС'!AH125</f>
        <v>0</v>
      </c>
      <c r="AI158" s="29">
        <f>'7.ВС'!AI125</f>
        <v>0</v>
      </c>
      <c r="AJ158" s="29">
        <f>'7.ВС'!AJ125</f>
        <v>0</v>
      </c>
      <c r="AK158" s="29">
        <f>'7.ВС'!AK125</f>
        <v>0</v>
      </c>
      <c r="AL158" s="29"/>
      <c r="AM158" s="29"/>
      <c r="AN158" s="29"/>
      <c r="AO158" s="29"/>
      <c r="AP158" s="29"/>
      <c r="AQ158" s="29">
        <f>'7.ВС'!AQ125</f>
        <v>0</v>
      </c>
      <c r="AR158" s="29"/>
      <c r="AS158" s="29">
        <f t="shared" si="129"/>
        <v>0</v>
      </c>
      <c r="AT158" s="29"/>
      <c r="AU158" s="29">
        <f t="shared" si="115"/>
        <v>0</v>
      </c>
      <c r="AV158" s="29">
        <f>'7.ВС'!AV125</f>
        <v>0</v>
      </c>
      <c r="AW158" s="29"/>
      <c r="AX158" s="29">
        <f t="shared" si="131"/>
        <v>0</v>
      </c>
      <c r="AY158" s="29"/>
      <c r="AZ158" s="29">
        <f t="shared" si="116"/>
        <v>0</v>
      </c>
    </row>
    <row r="159" spans="1:52" s="51" customFormat="1" ht="21.75" customHeight="1" x14ac:dyDescent="0.25">
      <c r="A159" s="54" t="s">
        <v>90</v>
      </c>
      <c r="B159" s="52"/>
      <c r="C159" s="52"/>
      <c r="D159" s="54"/>
      <c r="E159" s="55">
        <v>851</v>
      </c>
      <c r="F159" s="40" t="s">
        <v>38</v>
      </c>
      <c r="G159" s="40"/>
      <c r="H159" s="40"/>
      <c r="I159" s="23"/>
      <c r="J159" s="38">
        <f t="shared" ref="J159:AR159" si="149">J160+J167</f>
        <v>177201</v>
      </c>
      <c r="K159" s="38">
        <f t="shared" ref="K159:M159" si="150">K160+K167</f>
        <v>0</v>
      </c>
      <c r="L159" s="38">
        <f t="shared" si="150"/>
        <v>177201</v>
      </c>
      <c r="M159" s="38">
        <f t="shared" si="150"/>
        <v>0</v>
      </c>
      <c r="N159" s="38">
        <f t="shared" ref="N159:U159" si="151">N160+N167</f>
        <v>3315000</v>
      </c>
      <c r="O159" s="38">
        <f t="shared" si="151"/>
        <v>0</v>
      </c>
      <c r="P159" s="38">
        <f t="shared" si="151"/>
        <v>3315000</v>
      </c>
      <c r="Q159" s="38">
        <f t="shared" si="151"/>
        <v>0</v>
      </c>
      <c r="R159" s="38">
        <f t="shared" si="151"/>
        <v>3492201</v>
      </c>
      <c r="S159" s="38">
        <f t="shared" si="151"/>
        <v>0</v>
      </c>
      <c r="T159" s="38">
        <f t="shared" si="151"/>
        <v>3492201</v>
      </c>
      <c r="U159" s="38">
        <f t="shared" si="151"/>
        <v>0</v>
      </c>
      <c r="V159" s="38">
        <f t="shared" ref="V159:AC159" si="152">V160+V167</f>
        <v>0</v>
      </c>
      <c r="W159" s="38">
        <f t="shared" si="152"/>
        <v>0</v>
      </c>
      <c r="X159" s="38">
        <f t="shared" si="152"/>
        <v>0</v>
      </c>
      <c r="Y159" s="38">
        <f t="shared" si="152"/>
        <v>0</v>
      </c>
      <c r="Z159" s="38">
        <f t="shared" si="152"/>
        <v>3492201</v>
      </c>
      <c r="AA159" s="38">
        <f t="shared" si="152"/>
        <v>0</v>
      </c>
      <c r="AB159" s="38">
        <f t="shared" si="152"/>
        <v>3492201</v>
      </c>
      <c r="AC159" s="38">
        <f t="shared" si="152"/>
        <v>0</v>
      </c>
      <c r="AD159" s="38">
        <f t="shared" ref="AD159:AK159" si="153">AD160+AD167</f>
        <v>0</v>
      </c>
      <c r="AE159" s="38">
        <f t="shared" si="153"/>
        <v>0</v>
      </c>
      <c r="AF159" s="38">
        <f t="shared" si="153"/>
        <v>0</v>
      </c>
      <c r="AG159" s="38">
        <f t="shared" si="153"/>
        <v>0</v>
      </c>
      <c r="AH159" s="38">
        <f t="shared" si="153"/>
        <v>3492201</v>
      </c>
      <c r="AI159" s="38">
        <f t="shared" si="153"/>
        <v>0</v>
      </c>
      <c r="AJ159" s="38">
        <f t="shared" si="153"/>
        <v>3492201</v>
      </c>
      <c r="AK159" s="38">
        <f t="shared" si="153"/>
        <v>0</v>
      </c>
      <c r="AL159" s="38"/>
      <c r="AM159" s="38"/>
      <c r="AN159" s="38"/>
      <c r="AO159" s="38"/>
      <c r="AP159" s="38"/>
      <c r="AQ159" s="38">
        <f t="shared" si="149"/>
        <v>268679</v>
      </c>
      <c r="AR159" s="38">
        <f t="shared" si="149"/>
        <v>1738082</v>
      </c>
      <c r="AS159" s="38">
        <f>AS160+AS167+AS183</f>
        <v>2006761</v>
      </c>
      <c r="AT159" s="38">
        <f t="shared" ref="AT159:AZ159" si="154">AT160+AT167+AT183</f>
        <v>5050505</v>
      </c>
      <c r="AU159" s="38">
        <f t="shared" si="154"/>
        <v>7057266</v>
      </c>
      <c r="AV159" s="38">
        <f t="shared" si="154"/>
        <v>673896</v>
      </c>
      <c r="AW159" s="38">
        <f t="shared" si="154"/>
        <v>9437205</v>
      </c>
      <c r="AX159" s="38">
        <f t="shared" si="154"/>
        <v>10111101</v>
      </c>
      <c r="AY159" s="38">
        <f t="shared" si="154"/>
        <v>37191920</v>
      </c>
      <c r="AZ159" s="38">
        <f t="shared" si="154"/>
        <v>47303021</v>
      </c>
    </row>
    <row r="160" spans="1:52" s="31" customFormat="1" hidden="1" x14ac:dyDescent="0.25">
      <c r="A160" s="39" t="s">
        <v>91</v>
      </c>
      <c r="B160" s="104"/>
      <c r="C160" s="104"/>
      <c r="D160" s="39"/>
      <c r="E160" s="124">
        <v>851</v>
      </c>
      <c r="F160" s="33" t="s">
        <v>38</v>
      </c>
      <c r="G160" s="33" t="s">
        <v>14</v>
      </c>
      <c r="H160" s="33"/>
      <c r="I160" s="27"/>
      <c r="J160" s="30">
        <f t="shared" ref="J160:AV160" si="155">J161+J164</f>
        <v>176601</v>
      </c>
      <c r="K160" s="30">
        <f t="shared" ref="K160:M160" si="156">K161+K164</f>
        <v>0</v>
      </c>
      <c r="L160" s="30">
        <f t="shared" si="156"/>
        <v>176601</v>
      </c>
      <c r="M160" s="30">
        <f t="shared" si="156"/>
        <v>0</v>
      </c>
      <c r="N160" s="30">
        <f t="shared" ref="N160:U160" si="157">N161+N164</f>
        <v>0</v>
      </c>
      <c r="O160" s="30">
        <f t="shared" si="157"/>
        <v>0</v>
      </c>
      <c r="P160" s="30">
        <f t="shared" si="157"/>
        <v>0</v>
      </c>
      <c r="Q160" s="30">
        <f t="shared" si="157"/>
        <v>0</v>
      </c>
      <c r="R160" s="30">
        <f t="shared" si="157"/>
        <v>176601</v>
      </c>
      <c r="S160" s="30">
        <f t="shared" si="157"/>
        <v>0</v>
      </c>
      <c r="T160" s="30">
        <f t="shared" si="157"/>
        <v>176601</v>
      </c>
      <c r="U160" s="30">
        <f t="shared" si="157"/>
        <v>0</v>
      </c>
      <c r="V160" s="30">
        <f t="shared" ref="V160:AC160" si="158">V161+V164</f>
        <v>0</v>
      </c>
      <c r="W160" s="30">
        <f t="shared" si="158"/>
        <v>0</v>
      </c>
      <c r="X160" s="30">
        <f t="shared" si="158"/>
        <v>0</v>
      </c>
      <c r="Y160" s="30">
        <f t="shared" si="158"/>
        <v>0</v>
      </c>
      <c r="Z160" s="30">
        <f t="shared" si="158"/>
        <v>176601</v>
      </c>
      <c r="AA160" s="30">
        <f t="shared" si="158"/>
        <v>0</v>
      </c>
      <c r="AB160" s="30">
        <f t="shared" si="158"/>
        <v>176601</v>
      </c>
      <c r="AC160" s="30">
        <f t="shared" si="158"/>
        <v>0</v>
      </c>
      <c r="AD160" s="30">
        <f t="shared" ref="AD160:AK160" si="159">AD161+AD164</f>
        <v>0</v>
      </c>
      <c r="AE160" s="30">
        <f t="shared" si="159"/>
        <v>0</v>
      </c>
      <c r="AF160" s="30">
        <f t="shared" si="159"/>
        <v>0</v>
      </c>
      <c r="AG160" s="30">
        <f t="shared" si="159"/>
        <v>0</v>
      </c>
      <c r="AH160" s="30">
        <f t="shared" si="159"/>
        <v>176601</v>
      </c>
      <c r="AI160" s="30">
        <f t="shared" si="159"/>
        <v>0</v>
      </c>
      <c r="AJ160" s="30">
        <f t="shared" si="159"/>
        <v>176601</v>
      </c>
      <c r="AK160" s="30">
        <f t="shared" si="159"/>
        <v>0</v>
      </c>
      <c r="AL160" s="30"/>
      <c r="AM160" s="30"/>
      <c r="AN160" s="30"/>
      <c r="AO160" s="30"/>
      <c r="AP160" s="30"/>
      <c r="AQ160" s="30">
        <f t="shared" si="155"/>
        <v>176601</v>
      </c>
      <c r="AR160" s="30"/>
      <c r="AS160" s="29">
        <f t="shared" si="129"/>
        <v>176601</v>
      </c>
      <c r="AT160" s="30"/>
      <c r="AU160" s="29">
        <f t="shared" ref="AU160:AU166" si="160">AS160+AT160</f>
        <v>176601</v>
      </c>
      <c r="AV160" s="30">
        <f t="shared" si="155"/>
        <v>176601</v>
      </c>
      <c r="AW160" s="30"/>
      <c r="AX160" s="29">
        <f t="shared" si="131"/>
        <v>176601</v>
      </c>
      <c r="AY160" s="30"/>
      <c r="AZ160" s="29">
        <f t="shared" ref="AZ160:AZ166" si="161">AX160+AY160</f>
        <v>176601</v>
      </c>
    </row>
    <row r="161" spans="1:52" s="31" customFormat="1" ht="75" hidden="1" x14ac:dyDescent="0.25">
      <c r="A161" s="126" t="s">
        <v>92</v>
      </c>
      <c r="B161" s="106"/>
      <c r="C161" s="106"/>
      <c r="D161" s="37"/>
      <c r="E161" s="124">
        <v>851</v>
      </c>
      <c r="F161" s="4" t="s">
        <v>38</v>
      </c>
      <c r="G161" s="4" t="s">
        <v>14</v>
      </c>
      <c r="H161" s="4" t="s">
        <v>93</v>
      </c>
      <c r="I161" s="3"/>
      <c r="J161" s="29">
        <f t="shared" ref="J161:AV165" si="162">J162</f>
        <v>91000</v>
      </c>
      <c r="K161" s="29">
        <f t="shared" si="162"/>
        <v>0</v>
      </c>
      <c r="L161" s="29">
        <f t="shared" si="162"/>
        <v>91000</v>
      </c>
      <c r="M161" s="29">
        <f t="shared" si="162"/>
        <v>0</v>
      </c>
      <c r="N161" s="29">
        <f t="shared" si="162"/>
        <v>0</v>
      </c>
      <c r="O161" s="29">
        <f t="shared" si="162"/>
        <v>0</v>
      </c>
      <c r="P161" s="29">
        <f t="shared" si="162"/>
        <v>0</v>
      </c>
      <c r="Q161" s="29">
        <f t="shared" si="162"/>
        <v>0</v>
      </c>
      <c r="R161" s="29">
        <f t="shared" si="162"/>
        <v>91000</v>
      </c>
      <c r="S161" s="29">
        <f t="shared" si="162"/>
        <v>0</v>
      </c>
      <c r="T161" s="29">
        <f t="shared" si="162"/>
        <v>91000</v>
      </c>
      <c r="U161" s="29">
        <f t="shared" si="162"/>
        <v>0</v>
      </c>
      <c r="V161" s="29">
        <f t="shared" si="162"/>
        <v>0</v>
      </c>
      <c r="W161" s="29">
        <f t="shared" si="162"/>
        <v>0</v>
      </c>
      <c r="X161" s="29">
        <f t="shared" si="162"/>
        <v>0</v>
      </c>
      <c r="Y161" s="29">
        <f t="shared" si="162"/>
        <v>0</v>
      </c>
      <c r="Z161" s="29">
        <f t="shared" si="162"/>
        <v>91000</v>
      </c>
      <c r="AA161" s="29">
        <f t="shared" si="162"/>
        <v>0</v>
      </c>
      <c r="AB161" s="29">
        <f t="shared" si="162"/>
        <v>91000</v>
      </c>
      <c r="AC161" s="29">
        <f t="shared" si="162"/>
        <v>0</v>
      </c>
      <c r="AD161" s="29">
        <f t="shared" si="162"/>
        <v>0</v>
      </c>
      <c r="AE161" s="29">
        <f t="shared" si="162"/>
        <v>0</v>
      </c>
      <c r="AF161" s="29">
        <f t="shared" si="162"/>
        <v>0</v>
      </c>
      <c r="AG161" s="29">
        <f t="shared" si="162"/>
        <v>0</v>
      </c>
      <c r="AH161" s="29">
        <f t="shared" si="162"/>
        <v>91000</v>
      </c>
      <c r="AI161" s="29">
        <f t="shared" si="162"/>
        <v>0</v>
      </c>
      <c r="AJ161" s="29">
        <f t="shared" si="162"/>
        <v>91000</v>
      </c>
      <c r="AK161" s="29">
        <f t="shared" si="162"/>
        <v>0</v>
      </c>
      <c r="AL161" s="29"/>
      <c r="AM161" s="29"/>
      <c r="AN161" s="29"/>
      <c r="AO161" s="29"/>
      <c r="AP161" s="29"/>
      <c r="AQ161" s="29">
        <f t="shared" si="162"/>
        <v>91000</v>
      </c>
      <c r="AR161" s="29"/>
      <c r="AS161" s="29">
        <f t="shared" si="129"/>
        <v>91000</v>
      </c>
      <c r="AT161" s="29"/>
      <c r="AU161" s="29">
        <f t="shared" si="160"/>
        <v>91000</v>
      </c>
      <c r="AV161" s="29">
        <f t="shared" si="162"/>
        <v>91000</v>
      </c>
      <c r="AW161" s="29"/>
      <c r="AX161" s="29">
        <f t="shared" si="131"/>
        <v>91000</v>
      </c>
      <c r="AY161" s="29"/>
      <c r="AZ161" s="29">
        <f t="shared" si="161"/>
        <v>91000</v>
      </c>
    </row>
    <row r="162" spans="1:52" s="31" customFormat="1" ht="45" hidden="1" x14ac:dyDescent="0.25">
      <c r="A162" s="106" t="s">
        <v>25</v>
      </c>
      <c r="B162" s="106"/>
      <c r="C162" s="106"/>
      <c r="D162" s="106"/>
      <c r="E162" s="124">
        <v>851</v>
      </c>
      <c r="F162" s="4" t="s">
        <v>38</v>
      </c>
      <c r="G162" s="4" t="s">
        <v>14</v>
      </c>
      <c r="H162" s="4" t="s">
        <v>93</v>
      </c>
      <c r="I162" s="3" t="s">
        <v>26</v>
      </c>
      <c r="J162" s="29">
        <f t="shared" si="162"/>
        <v>91000</v>
      </c>
      <c r="K162" s="29">
        <f t="shared" si="162"/>
        <v>0</v>
      </c>
      <c r="L162" s="29">
        <f t="shared" si="162"/>
        <v>91000</v>
      </c>
      <c r="M162" s="29">
        <f t="shared" si="162"/>
        <v>0</v>
      </c>
      <c r="N162" s="29">
        <f t="shared" si="162"/>
        <v>0</v>
      </c>
      <c r="O162" s="29">
        <f t="shared" si="162"/>
        <v>0</v>
      </c>
      <c r="P162" s="29">
        <f t="shared" si="162"/>
        <v>0</v>
      </c>
      <c r="Q162" s="29">
        <f t="shared" si="162"/>
        <v>0</v>
      </c>
      <c r="R162" s="29">
        <f t="shared" si="162"/>
        <v>91000</v>
      </c>
      <c r="S162" s="29">
        <f t="shared" si="162"/>
        <v>0</v>
      </c>
      <c r="T162" s="29">
        <f t="shared" si="162"/>
        <v>91000</v>
      </c>
      <c r="U162" s="29">
        <f t="shared" si="162"/>
        <v>0</v>
      </c>
      <c r="V162" s="29">
        <f t="shared" si="162"/>
        <v>0</v>
      </c>
      <c r="W162" s="29">
        <f t="shared" si="162"/>
        <v>0</v>
      </c>
      <c r="X162" s="29">
        <f t="shared" si="162"/>
        <v>0</v>
      </c>
      <c r="Y162" s="29">
        <f t="shared" si="162"/>
        <v>0</v>
      </c>
      <c r="Z162" s="29">
        <f t="shared" si="162"/>
        <v>91000</v>
      </c>
      <c r="AA162" s="29">
        <f t="shared" si="162"/>
        <v>0</v>
      </c>
      <c r="AB162" s="29">
        <f t="shared" si="162"/>
        <v>91000</v>
      </c>
      <c r="AC162" s="29">
        <f t="shared" si="162"/>
        <v>0</v>
      </c>
      <c r="AD162" s="29">
        <f t="shared" si="162"/>
        <v>0</v>
      </c>
      <c r="AE162" s="29">
        <f t="shared" si="162"/>
        <v>0</v>
      </c>
      <c r="AF162" s="29">
        <f t="shared" si="162"/>
        <v>0</v>
      </c>
      <c r="AG162" s="29">
        <f t="shared" si="162"/>
        <v>0</v>
      </c>
      <c r="AH162" s="29">
        <f t="shared" si="162"/>
        <v>91000</v>
      </c>
      <c r="AI162" s="29">
        <f t="shared" si="162"/>
        <v>0</v>
      </c>
      <c r="AJ162" s="29">
        <f t="shared" si="162"/>
        <v>91000</v>
      </c>
      <c r="AK162" s="29">
        <f t="shared" si="162"/>
        <v>0</v>
      </c>
      <c r="AL162" s="29"/>
      <c r="AM162" s="29"/>
      <c r="AN162" s="29"/>
      <c r="AO162" s="29"/>
      <c r="AP162" s="29"/>
      <c r="AQ162" s="29">
        <f t="shared" si="162"/>
        <v>91000</v>
      </c>
      <c r="AR162" s="29"/>
      <c r="AS162" s="29">
        <f t="shared" si="129"/>
        <v>91000</v>
      </c>
      <c r="AT162" s="29"/>
      <c r="AU162" s="29">
        <f t="shared" si="160"/>
        <v>91000</v>
      </c>
      <c r="AV162" s="29">
        <f t="shared" si="162"/>
        <v>91000</v>
      </c>
      <c r="AW162" s="29"/>
      <c r="AX162" s="29">
        <f t="shared" si="131"/>
        <v>91000</v>
      </c>
      <c r="AY162" s="29"/>
      <c r="AZ162" s="29">
        <f t="shared" si="161"/>
        <v>91000</v>
      </c>
    </row>
    <row r="163" spans="1:52" s="31" customFormat="1" ht="45" hidden="1" x14ac:dyDescent="0.25">
      <c r="A163" s="106" t="s">
        <v>12</v>
      </c>
      <c r="B163" s="106"/>
      <c r="C163" s="106"/>
      <c r="D163" s="106"/>
      <c r="E163" s="124">
        <v>851</v>
      </c>
      <c r="F163" s="4" t="s">
        <v>38</v>
      </c>
      <c r="G163" s="4" t="s">
        <v>14</v>
      </c>
      <c r="H163" s="4" t="s">
        <v>93</v>
      </c>
      <c r="I163" s="3" t="s">
        <v>27</v>
      </c>
      <c r="J163" s="29">
        <f>'7.ВС'!J130</f>
        <v>91000</v>
      </c>
      <c r="K163" s="29">
        <f>'7.ВС'!K130</f>
        <v>0</v>
      </c>
      <c r="L163" s="29">
        <f>'7.ВС'!L130</f>
        <v>91000</v>
      </c>
      <c r="M163" s="29">
        <f>'7.ВС'!M130</f>
        <v>0</v>
      </c>
      <c r="N163" s="29">
        <f>'7.ВС'!N130</f>
        <v>0</v>
      </c>
      <c r="O163" s="29">
        <f>'7.ВС'!O130</f>
        <v>0</v>
      </c>
      <c r="P163" s="29">
        <f>'7.ВС'!P130</f>
        <v>0</v>
      </c>
      <c r="Q163" s="29">
        <f>'7.ВС'!Q130</f>
        <v>0</v>
      </c>
      <c r="R163" s="29">
        <f>'7.ВС'!R130</f>
        <v>91000</v>
      </c>
      <c r="S163" s="29">
        <f>'7.ВС'!S130</f>
        <v>0</v>
      </c>
      <c r="T163" s="29">
        <f>'7.ВС'!T130</f>
        <v>91000</v>
      </c>
      <c r="U163" s="29">
        <f>'7.ВС'!U130</f>
        <v>0</v>
      </c>
      <c r="V163" s="29">
        <f>'7.ВС'!V130</f>
        <v>0</v>
      </c>
      <c r="W163" s="29">
        <f>'7.ВС'!W130</f>
        <v>0</v>
      </c>
      <c r="X163" s="29">
        <f>'7.ВС'!X130</f>
        <v>0</v>
      </c>
      <c r="Y163" s="29">
        <f>'7.ВС'!Y130</f>
        <v>0</v>
      </c>
      <c r="Z163" s="29">
        <f>'7.ВС'!Z130</f>
        <v>91000</v>
      </c>
      <c r="AA163" s="29">
        <f>'7.ВС'!AA130</f>
        <v>0</v>
      </c>
      <c r="AB163" s="29">
        <f>'7.ВС'!AB130</f>
        <v>91000</v>
      </c>
      <c r="AC163" s="29">
        <f>'7.ВС'!AC130</f>
        <v>0</v>
      </c>
      <c r="AD163" s="29">
        <f>'7.ВС'!AD130</f>
        <v>0</v>
      </c>
      <c r="AE163" s="29">
        <f>'7.ВС'!AE130</f>
        <v>0</v>
      </c>
      <c r="AF163" s="29">
        <f>'7.ВС'!AF130</f>
        <v>0</v>
      </c>
      <c r="AG163" s="29">
        <f>'7.ВС'!AG130</f>
        <v>0</v>
      </c>
      <c r="AH163" s="29">
        <f>'7.ВС'!AH130</f>
        <v>91000</v>
      </c>
      <c r="AI163" s="29">
        <f>'7.ВС'!AI130</f>
        <v>0</v>
      </c>
      <c r="AJ163" s="29">
        <f>'7.ВС'!AJ130</f>
        <v>91000</v>
      </c>
      <c r="AK163" s="29">
        <f>'7.ВС'!AK130</f>
        <v>0</v>
      </c>
      <c r="AL163" s="29"/>
      <c r="AM163" s="29"/>
      <c r="AN163" s="29"/>
      <c r="AO163" s="29"/>
      <c r="AP163" s="29"/>
      <c r="AQ163" s="29">
        <f>'7.ВС'!AQ130</f>
        <v>91000</v>
      </c>
      <c r="AR163" s="29"/>
      <c r="AS163" s="29">
        <f t="shared" si="129"/>
        <v>91000</v>
      </c>
      <c r="AT163" s="29"/>
      <c r="AU163" s="29">
        <f t="shared" si="160"/>
        <v>91000</v>
      </c>
      <c r="AV163" s="29">
        <f>'7.ВС'!AV130</f>
        <v>91000</v>
      </c>
      <c r="AW163" s="29"/>
      <c r="AX163" s="29">
        <f t="shared" si="131"/>
        <v>91000</v>
      </c>
      <c r="AY163" s="29"/>
      <c r="AZ163" s="29">
        <f t="shared" si="161"/>
        <v>91000</v>
      </c>
    </row>
    <row r="164" spans="1:52" s="31" customFormat="1" ht="165" hidden="1" x14ac:dyDescent="0.25">
      <c r="A164" s="126" t="s">
        <v>94</v>
      </c>
      <c r="B164" s="106"/>
      <c r="C164" s="106"/>
      <c r="D164" s="106"/>
      <c r="E164" s="124">
        <v>851</v>
      </c>
      <c r="F164" s="4" t="s">
        <v>38</v>
      </c>
      <c r="G164" s="4" t="s">
        <v>14</v>
      </c>
      <c r="H164" s="4" t="s">
        <v>95</v>
      </c>
      <c r="I164" s="3"/>
      <c r="J164" s="29">
        <f t="shared" si="162"/>
        <v>85601</v>
      </c>
      <c r="K164" s="29">
        <f t="shared" si="162"/>
        <v>0</v>
      </c>
      <c r="L164" s="29">
        <f t="shared" si="162"/>
        <v>85601</v>
      </c>
      <c r="M164" s="29">
        <f t="shared" si="162"/>
        <v>0</v>
      </c>
      <c r="N164" s="29">
        <f t="shared" si="162"/>
        <v>0</v>
      </c>
      <c r="O164" s="29">
        <f t="shared" si="162"/>
        <v>0</v>
      </c>
      <c r="P164" s="29">
        <f t="shared" si="162"/>
        <v>0</v>
      </c>
      <c r="Q164" s="29">
        <f t="shared" si="162"/>
        <v>0</v>
      </c>
      <c r="R164" s="29">
        <f t="shared" si="162"/>
        <v>85601</v>
      </c>
      <c r="S164" s="29">
        <f t="shared" si="162"/>
        <v>0</v>
      </c>
      <c r="T164" s="29">
        <f t="shared" si="162"/>
        <v>85601</v>
      </c>
      <c r="U164" s="29">
        <f t="shared" si="162"/>
        <v>0</v>
      </c>
      <c r="V164" s="29">
        <f t="shared" si="162"/>
        <v>0</v>
      </c>
      <c r="W164" s="29">
        <f t="shared" si="162"/>
        <v>0</v>
      </c>
      <c r="X164" s="29">
        <f t="shared" si="162"/>
        <v>0</v>
      </c>
      <c r="Y164" s="29">
        <f t="shared" si="162"/>
        <v>0</v>
      </c>
      <c r="Z164" s="29">
        <f t="shared" si="162"/>
        <v>85601</v>
      </c>
      <c r="AA164" s="29">
        <f t="shared" si="162"/>
        <v>0</v>
      </c>
      <c r="AB164" s="29">
        <f t="shared" si="162"/>
        <v>85601</v>
      </c>
      <c r="AC164" s="29">
        <f t="shared" si="162"/>
        <v>0</v>
      </c>
      <c r="AD164" s="29">
        <f t="shared" si="162"/>
        <v>0</v>
      </c>
      <c r="AE164" s="29">
        <f t="shared" si="162"/>
        <v>0</v>
      </c>
      <c r="AF164" s="29">
        <f t="shared" si="162"/>
        <v>0</v>
      </c>
      <c r="AG164" s="29">
        <f t="shared" si="162"/>
        <v>0</v>
      </c>
      <c r="AH164" s="29">
        <f t="shared" si="162"/>
        <v>85601</v>
      </c>
      <c r="AI164" s="29">
        <f t="shared" si="162"/>
        <v>0</v>
      </c>
      <c r="AJ164" s="29">
        <f t="shared" si="162"/>
        <v>85601</v>
      </c>
      <c r="AK164" s="29">
        <f t="shared" si="162"/>
        <v>0</v>
      </c>
      <c r="AL164" s="29"/>
      <c r="AM164" s="29"/>
      <c r="AN164" s="29"/>
      <c r="AO164" s="29"/>
      <c r="AP164" s="29"/>
      <c r="AQ164" s="29">
        <f t="shared" si="162"/>
        <v>85601</v>
      </c>
      <c r="AR164" s="29"/>
      <c r="AS164" s="29">
        <f t="shared" si="129"/>
        <v>85601</v>
      </c>
      <c r="AT164" s="29"/>
      <c r="AU164" s="29">
        <f t="shared" si="160"/>
        <v>85601</v>
      </c>
      <c r="AV164" s="29">
        <f t="shared" si="162"/>
        <v>85601</v>
      </c>
      <c r="AW164" s="29"/>
      <c r="AX164" s="29">
        <f t="shared" si="131"/>
        <v>85601</v>
      </c>
      <c r="AY164" s="29"/>
      <c r="AZ164" s="29">
        <f t="shared" si="161"/>
        <v>85601</v>
      </c>
    </row>
    <row r="165" spans="1:52" s="31" customFormat="1" hidden="1" x14ac:dyDescent="0.25">
      <c r="A165" s="126" t="s">
        <v>45</v>
      </c>
      <c r="B165" s="106"/>
      <c r="C165" s="106"/>
      <c r="D165" s="106"/>
      <c r="E165" s="124">
        <v>851</v>
      </c>
      <c r="F165" s="4" t="s">
        <v>38</v>
      </c>
      <c r="G165" s="4" t="s">
        <v>14</v>
      </c>
      <c r="H165" s="4" t="s">
        <v>95</v>
      </c>
      <c r="I165" s="3" t="s">
        <v>46</v>
      </c>
      <c r="J165" s="29">
        <f t="shared" si="162"/>
        <v>85601</v>
      </c>
      <c r="K165" s="29">
        <f t="shared" si="162"/>
        <v>0</v>
      </c>
      <c r="L165" s="29">
        <f t="shared" si="162"/>
        <v>85601</v>
      </c>
      <c r="M165" s="29">
        <f t="shared" si="162"/>
        <v>0</v>
      </c>
      <c r="N165" s="29">
        <f t="shared" si="162"/>
        <v>0</v>
      </c>
      <c r="O165" s="29">
        <f t="shared" si="162"/>
        <v>0</v>
      </c>
      <c r="P165" s="29">
        <f t="shared" si="162"/>
        <v>0</v>
      </c>
      <c r="Q165" s="29">
        <f t="shared" si="162"/>
        <v>0</v>
      </c>
      <c r="R165" s="29">
        <f t="shared" si="162"/>
        <v>85601</v>
      </c>
      <c r="S165" s="29">
        <f t="shared" si="162"/>
        <v>0</v>
      </c>
      <c r="T165" s="29">
        <f t="shared" si="162"/>
        <v>85601</v>
      </c>
      <c r="U165" s="29">
        <f t="shared" si="162"/>
        <v>0</v>
      </c>
      <c r="V165" s="29">
        <f t="shared" si="162"/>
        <v>0</v>
      </c>
      <c r="W165" s="29">
        <f t="shared" si="162"/>
        <v>0</v>
      </c>
      <c r="X165" s="29">
        <f t="shared" si="162"/>
        <v>0</v>
      </c>
      <c r="Y165" s="29">
        <f t="shared" si="162"/>
        <v>0</v>
      </c>
      <c r="Z165" s="29">
        <f t="shared" si="162"/>
        <v>85601</v>
      </c>
      <c r="AA165" s="29">
        <f t="shared" si="162"/>
        <v>0</v>
      </c>
      <c r="AB165" s="29">
        <f t="shared" si="162"/>
        <v>85601</v>
      </c>
      <c r="AC165" s="29">
        <f t="shared" si="162"/>
        <v>0</v>
      </c>
      <c r="AD165" s="29">
        <f t="shared" si="162"/>
        <v>0</v>
      </c>
      <c r="AE165" s="29">
        <f t="shared" si="162"/>
        <v>0</v>
      </c>
      <c r="AF165" s="29">
        <f t="shared" si="162"/>
        <v>0</v>
      </c>
      <c r="AG165" s="29">
        <f t="shared" si="162"/>
        <v>0</v>
      </c>
      <c r="AH165" s="29">
        <f t="shared" si="162"/>
        <v>85601</v>
      </c>
      <c r="AI165" s="29">
        <f t="shared" si="162"/>
        <v>0</v>
      </c>
      <c r="AJ165" s="29">
        <f t="shared" si="162"/>
        <v>85601</v>
      </c>
      <c r="AK165" s="29">
        <f t="shared" si="162"/>
        <v>0</v>
      </c>
      <c r="AL165" s="29"/>
      <c r="AM165" s="29"/>
      <c r="AN165" s="29"/>
      <c r="AO165" s="29"/>
      <c r="AP165" s="29"/>
      <c r="AQ165" s="29">
        <f t="shared" si="162"/>
        <v>85601</v>
      </c>
      <c r="AR165" s="29"/>
      <c r="AS165" s="29">
        <f t="shared" si="129"/>
        <v>85601</v>
      </c>
      <c r="AT165" s="29"/>
      <c r="AU165" s="29">
        <f t="shared" si="160"/>
        <v>85601</v>
      </c>
      <c r="AV165" s="29">
        <f t="shared" si="162"/>
        <v>85601</v>
      </c>
      <c r="AW165" s="29"/>
      <c r="AX165" s="29">
        <f t="shared" si="131"/>
        <v>85601</v>
      </c>
      <c r="AY165" s="29"/>
      <c r="AZ165" s="29">
        <f t="shared" si="161"/>
        <v>85601</v>
      </c>
    </row>
    <row r="166" spans="1:52" s="31" customFormat="1" hidden="1" x14ac:dyDescent="0.25">
      <c r="A166" s="106" t="s">
        <v>84</v>
      </c>
      <c r="B166" s="106"/>
      <c r="C166" s="106"/>
      <c r="D166" s="106"/>
      <c r="E166" s="124">
        <v>851</v>
      </c>
      <c r="F166" s="4" t="s">
        <v>38</v>
      </c>
      <c r="G166" s="4" t="s">
        <v>14</v>
      </c>
      <c r="H166" s="4" t="s">
        <v>95</v>
      </c>
      <c r="I166" s="3" t="s">
        <v>85</v>
      </c>
      <c r="J166" s="29">
        <f>'7.ВС'!J133</f>
        <v>85601</v>
      </c>
      <c r="K166" s="29">
        <f>'7.ВС'!K133</f>
        <v>0</v>
      </c>
      <c r="L166" s="29">
        <f>'7.ВС'!L133</f>
        <v>85601</v>
      </c>
      <c r="M166" s="29">
        <f>'7.ВС'!M133</f>
        <v>0</v>
      </c>
      <c r="N166" s="29">
        <f>'7.ВС'!N133</f>
        <v>0</v>
      </c>
      <c r="O166" s="29">
        <f>'7.ВС'!O133</f>
        <v>0</v>
      </c>
      <c r="P166" s="29">
        <f>'7.ВС'!P133</f>
        <v>0</v>
      </c>
      <c r="Q166" s="29">
        <f>'7.ВС'!Q133</f>
        <v>0</v>
      </c>
      <c r="R166" s="29">
        <f>'7.ВС'!R133</f>
        <v>85601</v>
      </c>
      <c r="S166" s="29">
        <f>'7.ВС'!S133</f>
        <v>0</v>
      </c>
      <c r="T166" s="29">
        <f>'7.ВС'!T133</f>
        <v>85601</v>
      </c>
      <c r="U166" s="29">
        <f>'7.ВС'!U133</f>
        <v>0</v>
      </c>
      <c r="V166" s="29">
        <f>'7.ВС'!V133</f>
        <v>0</v>
      </c>
      <c r="W166" s="29">
        <f>'7.ВС'!W133</f>
        <v>0</v>
      </c>
      <c r="X166" s="29">
        <f>'7.ВС'!X133</f>
        <v>0</v>
      </c>
      <c r="Y166" s="29">
        <f>'7.ВС'!Y133</f>
        <v>0</v>
      </c>
      <c r="Z166" s="29">
        <f>'7.ВС'!Z133</f>
        <v>85601</v>
      </c>
      <c r="AA166" s="29">
        <f>'7.ВС'!AA133</f>
        <v>0</v>
      </c>
      <c r="AB166" s="29">
        <f>'7.ВС'!AB133</f>
        <v>85601</v>
      </c>
      <c r="AC166" s="29">
        <f>'7.ВС'!AC133</f>
        <v>0</v>
      </c>
      <c r="AD166" s="29">
        <f>'7.ВС'!AD133</f>
        <v>0</v>
      </c>
      <c r="AE166" s="29">
        <f>'7.ВС'!AE133</f>
        <v>0</v>
      </c>
      <c r="AF166" s="29">
        <f>'7.ВС'!AF133</f>
        <v>0</v>
      </c>
      <c r="AG166" s="29">
        <f>'7.ВС'!AG133</f>
        <v>0</v>
      </c>
      <c r="AH166" s="29">
        <f>'7.ВС'!AH133</f>
        <v>85601</v>
      </c>
      <c r="AI166" s="29">
        <f>'7.ВС'!AI133</f>
        <v>0</v>
      </c>
      <c r="AJ166" s="29">
        <f>'7.ВС'!AJ133</f>
        <v>85601</v>
      </c>
      <c r="AK166" s="29">
        <f>'7.ВС'!AK133</f>
        <v>0</v>
      </c>
      <c r="AL166" s="29"/>
      <c r="AM166" s="29"/>
      <c r="AN166" s="29"/>
      <c r="AO166" s="29"/>
      <c r="AP166" s="29"/>
      <c r="AQ166" s="29">
        <f>'7.ВС'!AQ133</f>
        <v>85601</v>
      </c>
      <c r="AR166" s="29"/>
      <c r="AS166" s="29">
        <f t="shared" si="129"/>
        <v>85601</v>
      </c>
      <c r="AT166" s="29"/>
      <c r="AU166" s="29">
        <f t="shared" si="160"/>
        <v>85601</v>
      </c>
      <c r="AV166" s="29">
        <f>'7.ВС'!AV133</f>
        <v>85601</v>
      </c>
      <c r="AW166" s="29"/>
      <c r="AX166" s="29">
        <f t="shared" si="131"/>
        <v>85601</v>
      </c>
      <c r="AY166" s="29"/>
      <c r="AZ166" s="29">
        <f t="shared" si="161"/>
        <v>85601</v>
      </c>
    </row>
    <row r="167" spans="1:52" s="31" customFormat="1" hidden="1" x14ac:dyDescent="0.25">
      <c r="A167" s="39" t="s">
        <v>96</v>
      </c>
      <c r="B167" s="104"/>
      <c r="C167" s="104"/>
      <c r="D167" s="39"/>
      <c r="E167" s="124">
        <v>851</v>
      </c>
      <c r="F167" s="33" t="s">
        <v>38</v>
      </c>
      <c r="G167" s="33" t="s">
        <v>59</v>
      </c>
      <c r="H167" s="33"/>
      <c r="I167" s="27"/>
      <c r="J167" s="30">
        <f t="shared" ref="J167:AC167" si="163">J168+J171+J174+J177+J180</f>
        <v>600</v>
      </c>
      <c r="K167" s="30">
        <f t="shared" si="163"/>
        <v>0</v>
      </c>
      <c r="L167" s="30">
        <f t="shared" si="163"/>
        <v>600</v>
      </c>
      <c r="M167" s="30">
        <f t="shared" si="163"/>
        <v>0</v>
      </c>
      <c r="N167" s="30">
        <f t="shared" si="163"/>
        <v>3315000</v>
      </c>
      <c r="O167" s="30">
        <f t="shared" si="163"/>
        <v>0</v>
      </c>
      <c r="P167" s="30">
        <f t="shared" si="163"/>
        <v>3315000</v>
      </c>
      <c r="Q167" s="30">
        <f t="shared" si="163"/>
        <v>0</v>
      </c>
      <c r="R167" s="30">
        <f t="shared" si="163"/>
        <v>3315600</v>
      </c>
      <c r="S167" s="30">
        <f t="shared" si="163"/>
        <v>0</v>
      </c>
      <c r="T167" s="30">
        <f t="shared" si="163"/>
        <v>3315600</v>
      </c>
      <c r="U167" s="30">
        <f t="shared" si="163"/>
        <v>0</v>
      </c>
      <c r="V167" s="30">
        <f t="shared" si="163"/>
        <v>0</v>
      </c>
      <c r="W167" s="30">
        <f t="shared" si="163"/>
        <v>0</v>
      </c>
      <c r="X167" s="30">
        <f t="shared" si="163"/>
        <v>0</v>
      </c>
      <c r="Y167" s="30">
        <f t="shared" si="163"/>
        <v>0</v>
      </c>
      <c r="Z167" s="30">
        <f t="shared" si="163"/>
        <v>3315600</v>
      </c>
      <c r="AA167" s="30">
        <f t="shared" si="163"/>
        <v>0</v>
      </c>
      <c r="AB167" s="30">
        <f t="shared" si="163"/>
        <v>3315600</v>
      </c>
      <c r="AC167" s="30">
        <f t="shared" si="163"/>
        <v>0</v>
      </c>
      <c r="AD167" s="30">
        <f t="shared" ref="AD167:AK167" si="164">AD168+AD171+AD174+AD177+AD180</f>
        <v>0</v>
      </c>
      <c r="AE167" s="30">
        <f t="shared" si="164"/>
        <v>0</v>
      </c>
      <c r="AF167" s="30">
        <f t="shared" si="164"/>
        <v>0</v>
      </c>
      <c r="AG167" s="30">
        <f t="shared" si="164"/>
        <v>0</v>
      </c>
      <c r="AH167" s="30">
        <f t="shared" si="164"/>
        <v>3315600</v>
      </c>
      <c r="AI167" s="30">
        <f t="shared" si="164"/>
        <v>0</v>
      </c>
      <c r="AJ167" s="30">
        <f t="shared" si="164"/>
        <v>3315600</v>
      </c>
      <c r="AK167" s="30">
        <f t="shared" si="164"/>
        <v>0</v>
      </c>
      <c r="AL167" s="30"/>
      <c r="AM167" s="30"/>
      <c r="AN167" s="30"/>
      <c r="AO167" s="30"/>
      <c r="AP167" s="30"/>
      <c r="AQ167" s="30">
        <f>AQ168+AQ171+AQ174+AQ177+AQ180</f>
        <v>92078</v>
      </c>
      <c r="AR167" s="30">
        <f t="shared" ref="AR167:AX167" si="165">AR168+AR171+AR174+AR177+AR180</f>
        <v>1738082</v>
      </c>
      <c r="AS167" s="30">
        <f t="shared" si="165"/>
        <v>1830160</v>
      </c>
      <c r="AT167" s="30">
        <f t="shared" ref="AT167:AU167" si="166">AT168+AT171+AT174+AT177+AT180</f>
        <v>0</v>
      </c>
      <c r="AU167" s="30">
        <f t="shared" si="166"/>
        <v>1830160</v>
      </c>
      <c r="AV167" s="30">
        <f t="shared" si="165"/>
        <v>497295</v>
      </c>
      <c r="AW167" s="30">
        <f t="shared" si="165"/>
        <v>9437205</v>
      </c>
      <c r="AX167" s="30">
        <f t="shared" si="165"/>
        <v>9934500</v>
      </c>
      <c r="AY167" s="30">
        <f t="shared" ref="AY167:AZ167" si="167">AY168+AY171+AY174+AY177+AY180</f>
        <v>0</v>
      </c>
      <c r="AZ167" s="30">
        <f t="shared" si="167"/>
        <v>9934500</v>
      </c>
    </row>
    <row r="168" spans="1:52" ht="45" hidden="1" x14ac:dyDescent="0.25">
      <c r="A168" s="126" t="s">
        <v>101</v>
      </c>
      <c r="B168" s="106"/>
      <c r="C168" s="106"/>
      <c r="D168" s="37"/>
      <c r="E168" s="124">
        <v>851</v>
      </c>
      <c r="F168" s="4" t="s">
        <v>38</v>
      </c>
      <c r="G168" s="4" t="s">
        <v>59</v>
      </c>
      <c r="H168" s="4" t="s">
        <v>102</v>
      </c>
      <c r="I168" s="3"/>
      <c r="J168" s="29">
        <f t="shared" ref="J168:AV171" si="168">J169</f>
        <v>0</v>
      </c>
      <c r="K168" s="29">
        <f t="shared" si="168"/>
        <v>0</v>
      </c>
      <c r="L168" s="29">
        <f t="shared" si="168"/>
        <v>0</v>
      </c>
      <c r="M168" s="29">
        <f t="shared" si="168"/>
        <v>0</v>
      </c>
      <c r="N168" s="29">
        <f t="shared" si="168"/>
        <v>3215000</v>
      </c>
      <c r="O168" s="29">
        <f t="shared" si="168"/>
        <v>0</v>
      </c>
      <c r="P168" s="29">
        <f t="shared" si="168"/>
        <v>3215000</v>
      </c>
      <c r="Q168" s="29">
        <f t="shared" si="168"/>
        <v>0</v>
      </c>
      <c r="R168" s="29">
        <f t="shared" si="168"/>
        <v>3215000</v>
      </c>
      <c r="S168" s="29">
        <f t="shared" si="168"/>
        <v>0</v>
      </c>
      <c r="T168" s="29">
        <f t="shared" si="168"/>
        <v>3215000</v>
      </c>
      <c r="U168" s="29">
        <f t="shared" si="168"/>
        <v>0</v>
      </c>
      <c r="V168" s="29">
        <f t="shared" si="168"/>
        <v>0</v>
      </c>
      <c r="W168" s="29">
        <f t="shared" si="168"/>
        <v>0</v>
      </c>
      <c r="X168" s="29">
        <f t="shared" si="168"/>
        <v>0</v>
      </c>
      <c r="Y168" s="29">
        <f t="shared" si="168"/>
        <v>0</v>
      </c>
      <c r="Z168" s="29">
        <f t="shared" si="168"/>
        <v>3215000</v>
      </c>
      <c r="AA168" s="29">
        <f t="shared" si="168"/>
        <v>0</v>
      </c>
      <c r="AB168" s="29">
        <f t="shared" si="168"/>
        <v>3215000</v>
      </c>
      <c r="AC168" s="29">
        <f t="shared" si="168"/>
        <v>0</v>
      </c>
      <c r="AD168" s="29">
        <f t="shared" si="168"/>
        <v>0</v>
      </c>
      <c r="AE168" s="29">
        <f t="shared" si="168"/>
        <v>0</v>
      </c>
      <c r="AF168" s="29">
        <f t="shared" si="168"/>
        <v>0</v>
      </c>
      <c r="AG168" s="29">
        <f t="shared" si="168"/>
        <v>0</v>
      </c>
      <c r="AH168" s="29">
        <f t="shared" si="168"/>
        <v>3215000</v>
      </c>
      <c r="AI168" s="29">
        <f t="shared" si="168"/>
        <v>0</v>
      </c>
      <c r="AJ168" s="29">
        <f t="shared" si="168"/>
        <v>3215000</v>
      </c>
      <c r="AK168" s="29">
        <f t="shared" si="168"/>
        <v>0</v>
      </c>
      <c r="AL168" s="29"/>
      <c r="AM168" s="29"/>
      <c r="AN168" s="29"/>
      <c r="AO168" s="29"/>
      <c r="AP168" s="29"/>
      <c r="AQ168" s="29">
        <f t="shared" si="168"/>
        <v>0</v>
      </c>
      <c r="AR168" s="29"/>
      <c r="AS168" s="29">
        <f t="shared" si="129"/>
        <v>0</v>
      </c>
      <c r="AT168" s="29"/>
      <c r="AU168" s="29">
        <f t="shared" ref="AU168:AU176" si="169">AS168+AT168</f>
        <v>0</v>
      </c>
      <c r="AV168" s="29">
        <f t="shared" si="168"/>
        <v>0</v>
      </c>
      <c r="AW168" s="29"/>
      <c r="AX168" s="29">
        <f t="shared" si="131"/>
        <v>0</v>
      </c>
      <c r="AY168" s="29"/>
      <c r="AZ168" s="29">
        <f t="shared" ref="AZ168:AZ176" si="170">AX168+AY168</f>
        <v>0</v>
      </c>
    </row>
    <row r="169" spans="1:52" ht="45" hidden="1" x14ac:dyDescent="0.25">
      <c r="A169" s="106" t="s">
        <v>97</v>
      </c>
      <c r="B169" s="106"/>
      <c r="C169" s="106"/>
      <c r="D169" s="37"/>
      <c r="E169" s="124">
        <v>851</v>
      </c>
      <c r="F169" s="4" t="s">
        <v>38</v>
      </c>
      <c r="G169" s="4" t="s">
        <v>59</v>
      </c>
      <c r="H169" s="4" t="s">
        <v>102</v>
      </c>
      <c r="I169" s="3" t="s">
        <v>98</v>
      </c>
      <c r="J169" s="29">
        <f t="shared" si="168"/>
        <v>0</v>
      </c>
      <c r="K169" s="29">
        <f t="shared" si="168"/>
        <v>0</v>
      </c>
      <c r="L169" s="29">
        <f t="shared" si="168"/>
        <v>0</v>
      </c>
      <c r="M169" s="29">
        <f t="shared" si="168"/>
        <v>0</v>
      </c>
      <c r="N169" s="29">
        <f t="shared" si="168"/>
        <v>3215000</v>
      </c>
      <c r="O169" s="29">
        <f t="shared" si="168"/>
        <v>0</v>
      </c>
      <c r="P169" s="29">
        <f t="shared" si="168"/>
        <v>3215000</v>
      </c>
      <c r="Q169" s="29">
        <f t="shared" si="168"/>
        <v>0</v>
      </c>
      <c r="R169" s="29">
        <f t="shared" si="168"/>
        <v>3215000</v>
      </c>
      <c r="S169" s="29">
        <f t="shared" si="168"/>
        <v>0</v>
      </c>
      <c r="T169" s="29">
        <f t="shared" si="168"/>
        <v>3215000</v>
      </c>
      <c r="U169" s="29">
        <f t="shared" si="168"/>
        <v>0</v>
      </c>
      <c r="V169" s="29">
        <f t="shared" si="168"/>
        <v>0</v>
      </c>
      <c r="W169" s="29">
        <f t="shared" si="168"/>
        <v>0</v>
      </c>
      <c r="X169" s="29">
        <f t="shared" si="168"/>
        <v>0</v>
      </c>
      <c r="Y169" s="29">
        <f t="shared" si="168"/>
        <v>0</v>
      </c>
      <c r="Z169" s="29">
        <f t="shared" si="168"/>
        <v>3215000</v>
      </c>
      <c r="AA169" s="29">
        <f t="shared" si="168"/>
        <v>0</v>
      </c>
      <c r="AB169" s="29">
        <f t="shared" si="168"/>
        <v>3215000</v>
      </c>
      <c r="AC169" s="29">
        <f t="shared" si="168"/>
        <v>0</v>
      </c>
      <c r="AD169" s="29">
        <f t="shared" si="168"/>
        <v>0</v>
      </c>
      <c r="AE169" s="29">
        <f t="shared" si="168"/>
        <v>0</v>
      </c>
      <c r="AF169" s="29">
        <f t="shared" si="168"/>
        <v>0</v>
      </c>
      <c r="AG169" s="29">
        <f t="shared" si="168"/>
        <v>0</v>
      </c>
      <c r="AH169" s="29">
        <f t="shared" si="168"/>
        <v>3215000</v>
      </c>
      <c r="AI169" s="29">
        <f t="shared" si="168"/>
        <v>0</v>
      </c>
      <c r="AJ169" s="29">
        <f t="shared" si="168"/>
        <v>3215000</v>
      </c>
      <c r="AK169" s="29">
        <f t="shared" si="168"/>
        <v>0</v>
      </c>
      <c r="AL169" s="29"/>
      <c r="AM169" s="29"/>
      <c r="AN169" s="29"/>
      <c r="AO169" s="29"/>
      <c r="AP169" s="29"/>
      <c r="AQ169" s="29">
        <f t="shared" si="168"/>
        <v>0</v>
      </c>
      <c r="AR169" s="29"/>
      <c r="AS169" s="29">
        <f t="shared" si="129"/>
        <v>0</v>
      </c>
      <c r="AT169" s="29"/>
      <c r="AU169" s="29">
        <f t="shared" si="169"/>
        <v>0</v>
      </c>
      <c r="AV169" s="29">
        <f t="shared" si="168"/>
        <v>0</v>
      </c>
      <c r="AW169" s="29"/>
      <c r="AX169" s="29">
        <f t="shared" si="131"/>
        <v>0</v>
      </c>
      <c r="AY169" s="29"/>
      <c r="AZ169" s="29">
        <f t="shared" si="170"/>
        <v>0</v>
      </c>
    </row>
    <row r="170" spans="1:52" hidden="1" x14ac:dyDescent="0.25">
      <c r="A170" s="106" t="s">
        <v>99</v>
      </c>
      <c r="B170" s="106"/>
      <c r="C170" s="106"/>
      <c r="D170" s="37"/>
      <c r="E170" s="124">
        <v>851</v>
      </c>
      <c r="F170" s="4" t="s">
        <v>38</v>
      </c>
      <c r="G170" s="4" t="s">
        <v>59</v>
      </c>
      <c r="H170" s="4" t="s">
        <v>102</v>
      </c>
      <c r="I170" s="3" t="s">
        <v>100</v>
      </c>
      <c r="J170" s="29">
        <f>'7.ВС'!J137</f>
        <v>0</v>
      </c>
      <c r="K170" s="29">
        <f>'7.ВС'!K137</f>
        <v>0</v>
      </c>
      <c r="L170" s="29">
        <f>'7.ВС'!L137</f>
        <v>0</v>
      </c>
      <c r="M170" s="29">
        <f>'7.ВС'!M137</f>
        <v>0</v>
      </c>
      <c r="N170" s="29">
        <f>'7.ВС'!N137</f>
        <v>3215000</v>
      </c>
      <c r="O170" s="29">
        <f>'7.ВС'!O137</f>
        <v>0</v>
      </c>
      <c r="P170" s="29">
        <f>'7.ВС'!P137</f>
        <v>3215000</v>
      </c>
      <c r="Q170" s="29">
        <f>'7.ВС'!Q137</f>
        <v>0</v>
      </c>
      <c r="R170" s="29">
        <f>'7.ВС'!R137</f>
        <v>3215000</v>
      </c>
      <c r="S170" s="29">
        <f>'7.ВС'!S137</f>
        <v>0</v>
      </c>
      <c r="T170" s="29">
        <f>'7.ВС'!T137</f>
        <v>3215000</v>
      </c>
      <c r="U170" s="29">
        <f>'7.ВС'!U137</f>
        <v>0</v>
      </c>
      <c r="V170" s="29">
        <f>'7.ВС'!V137</f>
        <v>0</v>
      </c>
      <c r="W170" s="29">
        <f>'7.ВС'!W137</f>
        <v>0</v>
      </c>
      <c r="X170" s="29">
        <f>'7.ВС'!X137</f>
        <v>0</v>
      </c>
      <c r="Y170" s="29">
        <f>'7.ВС'!Y137</f>
        <v>0</v>
      </c>
      <c r="Z170" s="29">
        <f>'7.ВС'!Z137</f>
        <v>3215000</v>
      </c>
      <c r="AA170" s="29">
        <f>'7.ВС'!AA137</f>
        <v>0</v>
      </c>
      <c r="AB170" s="29">
        <f>'7.ВС'!AB137</f>
        <v>3215000</v>
      </c>
      <c r="AC170" s="29">
        <f>'7.ВС'!AC137</f>
        <v>0</v>
      </c>
      <c r="AD170" s="29">
        <f>'7.ВС'!AD137</f>
        <v>0</v>
      </c>
      <c r="AE170" s="29">
        <f>'7.ВС'!AE137</f>
        <v>0</v>
      </c>
      <c r="AF170" s="29">
        <f>'7.ВС'!AF137</f>
        <v>0</v>
      </c>
      <c r="AG170" s="29">
        <f>'7.ВС'!AG137</f>
        <v>0</v>
      </c>
      <c r="AH170" s="29">
        <f>'7.ВС'!AH137</f>
        <v>3215000</v>
      </c>
      <c r="AI170" s="29">
        <f>'7.ВС'!AI137</f>
        <v>0</v>
      </c>
      <c r="AJ170" s="29">
        <f>'7.ВС'!AJ137</f>
        <v>3215000</v>
      </c>
      <c r="AK170" s="29">
        <f>'7.ВС'!AK137</f>
        <v>0</v>
      </c>
      <c r="AL170" s="29"/>
      <c r="AM170" s="29"/>
      <c r="AN170" s="29"/>
      <c r="AO170" s="29"/>
      <c r="AP170" s="29"/>
      <c r="AQ170" s="29">
        <f>'7.ВС'!AQ137</f>
        <v>0</v>
      </c>
      <c r="AR170" s="29"/>
      <c r="AS170" s="29">
        <f t="shared" si="129"/>
        <v>0</v>
      </c>
      <c r="AT170" s="29"/>
      <c r="AU170" s="29">
        <f t="shared" si="169"/>
        <v>0</v>
      </c>
      <c r="AV170" s="29">
        <f>'7.ВС'!AV137</f>
        <v>0</v>
      </c>
      <c r="AW170" s="29"/>
      <c r="AX170" s="29">
        <f t="shared" si="131"/>
        <v>0</v>
      </c>
      <c r="AY170" s="29"/>
      <c r="AZ170" s="29">
        <f t="shared" si="170"/>
        <v>0</v>
      </c>
    </row>
    <row r="171" spans="1:52" ht="30" hidden="1" x14ac:dyDescent="0.25">
      <c r="A171" s="106" t="s">
        <v>397</v>
      </c>
      <c r="B171" s="106"/>
      <c r="C171" s="106"/>
      <c r="D171" s="37"/>
      <c r="E171" s="124"/>
      <c r="F171" s="4" t="s">
        <v>38</v>
      </c>
      <c r="G171" s="4" t="s">
        <v>59</v>
      </c>
      <c r="H171" s="4" t="s">
        <v>398</v>
      </c>
      <c r="I171" s="3"/>
      <c r="J171" s="29">
        <f t="shared" si="168"/>
        <v>0</v>
      </c>
      <c r="K171" s="29">
        <f t="shared" si="168"/>
        <v>0</v>
      </c>
      <c r="L171" s="29">
        <f t="shared" si="168"/>
        <v>0</v>
      </c>
      <c r="M171" s="29">
        <f t="shared" si="168"/>
        <v>0</v>
      </c>
      <c r="N171" s="29">
        <f t="shared" si="168"/>
        <v>100000</v>
      </c>
      <c r="O171" s="29">
        <f t="shared" si="168"/>
        <v>0</v>
      </c>
      <c r="P171" s="29">
        <f t="shared" si="168"/>
        <v>100000</v>
      </c>
      <c r="Q171" s="29">
        <f t="shared" si="168"/>
        <v>0</v>
      </c>
      <c r="R171" s="29">
        <f t="shared" si="168"/>
        <v>100000</v>
      </c>
      <c r="S171" s="29">
        <f t="shared" si="168"/>
        <v>0</v>
      </c>
      <c r="T171" s="29">
        <f t="shared" si="168"/>
        <v>100000</v>
      </c>
      <c r="U171" s="29">
        <f t="shared" si="168"/>
        <v>0</v>
      </c>
      <c r="V171" s="29">
        <f t="shared" si="168"/>
        <v>0</v>
      </c>
      <c r="W171" s="29">
        <f t="shared" si="168"/>
        <v>0</v>
      </c>
      <c r="X171" s="29">
        <f t="shared" si="168"/>
        <v>0</v>
      </c>
      <c r="Y171" s="29">
        <f t="shared" si="168"/>
        <v>0</v>
      </c>
      <c r="Z171" s="29">
        <f t="shared" si="168"/>
        <v>100000</v>
      </c>
      <c r="AA171" s="29">
        <f t="shared" si="168"/>
        <v>0</v>
      </c>
      <c r="AB171" s="29">
        <f t="shared" si="168"/>
        <v>100000</v>
      </c>
      <c r="AC171" s="29">
        <f t="shared" si="168"/>
        <v>0</v>
      </c>
      <c r="AD171" s="29">
        <f t="shared" si="168"/>
        <v>0</v>
      </c>
      <c r="AE171" s="29">
        <f t="shared" si="168"/>
        <v>0</v>
      </c>
      <c r="AF171" s="29">
        <f t="shared" si="168"/>
        <v>0</v>
      </c>
      <c r="AG171" s="29">
        <f t="shared" si="168"/>
        <v>0</v>
      </c>
      <c r="AH171" s="29">
        <f t="shared" si="168"/>
        <v>100000</v>
      </c>
      <c r="AI171" s="29">
        <f t="shared" si="168"/>
        <v>0</v>
      </c>
      <c r="AJ171" s="29">
        <f t="shared" si="168"/>
        <v>100000</v>
      </c>
      <c r="AK171" s="29">
        <f t="shared" si="168"/>
        <v>0</v>
      </c>
      <c r="AL171" s="29"/>
      <c r="AM171" s="29"/>
      <c r="AN171" s="29"/>
      <c r="AO171" s="29"/>
      <c r="AP171" s="29"/>
      <c r="AQ171" s="29">
        <f t="shared" si="168"/>
        <v>0</v>
      </c>
      <c r="AR171" s="29"/>
      <c r="AS171" s="29">
        <f t="shared" si="129"/>
        <v>0</v>
      </c>
      <c r="AT171" s="29"/>
      <c r="AU171" s="29">
        <f t="shared" si="169"/>
        <v>0</v>
      </c>
      <c r="AV171" s="29">
        <f t="shared" si="168"/>
        <v>0</v>
      </c>
      <c r="AW171" s="29"/>
      <c r="AX171" s="29">
        <f t="shared" si="131"/>
        <v>0</v>
      </c>
      <c r="AY171" s="29"/>
      <c r="AZ171" s="29">
        <f t="shared" si="170"/>
        <v>0</v>
      </c>
    </row>
    <row r="172" spans="1:52" ht="45" hidden="1" x14ac:dyDescent="0.25">
      <c r="A172" s="106" t="s">
        <v>25</v>
      </c>
      <c r="B172" s="106"/>
      <c r="C172" s="106"/>
      <c r="D172" s="37"/>
      <c r="E172" s="124"/>
      <c r="F172" s="4" t="s">
        <v>38</v>
      </c>
      <c r="G172" s="4" t="s">
        <v>59</v>
      </c>
      <c r="H172" s="4" t="s">
        <v>398</v>
      </c>
      <c r="I172" s="3" t="s">
        <v>26</v>
      </c>
      <c r="J172" s="29">
        <f t="shared" ref="J172:AV172" si="171">J173</f>
        <v>0</v>
      </c>
      <c r="K172" s="29">
        <f t="shared" si="171"/>
        <v>0</v>
      </c>
      <c r="L172" s="29">
        <f t="shared" si="171"/>
        <v>0</v>
      </c>
      <c r="M172" s="29">
        <f t="shared" si="171"/>
        <v>0</v>
      </c>
      <c r="N172" s="29">
        <f t="shared" si="171"/>
        <v>100000</v>
      </c>
      <c r="O172" s="29">
        <f t="shared" si="171"/>
        <v>0</v>
      </c>
      <c r="P172" s="29">
        <f t="shared" si="171"/>
        <v>100000</v>
      </c>
      <c r="Q172" s="29">
        <f t="shared" si="171"/>
        <v>0</v>
      </c>
      <c r="R172" s="29">
        <f t="shared" si="171"/>
        <v>100000</v>
      </c>
      <c r="S172" s="29">
        <f t="shared" si="171"/>
        <v>0</v>
      </c>
      <c r="T172" s="29">
        <f t="shared" si="171"/>
        <v>100000</v>
      </c>
      <c r="U172" s="29">
        <f t="shared" si="171"/>
        <v>0</v>
      </c>
      <c r="V172" s="29">
        <f t="shared" si="171"/>
        <v>0</v>
      </c>
      <c r="W172" s="29">
        <f t="shared" si="171"/>
        <v>0</v>
      </c>
      <c r="X172" s="29">
        <f t="shared" si="171"/>
        <v>0</v>
      </c>
      <c r="Y172" s="29">
        <f t="shared" si="171"/>
        <v>0</v>
      </c>
      <c r="Z172" s="29">
        <f t="shared" si="171"/>
        <v>100000</v>
      </c>
      <c r="AA172" s="29">
        <f t="shared" si="171"/>
        <v>0</v>
      </c>
      <c r="AB172" s="29">
        <f t="shared" si="171"/>
        <v>100000</v>
      </c>
      <c r="AC172" s="29">
        <f t="shared" si="171"/>
        <v>0</v>
      </c>
      <c r="AD172" s="29">
        <f t="shared" si="171"/>
        <v>0</v>
      </c>
      <c r="AE172" s="29">
        <f t="shared" si="171"/>
        <v>0</v>
      </c>
      <c r="AF172" s="29">
        <f t="shared" si="171"/>
        <v>0</v>
      </c>
      <c r="AG172" s="29">
        <f t="shared" si="171"/>
        <v>0</v>
      </c>
      <c r="AH172" s="29">
        <f t="shared" si="171"/>
        <v>100000</v>
      </c>
      <c r="AI172" s="29">
        <f t="shared" si="171"/>
        <v>0</v>
      </c>
      <c r="AJ172" s="29">
        <f t="shared" si="171"/>
        <v>100000</v>
      </c>
      <c r="AK172" s="29">
        <f t="shared" si="171"/>
        <v>0</v>
      </c>
      <c r="AL172" s="29"/>
      <c r="AM172" s="29"/>
      <c r="AN172" s="29"/>
      <c r="AO172" s="29"/>
      <c r="AP172" s="29"/>
      <c r="AQ172" s="29">
        <f t="shared" si="171"/>
        <v>0</v>
      </c>
      <c r="AR172" s="29"/>
      <c r="AS172" s="29">
        <f t="shared" si="129"/>
        <v>0</v>
      </c>
      <c r="AT172" s="29"/>
      <c r="AU172" s="29">
        <f t="shared" si="169"/>
        <v>0</v>
      </c>
      <c r="AV172" s="29">
        <f t="shared" si="171"/>
        <v>0</v>
      </c>
      <c r="AW172" s="29"/>
      <c r="AX172" s="29">
        <f t="shared" si="131"/>
        <v>0</v>
      </c>
      <c r="AY172" s="29"/>
      <c r="AZ172" s="29">
        <f t="shared" si="170"/>
        <v>0</v>
      </c>
    </row>
    <row r="173" spans="1:52" ht="45" hidden="1" x14ac:dyDescent="0.25">
      <c r="A173" s="106" t="s">
        <v>12</v>
      </c>
      <c r="B173" s="106"/>
      <c r="C173" s="106"/>
      <c r="D173" s="37"/>
      <c r="E173" s="124"/>
      <c r="F173" s="4" t="s">
        <v>38</v>
      </c>
      <c r="G173" s="4" t="s">
        <v>59</v>
      </c>
      <c r="H173" s="4" t="s">
        <v>398</v>
      </c>
      <c r="I173" s="3" t="s">
        <v>27</v>
      </c>
      <c r="J173" s="29">
        <f>'7.ВС'!J140</f>
        <v>0</v>
      </c>
      <c r="K173" s="29">
        <f>'7.ВС'!K140</f>
        <v>0</v>
      </c>
      <c r="L173" s="29">
        <f>'7.ВС'!L140</f>
        <v>0</v>
      </c>
      <c r="M173" s="29">
        <f>'7.ВС'!M140</f>
        <v>0</v>
      </c>
      <c r="N173" s="29">
        <f>'7.ВС'!N140</f>
        <v>100000</v>
      </c>
      <c r="O173" s="29">
        <f>'7.ВС'!O140</f>
        <v>0</v>
      </c>
      <c r="P173" s="29">
        <f>'7.ВС'!P140</f>
        <v>100000</v>
      </c>
      <c r="Q173" s="29">
        <f>'7.ВС'!Q140</f>
        <v>0</v>
      </c>
      <c r="R173" s="29">
        <f>'7.ВС'!R140</f>
        <v>100000</v>
      </c>
      <c r="S173" s="29">
        <f>'7.ВС'!S140</f>
        <v>0</v>
      </c>
      <c r="T173" s="29">
        <f>'7.ВС'!T140</f>
        <v>100000</v>
      </c>
      <c r="U173" s="29">
        <f>'7.ВС'!U140</f>
        <v>0</v>
      </c>
      <c r="V173" s="29">
        <f>'7.ВС'!V140</f>
        <v>0</v>
      </c>
      <c r="W173" s="29">
        <f>'7.ВС'!W140</f>
        <v>0</v>
      </c>
      <c r="X173" s="29">
        <f>'7.ВС'!X140</f>
        <v>0</v>
      </c>
      <c r="Y173" s="29">
        <f>'7.ВС'!Y140</f>
        <v>0</v>
      </c>
      <c r="Z173" s="29">
        <f>'7.ВС'!Z140</f>
        <v>100000</v>
      </c>
      <c r="AA173" s="29">
        <f>'7.ВС'!AA140</f>
        <v>0</v>
      </c>
      <c r="AB173" s="29">
        <f>'7.ВС'!AB140</f>
        <v>100000</v>
      </c>
      <c r="AC173" s="29">
        <f>'7.ВС'!AC140</f>
        <v>0</v>
      </c>
      <c r="AD173" s="29">
        <f>'7.ВС'!AD140</f>
        <v>0</v>
      </c>
      <c r="AE173" s="29">
        <f>'7.ВС'!AE140</f>
        <v>0</v>
      </c>
      <c r="AF173" s="29">
        <f>'7.ВС'!AF140</f>
        <v>0</v>
      </c>
      <c r="AG173" s="29">
        <f>'7.ВС'!AG140</f>
        <v>0</v>
      </c>
      <c r="AH173" s="29">
        <f>'7.ВС'!AH140</f>
        <v>100000</v>
      </c>
      <c r="AI173" s="29">
        <f>'7.ВС'!AI140</f>
        <v>0</v>
      </c>
      <c r="AJ173" s="29">
        <f>'7.ВС'!AJ140</f>
        <v>100000</v>
      </c>
      <c r="AK173" s="29">
        <f>'7.ВС'!AK140</f>
        <v>0</v>
      </c>
      <c r="AL173" s="29"/>
      <c r="AM173" s="29"/>
      <c r="AN173" s="29"/>
      <c r="AO173" s="29"/>
      <c r="AP173" s="29"/>
      <c r="AQ173" s="29">
        <f>'7.ВС'!AQ140</f>
        <v>0</v>
      </c>
      <c r="AR173" s="29"/>
      <c r="AS173" s="29">
        <f t="shared" si="129"/>
        <v>0</v>
      </c>
      <c r="AT173" s="29"/>
      <c r="AU173" s="29">
        <f t="shared" si="169"/>
        <v>0</v>
      </c>
      <c r="AV173" s="29">
        <f>'7.ВС'!AV140</f>
        <v>0</v>
      </c>
      <c r="AW173" s="29"/>
      <c r="AX173" s="29">
        <f t="shared" si="131"/>
        <v>0</v>
      </c>
      <c r="AY173" s="29"/>
      <c r="AZ173" s="29">
        <f t="shared" si="170"/>
        <v>0</v>
      </c>
    </row>
    <row r="174" spans="1:52" s="31" customFormat="1" ht="135" hidden="1" x14ac:dyDescent="0.25">
      <c r="A174" s="126" t="s">
        <v>103</v>
      </c>
      <c r="B174" s="106"/>
      <c r="C174" s="106"/>
      <c r="D174" s="106"/>
      <c r="E174" s="124">
        <v>851</v>
      </c>
      <c r="F174" s="4" t="s">
        <v>38</v>
      </c>
      <c r="G174" s="4" t="s">
        <v>59</v>
      </c>
      <c r="H174" s="4" t="s">
        <v>312</v>
      </c>
      <c r="I174" s="3"/>
      <c r="J174" s="29">
        <f t="shared" ref="J174:AV175" si="172">J175</f>
        <v>600</v>
      </c>
      <c r="K174" s="29">
        <f t="shared" si="172"/>
        <v>0</v>
      </c>
      <c r="L174" s="29">
        <f t="shared" si="172"/>
        <v>600</v>
      </c>
      <c r="M174" s="29">
        <f t="shared" si="172"/>
        <v>0</v>
      </c>
      <c r="N174" s="29">
        <f t="shared" si="172"/>
        <v>0</v>
      </c>
      <c r="O174" s="29">
        <f t="shared" si="172"/>
        <v>0</v>
      </c>
      <c r="P174" s="29">
        <f t="shared" si="172"/>
        <v>0</v>
      </c>
      <c r="Q174" s="29">
        <f t="shared" si="172"/>
        <v>0</v>
      </c>
      <c r="R174" s="29">
        <f t="shared" si="172"/>
        <v>600</v>
      </c>
      <c r="S174" s="29">
        <f t="shared" si="172"/>
        <v>0</v>
      </c>
      <c r="T174" s="29">
        <f t="shared" si="172"/>
        <v>600</v>
      </c>
      <c r="U174" s="29">
        <f t="shared" si="172"/>
        <v>0</v>
      </c>
      <c r="V174" s="29">
        <f t="shared" si="172"/>
        <v>0</v>
      </c>
      <c r="W174" s="29">
        <f t="shared" si="172"/>
        <v>0</v>
      </c>
      <c r="X174" s="29">
        <f t="shared" si="172"/>
        <v>0</v>
      </c>
      <c r="Y174" s="29">
        <f t="shared" si="172"/>
        <v>0</v>
      </c>
      <c r="Z174" s="29">
        <f t="shared" si="172"/>
        <v>600</v>
      </c>
      <c r="AA174" s="29">
        <f t="shared" si="172"/>
        <v>0</v>
      </c>
      <c r="AB174" s="29">
        <f t="shared" si="172"/>
        <v>600</v>
      </c>
      <c r="AC174" s="29">
        <f t="shared" si="172"/>
        <v>0</v>
      </c>
      <c r="AD174" s="29">
        <f t="shared" si="172"/>
        <v>0</v>
      </c>
      <c r="AE174" s="29">
        <f t="shared" si="172"/>
        <v>0</v>
      </c>
      <c r="AF174" s="29">
        <f t="shared" si="172"/>
        <v>0</v>
      </c>
      <c r="AG174" s="29">
        <f t="shared" si="172"/>
        <v>0</v>
      </c>
      <c r="AH174" s="29">
        <f t="shared" si="172"/>
        <v>600</v>
      </c>
      <c r="AI174" s="29">
        <f t="shared" si="172"/>
        <v>0</v>
      </c>
      <c r="AJ174" s="29">
        <f t="shared" si="172"/>
        <v>600</v>
      </c>
      <c r="AK174" s="29">
        <f t="shared" si="172"/>
        <v>0</v>
      </c>
      <c r="AL174" s="29"/>
      <c r="AM174" s="29"/>
      <c r="AN174" s="29"/>
      <c r="AO174" s="29"/>
      <c r="AP174" s="29"/>
      <c r="AQ174" s="29">
        <f t="shared" si="172"/>
        <v>600</v>
      </c>
      <c r="AR174" s="29"/>
      <c r="AS174" s="29">
        <f t="shared" si="129"/>
        <v>600</v>
      </c>
      <c r="AT174" s="29"/>
      <c r="AU174" s="29">
        <f t="shared" si="169"/>
        <v>600</v>
      </c>
      <c r="AV174" s="29">
        <f t="shared" si="172"/>
        <v>600</v>
      </c>
      <c r="AW174" s="29"/>
      <c r="AX174" s="29">
        <f t="shared" si="131"/>
        <v>600</v>
      </c>
      <c r="AY174" s="29"/>
      <c r="AZ174" s="29">
        <f t="shared" si="170"/>
        <v>600</v>
      </c>
    </row>
    <row r="175" spans="1:52" s="31" customFormat="1" hidden="1" x14ac:dyDescent="0.25">
      <c r="A175" s="126" t="s">
        <v>45</v>
      </c>
      <c r="B175" s="106"/>
      <c r="C175" s="106"/>
      <c r="D175" s="106"/>
      <c r="E175" s="124">
        <v>851</v>
      </c>
      <c r="F175" s="4" t="s">
        <v>38</v>
      </c>
      <c r="G175" s="4" t="s">
        <v>59</v>
      </c>
      <c r="H175" s="4" t="s">
        <v>312</v>
      </c>
      <c r="I175" s="3" t="s">
        <v>46</v>
      </c>
      <c r="J175" s="29">
        <f t="shared" si="172"/>
        <v>600</v>
      </c>
      <c r="K175" s="29">
        <f t="shared" si="172"/>
        <v>0</v>
      </c>
      <c r="L175" s="29">
        <f t="shared" si="172"/>
        <v>600</v>
      </c>
      <c r="M175" s="29">
        <f t="shared" si="172"/>
        <v>0</v>
      </c>
      <c r="N175" s="29">
        <f t="shared" si="172"/>
        <v>0</v>
      </c>
      <c r="O175" s="29">
        <f t="shared" si="172"/>
        <v>0</v>
      </c>
      <c r="P175" s="29">
        <f t="shared" si="172"/>
        <v>0</v>
      </c>
      <c r="Q175" s="29">
        <f t="shared" si="172"/>
        <v>0</v>
      </c>
      <c r="R175" s="29">
        <f t="shared" si="172"/>
        <v>600</v>
      </c>
      <c r="S175" s="29">
        <f t="shared" si="172"/>
        <v>0</v>
      </c>
      <c r="T175" s="29">
        <f t="shared" si="172"/>
        <v>600</v>
      </c>
      <c r="U175" s="29">
        <f t="shared" si="172"/>
        <v>0</v>
      </c>
      <c r="V175" s="29">
        <f t="shared" si="172"/>
        <v>0</v>
      </c>
      <c r="W175" s="29">
        <f t="shared" si="172"/>
        <v>0</v>
      </c>
      <c r="X175" s="29">
        <f t="shared" si="172"/>
        <v>0</v>
      </c>
      <c r="Y175" s="29">
        <f t="shared" si="172"/>
        <v>0</v>
      </c>
      <c r="Z175" s="29">
        <f t="shared" si="172"/>
        <v>600</v>
      </c>
      <c r="AA175" s="29">
        <f t="shared" si="172"/>
        <v>0</v>
      </c>
      <c r="AB175" s="29">
        <f t="shared" si="172"/>
        <v>600</v>
      </c>
      <c r="AC175" s="29">
        <f t="shared" si="172"/>
        <v>0</v>
      </c>
      <c r="AD175" s="29">
        <f t="shared" si="172"/>
        <v>0</v>
      </c>
      <c r="AE175" s="29">
        <f t="shared" si="172"/>
        <v>0</v>
      </c>
      <c r="AF175" s="29">
        <f t="shared" si="172"/>
        <v>0</v>
      </c>
      <c r="AG175" s="29">
        <f t="shared" si="172"/>
        <v>0</v>
      </c>
      <c r="AH175" s="29">
        <f t="shared" si="172"/>
        <v>600</v>
      </c>
      <c r="AI175" s="29">
        <f t="shared" si="172"/>
        <v>0</v>
      </c>
      <c r="AJ175" s="29">
        <f t="shared" si="172"/>
        <v>600</v>
      </c>
      <c r="AK175" s="29">
        <f t="shared" si="172"/>
        <v>0</v>
      </c>
      <c r="AL175" s="29"/>
      <c r="AM175" s="29"/>
      <c r="AN175" s="29"/>
      <c r="AO175" s="29"/>
      <c r="AP175" s="29"/>
      <c r="AQ175" s="29">
        <f t="shared" si="172"/>
        <v>600</v>
      </c>
      <c r="AR175" s="29"/>
      <c r="AS175" s="29">
        <f t="shared" si="129"/>
        <v>600</v>
      </c>
      <c r="AT175" s="29"/>
      <c r="AU175" s="29">
        <f t="shared" si="169"/>
        <v>600</v>
      </c>
      <c r="AV175" s="29">
        <f t="shared" si="172"/>
        <v>600</v>
      </c>
      <c r="AW175" s="29"/>
      <c r="AX175" s="29">
        <f t="shared" si="131"/>
        <v>600</v>
      </c>
      <c r="AY175" s="29"/>
      <c r="AZ175" s="29">
        <f t="shared" si="170"/>
        <v>600</v>
      </c>
    </row>
    <row r="176" spans="1:52" s="31" customFormat="1" hidden="1" x14ac:dyDescent="0.25">
      <c r="A176" s="106" t="s">
        <v>84</v>
      </c>
      <c r="B176" s="106"/>
      <c r="C176" s="106"/>
      <c r="D176" s="106"/>
      <c r="E176" s="124">
        <v>851</v>
      </c>
      <c r="F176" s="4" t="s">
        <v>38</v>
      </c>
      <c r="G176" s="4" t="s">
        <v>59</v>
      </c>
      <c r="H176" s="4" t="s">
        <v>312</v>
      </c>
      <c r="I176" s="3" t="s">
        <v>85</v>
      </c>
      <c r="J176" s="29">
        <f>'7.ВС'!J143</f>
        <v>600</v>
      </c>
      <c r="K176" s="29">
        <f>'7.ВС'!K143</f>
        <v>0</v>
      </c>
      <c r="L176" s="29">
        <f>'7.ВС'!L143</f>
        <v>600</v>
      </c>
      <c r="M176" s="29">
        <f>'7.ВС'!M143</f>
        <v>0</v>
      </c>
      <c r="N176" s="29">
        <f>'7.ВС'!N143</f>
        <v>0</v>
      </c>
      <c r="O176" s="29">
        <f>'7.ВС'!O143</f>
        <v>0</v>
      </c>
      <c r="P176" s="29">
        <f>'7.ВС'!P143</f>
        <v>0</v>
      </c>
      <c r="Q176" s="29">
        <f>'7.ВС'!Q143</f>
        <v>0</v>
      </c>
      <c r="R176" s="29">
        <f>'7.ВС'!R143</f>
        <v>600</v>
      </c>
      <c r="S176" s="29">
        <f>'7.ВС'!S143</f>
        <v>0</v>
      </c>
      <c r="T176" s="29">
        <f>'7.ВС'!T143</f>
        <v>600</v>
      </c>
      <c r="U176" s="29">
        <f>'7.ВС'!U143</f>
        <v>0</v>
      </c>
      <c r="V176" s="29">
        <f>'7.ВС'!V143</f>
        <v>0</v>
      </c>
      <c r="W176" s="29">
        <f>'7.ВС'!W143</f>
        <v>0</v>
      </c>
      <c r="X176" s="29">
        <f>'7.ВС'!X143</f>
        <v>0</v>
      </c>
      <c r="Y176" s="29">
        <f>'7.ВС'!Y143</f>
        <v>0</v>
      </c>
      <c r="Z176" s="29">
        <f>'7.ВС'!Z143</f>
        <v>600</v>
      </c>
      <c r="AA176" s="29">
        <f>'7.ВС'!AA143</f>
        <v>0</v>
      </c>
      <c r="AB176" s="29">
        <f>'7.ВС'!AB143</f>
        <v>600</v>
      </c>
      <c r="AC176" s="29">
        <f>'7.ВС'!AC143</f>
        <v>0</v>
      </c>
      <c r="AD176" s="29">
        <f>'7.ВС'!AD143</f>
        <v>0</v>
      </c>
      <c r="AE176" s="29">
        <f>'7.ВС'!AE143</f>
        <v>0</v>
      </c>
      <c r="AF176" s="29">
        <f>'7.ВС'!AF143</f>
        <v>0</v>
      </c>
      <c r="AG176" s="29">
        <f>'7.ВС'!AG143</f>
        <v>0</v>
      </c>
      <c r="AH176" s="29">
        <f>'7.ВС'!AH143</f>
        <v>600</v>
      </c>
      <c r="AI176" s="29">
        <f>'7.ВС'!AI143</f>
        <v>0</v>
      </c>
      <c r="AJ176" s="29">
        <f>'7.ВС'!AJ143</f>
        <v>600</v>
      </c>
      <c r="AK176" s="29">
        <f>'7.ВС'!AK143</f>
        <v>0</v>
      </c>
      <c r="AL176" s="29"/>
      <c r="AM176" s="29"/>
      <c r="AN176" s="29"/>
      <c r="AO176" s="29"/>
      <c r="AP176" s="29"/>
      <c r="AQ176" s="29">
        <f>'7.ВС'!AQ143</f>
        <v>600</v>
      </c>
      <c r="AR176" s="29"/>
      <c r="AS176" s="29">
        <f t="shared" si="129"/>
        <v>600</v>
      </c>
      <c r="AT176" s="29"/>
      <c r="AU176" s="29">
        <f t="shared" si="169"/>
        <v>600</v>
      </c>
      <c r="AV176" s="29">
        <f>'7.ВС'!AV143</f>
        <v>600</v>
      </c>
      <c r="AW176" s="29"/>
      <c r="AX176" s="29">
        <f t="shared" si="131"/>
        <v>600</v>
      </c>
      <c r="AY176" s="29"/>
      <c r="AZ176" s="29">
        <f t="shared" si="170"/>
        <v>600</v>
      </c>
    </row>
    <row r="177" spans="1:52" s="31" customFormat="1" ht="30" hidden="1" x14ac:dyDescent="0.25">
      <c r="A177" s="126" t="s">
        <v>371</v>
      </c>
      <c r="B177" s="106"/>
      <c r="C177" s="106"/>
      <c r="D177" s="106"/>
      <c r="E177" s="124">
        <v>851</v>
      </c>
      <c r="F177" s="4" t="s">
        <v>38</v>
      </c>
      <c r="G177" s="4" t="s">
        <v>59</v>
      </c>
      <c r="H177" s="4" t="s">
        <v>327</v>
      </c>
      <c r="I177" s="3"/>
      <c r="J177" s="29">
        <f t="shared" ref="J177:AZ178" si="173">J178</f>
        <v>0</v>
      </c>
      <c r="K177" s="29">
        <f t="shared" si="173"/>
        <v>0</v>
      </c>
      <c r="L177" s="29">
        <f t="shared" si="173"/>
        <v>0</v>
      </c>
      <c r="M177" s="29">
        <f t="shared" si="173"/>
        <v>0</v>
      </c>
      <c r="N177" s="29">
        <f t="shared" si="173"/>
        <v>0</v>
      </c>
      <c r="O177" s="29">
        <f t="shared" si="173"/>
        <v>0</v>
      </c>
      <c r="P177" s="29">
        <f t="shared" si="173"/>
        <v>0</v>
      </c>
      <c r="Q177" s="29">
        <f t="shared" si="173"/>
        <v>0</v>
      </c>
      <c r="R177" s="29">
        <f t="shared" si="173"/>
        <v>0</v>
      </c>
      <c r="S177" s="29">
        <f t="shared" si="173"/>
        <v>0</v>
      </c>
      <c r="T177" s="29">
        <f t="shared" si="173"/>
        <v>0</v>
      </c>
      <c r="U177" s="29">
        <f t="shared" si="173"/>
        <v>0</v>
      </c>
      <c r="V177" s="29">
        <f t="shared" si="173"/>
        <v>0</v>
      </c>
      <c r="W177" s="29">
        <f t="shared" si="173"/>
        <v>0</v>
      </c>
      <c r="X177" s="29">
        <f t="shared" si="173"/>
        <v>0</v>
      </c>
      <c r="Y177" s="29">
        <f t="shared" si="173"/>
        <v>0</v>
      </c>
      <c r="Z177" s="29">
        <f t="shared" si="173"/>
        <v>0</v>
      </c>
      <c r="AA177" s="29">
        <f t="shared" si="173"/>
        <v>0</v>
      </c>
      <c r="AB177" s="29">
        <f t="shared" si="173"/>
        <v>0</v>
      </c>
      <c r="AC177" s="29">
        <f t="shared" si="173"/>
        <v>0</v>
      </c>
      <c r="AD177" s="29">
        <f t="shared" si="173"/>
        <v>0</v>
      </c>
      <c r="AE177" s="29">
        <f t="shared" si="173"/>
        <v>0</v>
      </c>
      <c r="AF177" s="29">
        <f t="shared" si="173"/>
        <v>0</v>
      </c>
      <c r="AG177" s="29">
        <f t="shared" si="173"/>
        <v>0</v>
      </c>
      <c r="AH177" s="29">
        <f t="shared" si="173"/>
        <v>0</v>
      </c>
      <c r="AI177" s="29">
        <f t="shared" si="173"/>
        <v>0</v>
      </c>
      <c r="AJ177" s="29">
        <f t="shared" si="173"/>
        <v>0</v>
      </c>
      <c r="AK177" s="29">
        <f t="shared" si="173"/>
        <v>0</v>
      </c>
      <c r="AL177" s="29"/>
      <c r="AM177" s="29"/>
      <c r="AN177" s="29"/>
      <c r="AO177" s="29"/>
      <c r="AP177" s="29"/>
      <c r="AQ177" s="29">
        <f t="shared" si="173"/>
        <v>0</v>
      </c>
      <c r="AR177" s="29">
        <f t="shared" si="173"/>
        <v>0</v>
      </c>
      <c r="AS177" s="29">
        <f t="shared" si="173"/>
        <v>0</v>
      </c>
      <c r="AT177" s="29">
        <f t="shared" si="173"/>
        <v>0</v>
      </c>
      <c r="AU177" s="29">
        <f t="shared" si="173"/>
        <v>0</v>
      </c>
      <c r="AV177" s="29">
        <f t="shared" si="173"/>
        <v>496695</v>
      </c>
      <c r="AW177" s="29">
        <f t="shared" si="173"/>
        <v>9437205</v>
      </c>
      <c r="AX177" s="29">
        <f t="shared" si="173"/>
        <v>9933900</v>
      </c>
      <c r="AY177" s="29">
        <f t="shared" si="173"/>
        <v>0</v>
      </c>
      <c r="AZ177" s="29">
        <f t="shared" si="173"/>
        <v>9933900</v>
      </c>
    </row>
    <row r="178" spans="1:52" s="31" customFormat="1" ht="45" hidden="1" x14ac:dyDescent="0.25">
      <c r="A178" s="106" t="s">
        <v>97</v>
      </c>
      <c r="B178" s="106"/>
      <c r="C178" s="106"/>
      <c r="D178" s="106"/>
      <c r="E178" s="124">
        <v>851</v>
      </c>
      <c r="F178" s="4" t="s">
        <v>38</v>
      </c>
      <c r="G178" s="4" t="s">
        <v>59</v>
      </c>
      <c r="H178" s="4" t="s">
        <v>327</v>
      </c>
      <c r="I178" s="3" t="s">
        <v>98</v>
      </c>
      <c r="J178" s="29">
        <f t="shared" si="173"/>
        <v>0</v>
      </c>
      <c r="K178" s="29">
        <f t="shared" si="173"/>
        <v>0</v>
      </c>
      <c r="L178" s="29">
        <f t="shared" si="173"/>
        <v>0</v>
      </c>
      <c r="M178" s="29">
        <f t="shared" si="173"/>
        <v>0</v>
      </c>
      <c r="N178" s="29">
        <f t="shared" si="173"/>
        <v>0</v>
      </c>
      <c r="O178" s="29">
        <f t="shared" si="173"/>
        <v>0</v>
      </c>
      <c r="P178" s="29">
        <f t="shared" si="173"/>
        <v>0</v>
      </c>
      <c r="Q178" s="29">
        <f t="shared" si="173"/>
        <v>0</v>
      </c>
      <c r="R178" s="29">
        <f t="shared" si="173"/>
        <v>0</v>
      </c>
      <c r="S178" s="29">
        <f t="shared" si="173"/>
        <v>0</v>
      </c>
      <c r="T178" s="29">
        <f t="shared" si="173"/>
        <v>0</v>
      </c>
      <c r="U178" s="29">
        <f t="shared" si="173"/>
        <v>0</v>
      </c>
      <c r="V178" s="29">
        <f t="shared" si="173"/>
        <v>0</v>
      </c>
      <c r="W178" s="29">
        <f t="shared" si="173"/>
        <v>0</v>
      </c>
      <c r="X178" s="29">
        <f t="shared" si="173"/>
        <v>0</v>
      </c>
      <c r="Y178" s="29">
        <f t="shared" si="173"/>
        <v>0</v>
      </c>
      <c r="Z178" s="29">
        <f t="shared" si="173"/>
        <v>0</v>
      </c>
      <c r="AA178" s="29">
        <f t="shared" si="173"/>
        <v>0</v>
      </c>
      <c r="AB178" s="29">
        <f t="shared" si="173"/>
        <v>0</v>
      </c>
      <c r="AC178" s="29">
        <f t="shared" si="173"/>
        <v>0</v>
      </c>
      <c r="AD178" s="29">
        <f t="shared" si="173"/>
        <v>0</v>
      </c>
      <c r="AE178" s="29">
        <f t="shared" si="173"/>
        <v>0</v>
      </c>
      <c r="AF178" s="29">
        <f t="shared" si="173"/>
        <v>0</v>
      </c>
      <c r="AG178" s="29">
        <f t="shared" si="173"/>
        <v>0</v>
      </c>
      <c r="AH178" s="29">
        <f t="shared" si="173"/>
        <v>0</v>
      </c>
      <c r="AI178" s="29">
        <f t="shared" si="173"/>
        <v>0</v>
      </c>
      <c r="AJ178" s="29">
        <f t="shared" si="173"/>
        <v>0</v>
      </c>
      <c r="AK178" s="29">
        <f t="shared" si="173"/>
        <v>0</v>
      </c>
      <c r="AL178" s="29"/>
      <c r="AM178" s="29"/>
      <c r="AN178" s="29"/>
      <c r="AO178" s="29"/>
      <c r="AP178" s="29"/>
      <c r="AQ178" s="29">
        <f t="shared" si="173"/>
        <v>0</v>
      </c>
      <c r="AR178" s="29">
        <f t="shared" si="173"/>
        <v>0</v>
      </c>
      <c r="AS178" s="29">
        <f t="shared" si="173"/>
        <v>0</v>
      </c>
      <c r="AT178" s="29">
        <f t="shared" si="173"/>
        <v>0</v>
      </c>
      <c r="AU178" s="29">
        <f t="shared" si="173"/>
        <v>0</v>
      </c>
      <c r="AV178" s="29">
        <f t="shared" si="173"/>
        <v>496695</v>
      </c>
      <c r="AW178" s="29">
        <f t="shared" si="173"/>
        <v>9437205</v>
      </c>
      <c r="AX178" s="29">
        <f t="shared" si="173"/>
        <v>9933900</v>
      </c>
      <c r="AY178" s="29">
        <f t="shared" si="173"/>
        <v>0</v>
      </c>
      <c r="AZ178" s="29">
        <f t="shared" si="173"/>
        <v>9933900</v>
      </c>
    </row>
    <row r="179" spans="1:52" s="31" customFormat="1" hidden="1" x14ac:dyDescent="0.25">
      <c r="A179" s="106" t="s">
        <v>99</v>
      </c>
      <c r="B179" s="106"/>
      <c r="C179" s="106"/>
      <c r="D179" s="106"/>
      <c r="E179" s="124">
        <v>851</v>
      </c>
      <c r="F179" s="4" t="s">
        <v>38</v>
      </c>
      <c r="G179" s="4" t="s">
        <v>59</v>
      </c>
      <c r="H179" s="4" t="s">
        <v>327</v>
      </c>
      <c r="I179" s="3" t="s">
        <v>100</v>
      </c>
      <c r="J179" s="29">
        <f>'7.ВС'!J146</f>
        <v>0</v>
      </c>
      <c r="K179" s="29">
        <f>'7.ВС'!K146</f>
        <v>0</v>
      </c>
      <c r="L179" s="29">
        <f>'7.ВС'!L146</f>
        <v>0</v>
      </c>
      <c r="M179" s="29">
        <f>'7.ВС'!M146</f>
        <v>0</v>
      </c>
      <c r="N179" s="29">
        <f>'7.ВС'!N146</f>
        <v>0</v>
      </c>
      <c r="O179" s="29">
        <f>'7.ВС'!O146</f>
        <v>0</v>
      </c>
      <c r="P179" s="29">
        <f>'7.ВС'!P146</f>
        <v>0</v>
      </c>
      <c r="Q179" s="29">
        <f>'7.ВС'!Q146</f>
        <v>0</v>
      </c>
      <c r="R179" s="29">
        <f>'7.ВС'!R146</f>
        <v>0</v>
      </c>
      <c r="S179" s="29">
        <f>'7.ВС'!S146</f>
        <v>0</v>
      </c>
      <c r="T179" s="29">
        <f>'7.ВС'!T146</f>
        <v>0</v>
      </c>
      <c r="U179" s="29">
        <f>'7.ВС'!U146</f>
        <v>0</v>
      </c>
      <c r="V179" s="29">
        <f>'7.ВС'!V146</f>
        <v>0</v>
      </c>
      <c r="W179" s="29">
        <f>'7.ВС'!W146</f>
        <v>0</v>
      </c>
      <c r="X179" s="29">
        <f>'7.ВС'!X146</f>
        <v>0</v>
      </c>
      <c r="Y179" s="29">
        <f>'7.ВС'!Y146</f>
        <v>0</v>
      </c>
      <c r="Z179" s="29">
        <f>'7.ВС'!Z146</f>
        <v>0</v>
      </c>
      <c r="AA179" s="29">
        <f>'7.ВС'!AA146</f>
        <v>0</v>
      </c>
      <c r="AB179" s="29">
        <f>'7.ВС'!AB146</f>
        <v>0</v>
      </c>
      <c r="AC179" s="29">
        <f>'7.ВС'!AC146</f>
        <v>0</v>
      </c>
      <c r="AD179" s="29">
        <f>'7.ВС'!AD146</f>
        <v>0</v>
      </c>
      <c r="AE179" s="29">
        <f>'7.ВС'!AE146</f>
        <v>0</v>
      </c>
      <c r="AF179" s="29">
        <f>'7.ВС'!AF146</f>
        <v>0</v>
      </c>
      <c r="AG179" s="29">
        <f>'7.ВС'!AG146</f>
        <v>0</v>
      </c>
      <c r="AH179" s="29">
        <f>'7.ВС'!AH146</f>
        <v>0</v>
      </c>
      <c r="AI179" s="29">
        <f>'7.ВС'!AI146</f>
        <v>0</v>
      </c>
      <c r="AJ179" s="29">
        <f>'7.ВС'!AJ146</f>
        <v>0</v>
      </c>
      <c r="AK179" s="29">
        <f>'7.ВС'!AK146</f>
        <v>0</v>
      </c>
      <c r="AL179" s="29"/>
      <c r="AM179" s="29"/>
      <c r="AN179" s="29"/>
      <c r="AO179" s="29"/>
      <c r="AP179" s="29"/>
      <c r="AQ179" s="29">
        <f>'7.ВС'!AQ146</f>
        <v>0</v>
      </c>
      <c r="AR179" s="29">
        <f>'7.ВС'!AR146</f>
        <v>0</v>
      </c>
      <c r="AS179" s="29">
        <f>'7.ВС'!AS146</f>
        <v>0</v>
      </c>
      <c r="AT179" s="29">
        <f>'7.ВС'!AT146</f>
        <v>0</v>
      </c>
      <c r="AU179" s="29">
        <f>'7.ВС'!AU146</f>
        <v>0</v>
      </c>
      <c r="AV179" s="29">
        <f>'7.ВС'!AV146</f>
        <v>496695</v>
      </c>
      <c r="AW179" s="29">
        <f>'7.ВС'!AW146</f>
        <v>9437205</v>
      </c>
      <c r="AX179" s="29">
        <f>'7.ВС'!AX146</f>
        <v>9933900</v>
      </c>
      <c r="AY179" s="29">
        <f>'7.ВС'!AY146</f>
        <v>0</v>
      </c>
      <c r="AZ179" s="29">
        <f>'7.ВС'!AZ146</f>
        <v>9933900</v>
      </c>
    </row>
    <row r="180" spans="1:52" ht="60" hidden="1" x14ac:dyDescent="0.25">
      <c r="A180" s="126" t="s">
        <v>376</v>
      </c>
      <c r="B180" s="106"/>
      <c r="C180" s="106"/>
      <c r="D180" s="37"/>
      <c r="E180" s="124">
        <v>851</v>
      </c>
      <c r="F180" s="4" t="s">
        <v>38</v>
      </c>
      <c r="G180" s="4" t="s">
        <v>59</v>
      </c>
      <c r="H180" s="4" t="s">
        <v>104</v>
      </c>
      <c r="I180" s="3"/>
      <c r="J180" s="29">
        <f t="shared" ref="J180:AZ181" si="174">J181</f>
        <v>0</v>
      </c>
      <c r="K180" s="29">
        <f t="shared" si="174"/>
        <v>0</v>
      </c>
      <c r="L180" s="29">
        <f t="shared" si="174"/>
        <v>0</v>
      </c>
      <c r="M180" s="29">
        <f t="shared" si="174"/>
        <v>0</v>
      </c>
      <c r="N180" s="29">
        <f t="shared" si="174"/>
        <v>0</v>
      </c>
      <c r="O180" s="29">
        <f t="shared" si="174"/>
        <v>0</v>
      </c>
      <c r="P180" s="29">
        <f t="shared" si="174"/>
        <v>0</v>
      </c>
      <c r="Q180" s="29">
        <f t="shared" si="174"/>
        <v>0</v>
      </c>
      <c r="R180" s="29">
        <f t="shared" si="174"/>
        <v>0</v>
      </c>
      <c r="S180" s="29">
        <f t="shared" si="174"/>
        <v>0</v>
      </c>
      <c r="T180" s="29">
        <f t="shared" si="174"/>
        <v>0</v>
      </c>
      <c r="U180" s="29">
        <f t="shared" si="174"/>
        <v>0</v>
      </c>
      <c r="V180" s="29">
        <f t="shared" si="174"/>
        <v>0</v>
      </c>
      <c r="W180" s="29">
        <f t="shared" si="174"/>
        <v>0</v>
      </c>
      <c r="X180" s="29">
        <f t="shared" si="174"/>
        <v>0</v>
      </c>
      <c r="Y180" s="29">
        <f t="shared" si="174"/>
        <v>0</v>
      </c>
      <c r="Z180" s="29">
        <f t="shared" si="174"/>
        <v>0</v>
      </c>
      <c r="AA180" s="29">
        <f t="shared" si="174"/>
        <v>0</v>
      </c>
      <c r="AB180" s="29">
        <f t="shared" si="174"/>
        <v>0</v>
      </c>
      <c r="AC180" s="29">
        <f t="shared" si="174"/>
        <v>0</v>
      </c>
      <c r="AD180" s="29">
        <f t="shared" si="174"/>
        <v>0</v>
      </c>
      <c r="AE180" s="29">
        <f t="shared" si="174"/>
        <v>0</v>
      </c>
      <c r="AF180" s="29">
        <f t="shared" si="174"/>
        <v>0</v>
      </c>
      <c r="AG180" s="29">
        <f t="shared" si="174"/>
        <v>0</v>
      </c>
      <c r="AH180" s="29">
        <f t="shared" si="174"/>
        <v>0</v>
      </c>
      <c r="AI180" s="29">
        <f t="shared" si="174"/>
        <v>0</v>
      </c>
      <c r="AJ180" s="29">
        <f t="shared" si="174"/>
        <v>0</v>
      </c>
      <c r="AK180" s="29">
        <f t="shared" si="174"/>
        <v>0</v>
      </c>
      <c r="AL180" s="29"/>
      <c r="AM180" s="29"/>
      <c r="AN180" s="29"/>
      <c r="AO180" s="29"/>
      <c r="AP180" s="29"/>
      <c r="AQ180" s="29">
        <f t="shared" si="174"/>
        <v>91478</v>
      </c>
      <c r="AR180" s="29">
        <f t="shared" si="174"/>
        <v>1738082</v>
      </c>
      <c r="AS180" s="29">
        <f t="shared" si="174"/>
        <v>1829560</v>
      </c>
      <c r="AT180" s="29">
        <f t="shared" si="174"/>
        <v>0</v>
      </c>
      <c r="AU180" s="29">
        <f t="shared" si="174"/>
        <v>1829560</v>
      </c>
      <c r="AV180" s="29">
        <f t="shared" si="174"/>
        <v>0</v>
      </c>
      <c r="AW180" s="29">
        <f t="shared" si="174"/>
        <v>0</v>
      </c>
      <c r="AX180" s="29">
        <f t="shared" si="174"/>
        <v>0</v>
      </c>
      <c r="AY180" s="29">
        <f t="shared" si="174"/>
        <v>0</v>
      </c>
      <c r="AZ180" s="29">
        <f t="shared" si="174"/>
        <v>0</v>
      </c>
    </row>
    <row r="181" spans="1:52" ht="45" hidden="1" x14ac:dyDescent="0.25">
      <c r="A181" s="106" t="s">
        <v>97</v>
      </c>
      <c r="B181" s="106"/>
      <c r="C181" s="106"/>
      <c r="D181" s="37"/>
      <c r="E181" s="124">
        <v>851</v>
      </c>
      <c r="F181" s="4" t="s">
        <v>38</v>
      </c>
      <c r="G181" s="4" t="s">
        <v>59</v>
      </c>
      <c r="H181" s="4" t="s">
        <v>104</v>
      </c>
      <c r="I181" s="3" t="s">
        <v>98</v>
      </c>
      <c r="J181" s="29">
        <f t="shared" si="174"/>
        <v>0</v>
      </c>
      <c r="K181" s="29">
        <f t="shared" si="174"/>
        <v>0</v>
      </c>
      <c r="L181" s="29">
        <f t="shared" si="174"/>
        <v>0</v>
      </c>
      <c r="M181" s="29">
        <f t="shared" si="174"/>
        <v>0</v>
      </c>
      <c r="N181" s="29">
        <f t="shared" si="174"/>
        <v>0</v>
      </c>
      <c r="O181" s="29">
        <f t="shared" si="174"/>
        <v>0</v>
      </c>
      <c r="P181" s="29">
        <f t="shared" si="174"/>
        <v>0</v>
      </c>
      <c r="Q181" s="29">
        <f t="shared" si="174"/>
        <v>0</v>
      </c>
      <c r="R181" s="29">
        <f t="shared" si="174"/>
        <v>0</v>
      </c>
      <c r="S181" s="29">
        <f t="shared" si="174"/>
        <v>0</v>
      </c>
      <c r="T181" s="29">
        <f t="shared" si="174"/>
        <v>0</v>
      </c>
      <c r="U181" s="29">
        <f t="shared" si="174"/>
        <v>0</v>
      </c>
      <c r="V181" s="29">
        <f t="shared" si="174"/>
        <v>0</v>
      </c>
      <c r="W181" s="29">
        <f t="shared" si="174"/>
        <v>0</v>
      </c>
      <c r="X181" s="29">
        <f t="shared" si="174"/>
        <v>0</v>
      </c>
      <c r="Y181" s="29">
        <f t="shared" si="174"/>
        <v>0</v>
      </c>
      <c r="Z181" s="29">
        <f t="shared" si="174"/>
        <v>0</v>
      </c>
      <c r="AA181" s="29">
        <f t="shared" si="174"/>
        <v>0</v>
      </c>
      <c r="AB181" s="29">
        <f t="shared" si="174"/>
        <v>0</v>
      </c>
      <c r="AC181" s="29">
        <f t="shared" si="174"/>
        <v>0</v>
      </c>
      <c r="AD181" s="29">
        <f t="shared" si="174"/>
        <v>0</v>
      </c>
      <c r="AE181" s="29">
        <f t="shared" si="174"/>
        <v>0</v>
      </c>
      <c r="AF181" s="29">
        <f t="shared" si="174"/>
        <v>0</v>
      </c>
      <c r="AG181" s="29">
        <f t="shared" si="174"/>
        <v>0</v>
      </c>
      <c r="AH181" s="29">
        <f t="shared" si="174"/>
        <v>0</v>
      </c>
      <c r="AI181" s="29">
        <f t="shared" si="174"/>
        <v>0</v>
      </c>
      <c r="AJ181" s="29">
        <f t="shared" si="174"/>
        <v>0</v>
      </c>
      <c r="AK181" s="29">
        <f t="shared" si="174"/>
        <v>0</v>
      </c>
      <c r="AL181" s="29"/>
      <c r="AM181" s="29"/>
      <c r="AN181" s="29"/>
      <c r="AO181" s="29"/>
      <c r="AP181" s="29"/>
      <c r="AQ181" s="29">
        <f t="shared" si="174"/>
        <v>91478</v>
      </c>
      <c r="AR181" s="29">
        <f t="shared" si="174"/>
        <v>1738082</v>
      </c>
      <c r="AS181" s="29">
        <f t="shared" si="174"/>
        <v>1829560</v>
      </c>
      <c r="AT181" s="29">
        <f t="shared" si="174"/>
        <v>0</v>
      </c>
      <c r="AU181" s="29">
        <f t="shared" si="174"/>
        <v>1829560</v>
      </c>
      <c r="AV181" s="29">
        <f t="shared" si="174"/>
        <v>0</v>
      </c>
      <c r="AW181" s="29">
        <f t="shared" si="174"/>
        <v>0</v>
      </c>
      <c r="AX181" s="29">
        <f t="shared" si="174"/>
        <v>0</v>
      </c>
      <c r="AY181" s="29">
        <f t="shared" si="174"/>
        <v>0</v>
      </c>
      <c r="AZ181" s="29">
        <f t="shared" si="174"/>
        <v>0</v>
      </c>
    </row>
    <row r="182" spans="1:52" hidden="1" x14ac:dyDescent="0.25">
      <c r="A182" s="106" t="s">
        <v>99</v>
      </c>
      <c r="B182" s="106"/>
      <c r="C182" s="106"/>
      <c r="D182" s="37"/>
      <c r="E182" s="124">
        <v>851</v>
      </c>
      <c r="F182" s="4" t="s">
        <v>38</v>
      </c>
      <c r="G182" s="4" t="s">
        <v>59</v>
      </c>
      <c r="H182" s="4" t="s">
        <v>104</v>
      </c>
      <c r="I182" s="3" t="s">
        <v>100</v>
      </c>
      <c r="J182" s="29">
        <f>'7.ВС'!J149</f>
        <v>0</v>
      </c>
      <c r="K182" s="29">
        <f>'7.ВС'!K149</f>
        <v>0</v>
      </c>
      <c r="L182" s="29">
        <f>'7.ВС'!L149</f>
        <v>0</v>
      </c>
      <c r="M182" s="29">
        <f>'7.ВС'!M149</f>
        <v>0</v>
      </c>
      <c r="N182" s="29">
        <f>'7.ВС'!N149</f>
        <v>0</v>
      </c>
      <c r="O182" s="29">
        <f>'7.ВС'!O149</f>
        <v>0</v>
      </c>
      <c r="P182" s="29">
        <f>'7.ВС'!P149</f>
        <v>0</v>
      </c>
      <c r="Q182" s="29">
        <f>'7.ВС'!Q149</f>
        <v>0</v>
      </c>
      <c r="R182" s="29">
        <f>'7.ВС'!R149</f>
        <v>0</v>
      </c>
      <c r="S182" s="29">
        <f>'7.ВС'!S149</f>
        <v>0</v>
      </c>
      <c r="T182" s="29">
        <f>'7.ВС'!T149</f>
        <v>0</v>
      </c>
      <c r="U182" s="29">
        <f>'7.ВС'!U149</f>
        <v>0</v>
      </c>
      <c r="V182" s="29">
        <f>'7.ВС'!V149</f>
        <v>0</v>
      </c>
      <c r="W182" s="29">
        <f>'7.ВС'!W149</f>
        <v>0</v>
      </c>
      <c r="X182" s="29">
        <f>'7.ВС'!X149</f>
        <v>0</v>
      </c>
      <c r="Y182" s="29">
        <f>'7.ВС'!Y149</f>
        <v>0</v>
      </c>
      <c r="Z182" s="29">
        <f>'7.ВС'!Z149</f>
        <v>0</v>
      </c>
      <c r="AA182" s="29">
        <f>'7.ВС'!AA149</f>
        <v>0</v>
      </c>
      <c r="AB182" s="29">
        <f>'7.ВС'!AB149</f>
        <v>0</v>
      </c>
      <c r="AC182" s="29">
        <f>'7.ВС'!AC149</f>
        <v>0</v>
      </c>
      <c r="AD182" s="29">
        <f>'7.ВС'!AD149</f>
        <v>0</v>
      </c>
      <c r="AE182" s="29">
        <f>'7.ВС'!AE149</f>
        <v>0</v>
      </c>
      <c r="AF182" s="29">
        <f>'7.ВС'!AF149</f>
        <v>0</v>
      </c>
      <c r="AG182" s="29">
        <f>'7.ВС'!AG149</f>
        <v>0</v>
      </c>
      <c r="AH182" s="29">
        <f>'7.ВС'!AH149</f>
        <v>0</v>
      </c>
      <c r="AI182" s="29">
        <f>'7.ВС'!AI149</f>
        <v>0</v>
      </c>
      <c r="AJ182" s="29">
        <f>'7.ВС'!AJ149</f>
        <v>0</v>
      </c>
      <c r="AK182" s="29">
        <f>'7.ВС'!AK149</f>
        <v>0</v>
      </c>
      <c r="AL182" s="29"/>
      <c r="AM182" s="29"/>
      <c r="AN182" s="29"/>
      <c r="AO182" s="29"/>
      <c r="AP182" s="29"/>
      <c r="AQ182" s="29">
        <f>'7.ВС'!AQ149</f>
        <v>91478</v>
      </c>
      <c r="AR182" s="29">
        <f>'7.ВС'!AR149</f>
        <v>1738082</v>
      </c>
      <c r="AS182" s="29">
        <f>'7.ВС'!AS149</f>
        <v>1829560</v>
      </c>
      <c r="AT182" s="29">
        <f>'7.ВС'!AT149</f>
        <v>0</v>
      </c>
      <c r="AU182" s="29">
        <f>'7.ВС'!AU149</f>
        <v>1829560</v>
      </c>
      <c r="AV182" s="29">
        <f>'7.ВС'!AV149</f>
        <v>0</v>
      </c>
      <c r="AW182" s="29">
        <f>'7.ВС'!AW149</f>
        <v>0</v>
      </c>
      <c r="AX182" s="29">
        <f>'7.ВС'!AX149</f>
        <v>0</v>
      </c>
      <c r="AY182" s="29">
        <f>'7.ВС'!AY149</f>
        <v>0</v>
      </c>
      <c r="AZ182" s="29">
        <f>'7.ВС'!AZ149</f>
        <v>0</v>
      </c>
    </row>
    <row r="183" spans="1:52" s="31" customFormat="1" ht="31.5" customHeight="1" x14ac:dyDescent="0.25">
      <c r="A183" s="104" t="s">
        <v>493</v>
      </c>
      <c r="B183" s="104"/>
      <c r="C183" s="104"/>
      <c r="D183" s="39"/>
      <c r="E183" s="13">
        <v>851</v>
      </c>
      <c r="F183" s="33" t="s">
        <v>38</v>
      </c>
      <c r="G183" s="33" t="s">
        <v>38</v>
      </c>
      <c r="H183" s="33"/>
      <c r="I183" s="27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>
        <f>AS184</f>
        <v>0</v>
      </c>
      <c r="AT183" s="30">
        <f t="shared" ref="AT183:AZ183" si="175">AT184</f>
        <v>5050505</v>
      </c>
      <c r="AU183" s="30">
        <f t="shared" si="175"/>
        <v>5050505</v>
      </c>
      <c r="AV183" s="30">
        <f t="shared" si="175"/>
        <v>0</v>
      </c>
      <c r="AW183" s="30">
        <f t="shared" si="175"/>
        <v>0</v>
      </c>
      <c r="AX183" s="30">
        <f t="shared" si="175"/>
        <v>0</v>
      </c>
      <c r="AY183" s="30">
        <f t="shared" si="175"/>
        <v>37191920</v>
      </c>
      <c r="AZ183" s="30">
        <f t="shared" si="175"/>
        <v>37191920</v>
      </c>
    </row>
    <row r="184" spans="1:52" ht="45" x14ac:dyDescent="0.25">
      <c r="A184" s="106" t="s">
        <v>495</v>
      </c>
      <c r="B184" s="106"/>
      <c r="C184" s="106"/>
      <c r="D184" s="37"/>
      <c r="E184" s="124">
        <v>851</v>
      </c>
      <c r="F184" s="4" t="s">
        <v>38</v>
      </c>
      <c r="G184" s="4" t="s">
        <v>38</v>
      </c>
      <c r="H184" s="4" t="s">
        <v>494</v>
      </c>
      <c r="I184" s="3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>
        <f t="shared" ref="AS184:AZ185" si="176">AS185</f>
        <v>0</v>
      </c>
      <c r="AT184" s="29">
        <f t="shared" si="176"/>
        <v>5050505</v>
      </c>
      <c r="AU184" s="29">
        <f t="shared" si="176"/>
        <v>5050505</v>
      </c>
      <c r="AV184" s="29">
        <f t="shared" si="176"/>
        <v>0</v>
      </c>
      <c r="AW184" s="29">
        <f t="shared" si="176"/>
        <v>0</v>
      </c>
      <c r="AX184" s="29">
        <f t="shared" si="176"/>
        <v>0</v>
      </c>
      <c r="AY184" s="29">
        <f t="shared" si="176"/>
        <v>37191920</v>
      </c>
      <c r="AZ184" s="29">
        <f t="shared" si="176"/>
        <v>37191920</v>
      </c>
    </row>
    <row r="185" spans="1:52" ht="45" x14ac:dyDescent="0.25">
      <c r="A185" s="106" t="s">
        <v>97</v>
      </c>
      <c r="B185" s="106"/>
      <c r="C185" s="106"/>
      <c r="D185" s="37"/>
      <c r="E185" s="124">
        <v>851</v>
      </c>
      <c r="F185" s="4" t="s">
        <v>38</v>
      </c>
      <c r="G185" s="4" t="s">
        <v>38</v>
      </c>
      <c r="H185" s="4" t="s">
        <v>494</v>
      </c>
      <c r="I185" s="3" t="s">
        <v>98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>
        <f t="shared" si="176"/>
        <v>0</v>
      </c>
      <c r="AT185" s="29">
        <f t="shared" si="176"/>
        <v>5050505</v>
      </c>
      <c r="AU185" s="29">
        <f t="shared" si="176"/>
        <v>5050505</v>
      </c>
      <c r="AV185" s="29">
        <f t="shared" si="176"/>
        <v>0</v>
      </c>
      <c r="AW185" s="29">
        <f t="shared" si="176"/>
        <v>0</v>
      </c>
      <c r="AX185" s="29">
        <f t="shared" si="176"/>
        <v>0</v>
      </c>
      <c r="AY185" s="29">
        <f t="shared" si="176"/>
        <v>37191920</v>
      </c>
      <c r="AZ185" s="29">
        <f t="shared" si="176"/>
        <v>37191920</v>
      </c>
    </row>
    <row r="186" spans="1:52" x14ac:dyDescent="0.25">
      <c r="A186" s="106" t="s">
        <v>99</v>
      </c>
      <c r="B186" s="106"/>
      <c r="C186" s="106"/>
      <c r="D186" s="37"/>
      <c r="E186" s="124">
        <v>851</v>
      </c>
      <c r="F186" s="4" t="s">
        <v>38</v>
      </c>
      <c r="G186" s="4" t="s">
        <v>38</v>
      </c>
      <c r="H186" s="4" t="s">
        <v>494</v>
      </c>
      <c r="I186" s="3" t="s">
        <v>100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>
        <f>'7.ВС'!AT153</f>
        <v>5050505</v>
      </c>
      <c r="AU186" s="29">
        <f>'7.ВС'!AU153</f>
        <v>5050505</v>
      </c>
      <c r="AV186" s="29">
        <f>'7.ВС'!AV153</f>
        <v>0</v>
      </c>
      <c r="AW186" s="29">
        <f>'7.ВС'!AW153</f>
        <v>0</v>
      </c>
      <c r="AX186" s="29">
        <f>'7.ВС'!AX153</f>
        <v>0</v>
      </c>
      <c r="AY186" s="29">
        <f>'7.ВС'!AY153</f>
        <v>37191920</v>
      </c>
      <c r="AZ186" s="29">
        <f>'7.ВС'!AZ153</f>
        <v>37191920</v>
      </c>
    </row>
    <row r="187" spans="1:52" s="51" customFormat="1" ht="18" customHeight="1" x14ac:dyDescent="0.25">
      <c r="A187" s="76" t="s">
        <v>105</v>
      </c>
      <c r="B187" s="52"/>
      <c r="C187" s="52"/>
      <c r="D187" s="52"/>
      <c r="E187" s="124">
        <v>852</v>
      </c>
      <c r="F187" s="23" t="s">
        <v>106</v>
      </c>
      <c r="G187" s="23"/>
      <c r="H187" s="23"/>
      <c r="I187" s="23"/>
      <c r="J187" s="38">
        <f t="shared" ref="J187:AV187" si="177">J188+J207+J241+J257+J263</f>
        <v>158018167</v>
      </c>
      <c r="K187" s="38">
        <f t="shared" si="177"/>
        <v>95383159</v>
      </c>
      <c r="L187" s="38">
        <f t="shared" si="177"/>
        <v>62635008</v>
      </c>
      <c r="M187" s="38">
        <f t="shared" si="177"/>
        <v>0</v>
      </c>
      <c r="N187" s="38">
        <f t="shared" ref="N187:U187" si="178">N188+N207+N241+N257+N263</f>
        <v>6870797</v>
      </c>
      <c r="O187" s="38">
        <f t="shared" si="178"/>
        <v>840</v>
      </c>
      <c r="P187" s="38">
        <f t="shared" si="178"/>
        <v>6869957</v>
      </c>
      <c r="Q187" s="38">
        <f t="shared" si="178"/>
        <v>0</v>
      </c>
      <c r="R187" s="38">
        <f t="shared" si="178"/>
        <v>164888964</v>
      </c>
      <c r="S187" s="38">
        <f t="shared" si="178"/>
        <v>95383999</v>
      </c>
      <c r="T187" s="38">
        <f t="shared" si="178"/>
        <v>69504965</v>
      </c>
      <c r="U187" s="38">
        <f t="shared" si="178"/>
        <v>0</v>
      </c>
      <c r="V187" s="38">
        <f t="shared" ref="V187:AC187" si="179">V188+V207+V241+V257+V263</f>
        <v>192200</v>
      </c>
      <c r="W187" s="38">
        <f t="shared" si="179"/>
        <v>0</v>
      </c>
      <c r="X187" s="38">
        <f t="shared" si="179"/>
        <v>192200</v>
      </c>
      <c r="Y187" s="38">
        <f t="shared" si="179"/>
        <v>0</v>
      </c>
      <c r="Z187" s="38">
        <f t="shared" si="179"/>
        <v>165081164</v>
      </c>
      <c r="AA187" s="38">
        <f t="shared" si="179"/>
        <v>95383999</v>
      </c>
      <c r="AB187" s="38">
        <f t="shared" si="179"/>
        <v>69697165</v>
      </c>
      <c r="AC187" s="38">
        <f t="shared" si="179"/>
        <v>0</v>
      </c>
      <c r="AD187" s="38">
        <f t="shared" ref="AD187:AK187" si="180">AD188+AD207+AD241+AD257+AD263</f>
        <v>13512108</v>
      </c>
      <c r="AE187" s="38">
        <f t="shared" si="180"/>
        <v>13512108.9</v>
      </c>
      <c r="AF187" s="38">
        <f t="shared" si="180"/>
        <v>-0.89999999999417923</v>
      </c>
      <c r="AG187" s="38">
        <f t="shared" si="180"/>
        <v>0</v>
      </c>
      <c r="AH187" s="38">
        <f t="shared" si="180"/>
        <v>178593272</v>
      </c>
      <c r="AI187" s="38">
        <f t="shared" si="180"/>
        <v>108896107.90000001</v>
      </c>
      <c r="AJ187" s="38">
        <f t="shared" si="180"/>
        <v>69697164.099999994</v>
      </c>
      <c r="AK187" s="38">
        <f t="shared" si="180"/>
        <v>0</v>
      </c>
      <c r="AL187" s="38"/>
      <c r="AM187" s="38"/>
      <c r="AN187" s="38"/>
      <c r="AO187" s="38"/>
      <c r="AP187" s="38"/>
      <c r="AQ187" s="38">
        <f t="shared" si="177"/>
        <v>154780849</v>
      </c>
      <c r="AR187" s="38"/>
      <c r="AS187" s="29">
        <f t="shared" si="129"/>
        <v>154780849</v>
      </c>
      <c r="AT187" s="38"/>
      <c r="AU187" s="29">
        <f t="shared" ref="AU187:AU206" si="181">AS187+AT187</f>
        <v>154780849</v>
      </c>
      <c r="AV187" s="38">
        <f t="shared" si="177"/>
        <v>154607606</v>
      </c>
      <c r="AW187" s="38"/>
      <c r="AX187" s="29">
        <f t="shared" si="131"/>
        <v>154607606</v>
      </c>
      <c r="AY187" s="38"/>
      <c r="AZ187" s="29">
        <f t="shared" ref="AZ187:AZ225" si="182">AX187+AY187</f>
        <v>154607606</v>
      </c>
    </row>
    <row r="188" spans="1:52" s="31" customFormat="1" ht="18" customHeight="1" x14ac:dyDescent="0.25">
      <c r="A188" s="6" t="s">
        <v>157</v>
      </c>
      <c r="B188" s="104"/>
      <c r="C188" s="104"/>
      <c r="D188" s="104"/>
      <c r="E188" s="124">
        <v>852</v>
      </c>
      <c r="F188" s="27" t="s">
        <v>106</v>
      </c>
      <c r="G188" s="27" t="s">
        <v>14</v>
      </c>
      <c r="H188" s="27"/>
      <c r="I188" s="27"/>
      <c r="J188" s="30">
        <f t="shared" ref="J188:AV188" si="183">J189+J198+J192+J195+J201+J204</f>
        <v>41777842</v>
      </c>
      <c r="K188" s="30">
        <f t="shared" ref="K188:M188" si="184">K189+K198+K192+K195+K201+K204</f>
        <v>28971632</v>
      </c>
      <c r="L188" s="30">
        <f t="shared" si="184"/>
        <v>12806210</v>
      </c>
      <c r="M188" s="30">
        <f t="shared" si="184"/>
        <v>0</v>
      </c>
      <c r="N188" s="30">
        <f t="shared" ref="N188:U188" si="185">N189+N198+N192+N195+N201+N204</f>
        <v>-1132000</v>
      </c>
      <c r="O188" s="30">
        <f t="shared" si="185"/>
        <v>0</v>
      </c>
      <c r="P188" s="30">
        <f t="shared" si="185"/>
        <v>-1132000</v>
      </c>
      <c r="Q188" s="30">
        <f t="shared" si="185"/>
        <v>0</v>
      </c>
      <c r="R188" s="30">
        <f t="shared" si="185"/>
        <v>40645842</v>
      </c>
      <c r="S188" s="30">
        <f t="shared" si="185"/>
        <v>28971632</v>
      </c>
      <c r="T188" s="30">
        <f t="shared" si="185"/>
        <v>11674210</v>
      </c>
      <c r="U188" s="30">
        <f t="shared" si="185"/>
        <v>0</v>
      </c>
      <c r="V188" s="30">
        <f t="shared" ref="V188:AC188" si="186">V189+V198+V192+V195+V201+V204</f>
        <v>0</v>
      </c>
      <c r="W188" s="30">
        <f t="shared" si="186"/>
        <v>0</v>
      </c>
      <c r="X188" s="30">
        <f t="shared" si="186"/>
        <v>0</v>
      </c>
      <c r="Y188" s="30">
        <f t="shared" si="186"/>
        <v>0</v>
      </c>
      <c r="Z188" s="30">
        <f t="shared" si="186"/>
        <v>40645842</v>
      </c>
      <c r="AA188" s="30">
        <f t="shared" si="186"/>
        <v>28971632</v>
      </c>
      <c r="AB188" s="30">
        <f t="shared" si="186"/>
        <v>11674210</v>
      </c>
      <c r="AC188" s="30">
        <f t="shared" si="186"/>
        <v>0</v>
      </c>
      <c r="AD188" s="30">
        <f t="shared" ref="AD188:AK188" si="187">AD189+AD198+AD192+AD195+AD201+AD204</f>
        <v>27861</v>
      </c>
      <c r="AE188" s="30">
        <f t="shared" si="187"/>
        <v>0</v>
      </c>
      <c r="AF188" s="30">
        <f t="shared" si="187"/>
        <v>27861</v>
      </c>
      <c r="AG188" s="30">
        <f t="shared" si="187"/>
        <v>0</v>
      </c>
      <c r="AH188" s="30">
        <f t="shared" si="187"/>
        <v>40673703</v>
      </c>
      <c r="AI188" s="30">
        <f t="shared" si="187"/>
        <v>28971632</v>
      </c>
      <c r="AJ188" s="30">
        <f t="shared" si="187"/>
        <v>11702071</v>
      </c>
      <c r="AK188" s="30">
        <f t="shared" si="187"/>
        <v>0</v>
      </c>
      <c r="AL188" s="30"/>
      <c r="AM188" s="30"/>
      <c r="AN188" s="30"/>
      <c r="AO188" s="30"/>
      <c r="AP188" s="30"/>
      <c r="AQ188" s="30">
        <f t="shared" si="183"/>
        <v>40934010</v>
      </c>
      <c r="AR188" s="30"/>
      <c r="AS188" s="29">
        <f t="shared" si="129"/>
        <v>40934010</v>
      </c>
      <c r="AT188" s="30"/>
      <c r="AU188" s="29">
        <f t="shared" si="181"/>
        <v>40934010</v>
      </c>
      <c r="AV188" s="30">
        <f t="shared" si="183"/>
        <v>40860184</v>
      </c>
      <c r="AW188" s="30"/>
      <c r="AX188" s="29">
        <f t="shared" si="131"/>
        <v>40860184</v>
      </c>
      <c r="AY188" s="30"/>
      <c r="AZ188" s="29">
        <f t="shared" si="182"/>
        <v>40860184</v>
      </c>
    </row>
    <row r="189" spans="1:52" s="31" customFormat="1" ht="75" hidden="1" x14ac:dyDescent="0.25">
      <c r="A189" s="126" t="s">
        <v>162</v>
      </c>
      <c r="B189" s="104"/>
      <c r="C189" s="104"/>
      <c r="D189" s="104"/>
      <c r="E189" s="124">
        <v>852</v>
      </c>
      <c r="F189" s="3" t="s">
        <v>106</v>
      </c>
      <c r="G189" s="3" t="s">
        <v>14</v>
      </c>
      <c r="H189" s="3" t="s">
        <v>163</v>
      </c>
      <c r="I189" s="3"/>
      <c r="J189" s="29">
        <f t="shared" ref="J189:AV190" si="188">J190</f>
        <v>28428452</v>
      </c>
      <c r="K189" s="29">
        <f t="shared" si="188"/>
        <v>28428452</v>
      </c>
      <c r="L189" s="29">
        <f t="shared" si="188"/>
        <v>0</v>
      </c>
      <c r="M189" s="29">
        <f t="shared" si="188"/>
        <v>0</v>
      </c>
      <c r="N189" s="29">
        <f t="shared" si="188"/>
        <v>0</v>
      </c>
      <c r="O189" s="29">
        <f t="shared" si="188"/>
        <v>0</v>
      </c>
      <c r="P189" s="29">
        <f t="shared" si="188"/>
        <v>0</v>
      </c>
      <c r="Q189" s="29">
        <f t="shared" si="188"/>
        <v>0</v>
      </c>
      <c r="R189" s="29">
        <f t="shared" si="188"/>
        <v>28428452</v>
      </c>
      <c r="S189" s="29">
        <f t="shared" si="188"/>
        <v>28428452</v>
      </c>
      <c r="T189" s="29">
        <f t="shared" si="188"/>
        <v>0</v>
      </c>
      <c r="U189" s="29">
        <f t="shared" si="188"/>
        <v>0</v>
      </c>
      <c r="V189" s="29">
        <f t="shared" si="188"/>
        <v>0</v>
      </c>
      <c r="W189" s="29">
        <f t="shared" si="188"/>
        <v>0</v>
      </c>
      <c r="X189" s="29">
        <f t="shared" si="188"/>
        <v>0</v>
      </c>
      <c r="Y189" s="29">
        <f t="shared" si="188"/>
        <v>0</v>
      </c>
      <c r="Z189" s="29">
        <f t="shared" si="188"/>
        <v>28428452</v>
      </c>
      <c r="AA189" s="29">
        <f t="shared" si="188"/>
        <v>28428452</v>
      </c>
      <c r="AB189" s="29">
        <f t="shared" si="188"/>
        <v>0</v>
      </c>
      <c r="AC189" s="29">
        <f t="shared" si="188"/>
        <v>0</v>
      </c>
      <c r="AD189" s="29">
        <f t="shared" si="188"/>
        <v>0</v>
      </c>
      <c r="AE189" s="29">
        <f t="shared" si="188"/>
        <v>0</v>
      </c>
      <c r="AF189" s="29">
        <f t="shared" si="188"/>
        <v>0</v>
      </c>
      <c r="AG189" s="29">
        <f t="shared" si="188"/>
        <v>0</v>
      </c>
      <c r="AH189" s="29">
        <f t="shared" si="188"/>
        <v>28428452</v>
      </c>
      <c r="AI189" s="29">
        <f t="shared" si="188"/>
        <v>28428452</v>
      </c>
      <c r="AJ189" s="29">
        <f t="shared" si="188"/>
        <v>0</v>
      </c>
      <c r="AK189" s="29">
        <f t="shared" si="188"/>
        <v>0</v>
      </c>
      <c r="AL189" s="29"/>
      <c r="AM189" s="29"/>
      <c r="AN189" s="29"/>
      <c r="AO189" s="29"/>
      <c r="AP189" s="29"/>
      <c r="AQ189" s="29">
        <f t="shared" si="188"/>
        <v>28428452</v>
      </c>
      <c r="AR189" s="29"/>
      <c r="AS189" s="29">
        <f t="shared" si="129"/>
        <v>28428452</v>
      </c>
      <c r="AT189" s="29"/>
      <c r="AU189" s="29">
        <f t="shared" si="181"/>
        <v>28428452</v>
      </c>
      <c r="AV189" s="29">
        <f t="shared" si="188"/>
        <v>28428452</v>
      </c>
      <c r="AW189" s="29"/>
      <c r="AX189" s="29">
        <f t="shared" si="131"/>
        <v>28428452</v>
      </c>
      <c r="AY189" s="29"/>
      <c r="AZ189" s="29">
        <f t="shared" si="182"/>
        <v>28428452</v>
      </c>
    </row>
    <row r="190" spans="1:52" s="31" customFormat="1" ht="60" hidden="1" x14ac:dyDescent="0.25">
      <c r="A190" s="106" t="s">
        <v>56</v>
      </c>
      <c r="B190" s="104"/>
      <c r="C190" s="104"/>
      <c r="D190" s="104"/>
      <c r="E190" s="124">
        <v>852</v>
      </c>
      <c r="F190" s="3" t="s">
        <v>106</v>
      </c>
      <c r="G190" s="3" t="s">
        <v>14</v>
      </c>
      <c r="H190" s="3" t="s">
        <v>163</v>
      </c>
      <c r="I190" s="3" t="s">
        <v>112</v>
      </c>
      <c r="J190" s="29">
        <f t="shared" si="188"/>
        <v>28428452</v>
      </c>
      <c r="K190" s="29">
        <f t="shared" si="188"/>
        <v>28428452</v>
      </c>
      <c r="L190" s="29">
        <f t="shared" si="188"/>
        <v>0</v>
      </c>
      <c r="M190" s="29">
        <f t="shared" si="188"/>
        <v>0</v>
      </c>
      <c r="N190" s="29">
        <f t="shared" si="188"/>
        <v>0</v>
      </c>
      <c r="O190" s="29">
        <f t="shared" si="188"/>
        <v>0</v>
      </c>
      <c r="P190" s="29">
        <f t="shared" si="188"/>
        <v>0</v>
      </c>
      <c r="Q190" s="29">
        <f t="shared" si="188"/>
        <v>0</v>
      </c>
      <c r="R190" s="29">
        <f t="shared" si="188"/>
        <v>28428452</v>
      </c>
      <c r="S190" s="29">
        <f t="shared" si="188"/>
        <v>28428452</v>
      </c>
      <c r="T190" s="29">
        <f t="shared" si="188"/>
        <v>0</v>
      </c>
      <c r="U190" s="29">
        <f t="shared" si="188"/>
        <v>0</v>
      </c>
      <c r="V190" s="29">
        <f t="shared" si="188"/>
        <v>0</v>
      </c>
      <c r="W190" s="29">
        <f t="shared" si="188"/>
        <v>0</v>
      </c>
      <c r="X190" s="29">
        <f t="shared" si="188"/>
        <v>0</v>
      </c>
      <c r="Y190" s="29">
        <f t="shared" si="188"/>
        <v>0</v>
      </c>
      <c r="Z190" s="29">
        <f t="shared" si="188"/>
        <v>28428452</v>
      </c>
      <c r="AA190" s="29">
        <f t="shared" si="188"/>
        <v>28428452</v>
      </c>
      <c r="AB190" s="29">
        <f t="shared" si="188"/>
        <v>0</v>
      </c>
      <c r="AC190" s="29">
        <f t="shared" si="188"/>
        <v>0</v>
      </c>
      <c r="AD190" s="29">
        <f t="shared" si="188"/>
        <v>0</v>
      </c>
      <c r="AE190" s="29">
        <f t="shared" si="188"/>
        <v>0</v>
      </c>
      <c r="AF190" s="29">
        <f t="shared" si="188"/>
        <v>0</v>
      </c>
      <c r="AG190" s="29">
        <f t="shared" si="188"/>
        <v>0</v>
      </c>
      <c r="AH190" s="29">
        <f t="shared" si="188"/>
        <v>28428452</v>
      </c>
      <c r="AI190" s="29">
        <f t="shared" si="188"/>
        <v>28428452</v>
      </c>
      <c r="AJ190" s="29">
        <f t="shared" si="188"/>
        <v>0</v>
      </c>
      <c r="AK190" s="29">
        <f t="shared" si="188"/>
        <v>0</v>
      </c>
      <c r="AL190" s="29"/>
      <c r="AM190" s="29"/>
      <c r="AN190" s="29"/>
      <c r="AO190" s="29"/>
      <c r="AP190" s="29"/>
      <c r="AQ190" s="29">
        <f t="shared" si="188"/>
        <v>28428452</v>
      </c>
      <c r="AR190" s="29"/>
      <c r="AS190" s="29">
        <f t="shared" si="129"/>
        <v>28428452</v>
      </c>
      <c r="AT190" s="29"/>
      <c r="AU190" s="29">
        <f t="shared" si="181"/>
        <v>28428452</v>
      </c>
      <c r="AV190" s="29">
        <f t="shared" si="188"/>
        <v>28428452</v>
      </c>
      <c r="AW190" s="29"/>
      <c r="AX190" s="29">
        <f t="shared" si="131"/>
        <v>28428452</v>
      </c>
      <c r="AY190" s="29"/>
      <c r="AZ190" s="29">
        <f t="shared" si="182"/>
        <v>28428452</v>
      </c>
    </row>
    <row r="191" spans="1:52" s="31" customFormat="1" hidden="1" x14ac:dyDescent="0.25">
      <c r="A191" s="106" t="s">
        <v>113</v>
      </c>
      <c r="B191" s="106"/>
      <c r="C191" s="106"/>
      <c r="D191" s="106"/>
      <c r="E191" s="124">
        <v>852</v>
      </c>
      <c r="F191" s="3" t="s">
        <v>106</v>
      </c>
      <c r="G191" s="3" t="s">
        <v>14</v>
      </c>
      <c r="H191" s="3" t="s">
        <v>163</v>
      </c>
      <c r="I191" s="3" t="s">
        <v>114</v>
      </c>
      <c r="J191" s="29">
        <f>'7.ВС'!J251</f>
        <v>28428452</v>
      </c>
      <c r="K191" s="29">
        <f>'7.ВС'!K251</f>
        <v>28428452</v>
      </c>
      <c r="L191" s="29">
        <f>'7.ВС'!L251</f>
        <v>0</v>
      </c>
      <c r="M191" s="29">
        <f>'7.ВС'!M251</f>
        <v>0</v>
      </c>
      <c r="N191" s="29">
        <f>'7.ВС'!N251</f>
        <v>0</v>
      </c>
      <c r="O191" s="29">
        <f>'7.ВС'!O251</f>
        <v>0</v>
      </c>
      <c r="P191" s="29">
        <f>'7.ВС'!P251</f>
        <v>0</v>
      </c>
      <c r="Q191" s="29">
        <f>'7.ВС'!Q251</f>
        <v>0</v>
      </c>
      <c r="R191" s="29">
        <f>'7.ВС'!R251</f>
        <v>28428452</v>
      </c>
      <c r="S191" s="29">
        <f>'7.ВС'!S251</f>
        <v>28428452</v>
      </c>
      <c r="T191" s="29">
        <f>'7.ВС'!T251</f>
        <v>0</v>
      </c>
      <c r="U191" s="29">
        <f>'7.ВС'!U251</f>
        <v>0</v>
      </c>
      <c r="V191" s="29">
        <f>'7.ВС'!V251</f>
        <v>0</v>
      </c>
      <c r="W191" s="29">
        <f>'7.ВС'!W251</f>
        <v>0</v>
      </c>
      <c r="X191" s="29">
        <f>'7.ВС'!X251</f>
        <v>0</v>
      </c>
      <c r="Y191" s="29">
        <f>'7.ВС'!Y251</f>
        <v>0</v>
      </c>
      <c r="Z191" s="29">
        <f>'7.ВС'!Z251</f>
        <v>28428452</v>
      </c>
      <c r="AA191" s="29">
        <f>'7.ВС'!AA251</f>
        <v>28428452</v>
      </c>
      <c r="AB191" s="29">
        <f>'7.ВС'!AB251</f>
        <v>0</v>
      </c>
      <c r="AC191" s="29">
        <f>'7.ВС'!AC251</f>
        <v>0</v>
      </c>
      <c r="AD191" s="29">
        <f>'7.ВС'!AD251</f>
        <v>0</v>
      </c>
      <c r="AE191" s="29">
        <f>'7.ВС'!AE251</f>
        <v>0</v>
      </c>
      <c r="AF191" s="29">
        <f>'7.ВС'!AF251</f>
        <v>0</v>
      </c>
      <c r="AG191" s="29">
        <f>'7.ВС'!AG251</f>
        <v>0</v>
      </c>
      <c r="AH191" s="29">
        <f>'7.ВС'!AH251</f>
        <v>28428452</v>
      </c>
      <c r="AI191" s="29">
        <f>'7.ВС'!AI251</f>
        <v>28428452</v>
      </c>
      <c r="AJ191" s="29">
        <f>'7.ВС'!AJ251</f>
        <v>0</v>
      </c>
      <c r="AK191" s="29">
        <f>'7.ВС'!AK251</f>
        <v>0</v>
      </c>
      <c r="AL191" s="29"/>
      <c r="AM191" s="29"/>
      <c r="AN191" s="29"/>
      <c r="AO191" s="29"/>
      <c r="AP191" s="29"/>
      <c r="AQ191" s="29">
        <f>'7.ВС'!AQ251</f>
        <v>28428452</v>
      </c>
      <c r="AR191" s="29"/>
      <c r="AS191" s="29">
        <f t="shared" si="129"/>
        <v>28428452</v>
      </c>
      <c r="AT191" s="29"/>
      <c r="AU191" s="29">
        <f t="shared" si="181"/>
        <v>28428452</v>
      </c>
      <c r="AV191" s="29">
        <f>'7.ВС'!AV251</f>
        <v>28428452</v>
      </c>
      <c r="AW191" s="29"/>
      <c r="AX191" s="29">
        <f t="shared" si="131"/>
        <v>28428452</v>
      </c>
      <c r="AY191" s="29"/>
      <c r="AZ191" s="29">
        <f t="shared" si="182"/>
        <v>28428452</v>
      </c>
    </row>
    <row r="192" spans="1:52" s="2" customFormat="1" ht="30" hidden="1" x14ac:dyDescent="0.25">
      <c r="A192" s="126" t="s">
        <v>158</v>
      </c>
      <c r="B192" s="106"/>
      <c r="C192" s="106"/>
      <c r="D192" s="126"/>
      <c r="E192" s="124">
        <v>852</v>
      </c>
      <c r="F192" s="4" t="s">
        <v>106</v>
      </c>
      <c r="G192" s="4" t="s">
        <v>14</v>
      </c>
      <c r="H192" s="4" t="s">
        <v>159</v>
      </c>
      <c r="I192" s="4"/>
      <c r="J192" s="29">
        <f t="shared" ref="J192:AV193" si="189">J193</f>
        <v>9407900</v>
      </c>
      <c r="K192" s="29">
        <f t="shared" si="189"/>
        <v>0</v>
      </c>
      <c r="L192" s="29">
        <f t="shared" si="189"/>
        <v>9407900</v>
      </c>
      <c r="M192" s="29">
        <f t="shared" si="189"/>
        <v>0</v>
      </c>
      <c r="N192" s="29">
        <f t="shared" si="189"/>
        <v>-1152000</v>
      </c>
      <c r="O192" s="29">
        <f t="shared" si="189"/>
        <v>0</v>
      </c>
      <c r="P192" s="29">
        <f t="shared" si="189"/>
        <v>-1152000</v>
      </c>
      <c r="Q192" s="29">
        <f t="shared" si="189"/>
        <v>0</v>
      </c>
      <c r="R192" s="29">
        <f t="shared" si="189"/>
        <v>8255900</v>
      </c>
      <c r="S192" s="29">
        <f t="shared" si="189"/>
        <v>0</v>
      </c>
      <c r="T192" s="29">
        <f t="shared" si="189"/>
        <v>8255900</v>
      </c>
      <c r="U192" s="29">
        <f t="shared" si="189"/>
        <v>0</v>
      </c>
      <c r="V192" s="29">
        <f t="shared" si="189"/>
        <v>0</v>
      </c>
      <c r="W192" s="29">
        <f t="shared" si="189"/>
        <v>0</v>
      </c>
      <c r="X192" s="29">
        <f t="shared" si="189"/>
        <v>0</v>
      </c>
      <c r="Y192" s="29">
        <f t="shared" si="189"/>
        <v>0</v>
      </c>
      <c r="Z192" s="29">
        <f t="shared" si="189"/>
        <v>8255900</v>
      </c>
      <c r="AA192" s="29">
        <f t="shared" si="189"/>
        <v>0</v>
      </c>
      <c r="AB192" s="29">
        <f t="shared" si="189"/>
        <v>8255900</v>
      </c>
      <c r="AC192" s="29">
        <f t="shared" si="189"/>
        <v>0</v>
      </c>
      <c r="AD192" s="29">
        <f t="shared" si="189"/>
        <v>0</v>
      </c>
      <c r="AE192" s="29">
        <f t="shared" si="189"/>
        <v>0</v>
      </c>
      <c r="AF192" s="29">
        <f t="shared" si="189"/>
        <v>0</v>
      </c>
      <c r="AG192" s="29">
        <f t="shared" si="189"/>
        <v>0</v>
      </c>
      <c r="AH192" s="29">
        <f t="shared" si="189"/>
        <v>8255900</v>
      </c>
      <c r="AI192" s="29">
        <f t="shared" si="189"/>
        <v>0</v>
      </c>
      <c r="AJ192" s="29">
        <f t="shared" si="189"/>
        <v>8255900</v>
      </c>
      <c r="AK192" s="29">
        <f t="shared" si="189"/>
        <v>0</v>
      </c>
      <c r="AL192" s="29"/>
      <c r="AM192" s="29"/>
      <c r="AN192" s="29"/>
      <c r="AO192" s="29"/>
      <c r="AP192" s="29"/>
      <c r="AQ192" s="29">
        <f t="shared" si="189"/>
        <v>8783100</v>
      </c>
      <c r="AR192" s="29"/>
      <c r="AS192" s="29">
        <f t="shared" si="129"/>
        <v>8783100</v>
      </c>
      <c r="AT192" s="29"/>
      <c r="AU192" s="29">
        <f t="shared" si="181"/>
        <v>8783100</v>
      </c>
      <c r="AV192" s="29">
        <f t="shared" si="189"/>
        <v>8750852</v>
      </c>
      <c r="AW192" s="29"/>
      <c r="AX192" s="29">
        <f t="shared" si="131"/>
        <v>8750852</v>
      </c>
      <c r="AY192" s="29"/>
      <c r="AZ192" s="29">
        <f t="shared" si="182"/>
        <v>8750852</v>
      </c>
    </row>
    <row r="193" spans="1:52" s="2" customFormat="1" ht="60" hidden="1" x14ac:dyDescent="0.25">
      <c r="A193" s="106" t="s">
        <v>56</v>
      </c>
      <c r="B193" s="106"/>
      <c r="C193" s="106"/>
      <c r="D193" s="106"/>
      <c r="E193" s="124">
        <v>852</v>
      </c>
      <c r="F193" s="4" t="s">
        <v>106</v>
      </c>
      <c r="G193" s="4" t="s">
        <v>14</v>
      </c>
      <c r="H193" s="4" t="s">
        <v>159</v>
      </c>
      <c r="I193" s="4" t="s">
        <v>112</v>
      </c>
      <c r="J193" s="29">
        <f t="shared" si="189"/>
        <v>9407900</v>
      </c>
      <c r="K193" s="29">
        <f t="shared" si="189"/>
        <v>0</v>
      </c>
      <c r="L193" s="29">
        <f t="shared" si="189"/>
        <v>9407900</v>
      </c>
      <c r="M193" s="29">
        <f t="shared" si="189"/>
        <v>0</v>
      </c>
      <c r="N193" s="29">
        <f t="shared" si="189"/>
        <v>-1152000</v>
      </c>
      <c r="O193" s="29">
        <f t="shared" si="189"/>
        <v>0</v>
      </c>
      <c r="P193" s="29">
        <f t="shared" si="189"/>
        <v>-1152000</v>
      </c>
      <c r="Q193" s="29">
        <f t="shared" si="189"/>
        <v>0</v>
      </c>
      <c r="R193" s="29">
        <f t="shared" si="189"/>
        <v>8255900</v>
      </c>
      <c r="S193" s="29">
        <f t="shared" si="189"/>
        <v>0</v>
      </c>
      <c r="T193" s="29">
        <f t="shared" si="189"/>
        <v>8255900</v>
      </c>
      <c r="U193" s="29">
        <f t="shared" si="189"/>
        <v>0</v>
      </c>
      <c r="V193" s="29">
        <f t="shared" si="189"/>
        <v>0</v>
      </c>
      <c r="W193" s="29">
        <f t="shared" si="189"/>
        <v>0</v>
      </c>
      <c r="X193" s="29">
        <f t="shared" si="189"/>
        <v>0</v>
      </c>
      <c r="Y193" s="29">
        <f t="shared" si="189"/>
        <v>0</v>
      </c>
      <c r="Z193" s="29">
        <f t="shared" si="189"/>
        <v>8255900</v>
      </c>
      <c r="AA193" s="29">
        <f t="shared" si="189"/>
        <v>0</v>
      </c>
      <c r="AB193" s="29">
        <f t="shared" si="189"/>
        <v>8255900</v>
      </c>
      <c r="AC193" s="29">
        <f t="shared" si="189"/>
        <v>0</v>
      </c>
      <c r="AD193" s="29">
        <f t="shared" si="189"/>
        <v>0</v>
      </c>
      <c r="AE193" s="29">
        <f t="shared" si="189"/>
        <v>0</v>
      </c>
      <c r="AF193" s="29">
        <f t="shared" si="189"/>
        <v>0</v>
      </c>
      <c r="AG193" s="29">
        <f t="shared" si="189"/>
        <v>0</v>
      </c>
      <c r="AH193" s="29">
        <f t="shared" si="189"/>
        <v>8255900</v>
      </c>
      <c r="AI193" s="29">
        <f t="shared" si="189"/>
        <v>0</v>
      </c>
      <c r="AJ193" s="29">
        <f t="shared" si="189"/>
        <v>8255900</v>
      </c>
      <c r="AK193" s="29">
        <f t="shared" si="189"/>
        <v>0</v>
      </c>
      <c r="AL193" s="29"/>
      <c r="AM193" s="29"/>
      <c r="AN193" s="29"/>
      <c r="AO193" s="29"/>
      <c r="AP193" s="29"/>
      <c r="AQ193" s="29">
        <f t="shared" si="189"/>
        <v>8783100</v>
      </c>
      <c r="AR193" s="29"/>
      <c r="AS193" s="29">
        <f t="shared" si="129"/>
        <v>8783100</v>
      </c>
      <c r="AT193" s="29"/>
      <c r="AU193" s="29">
        <f t="shared" si="181"/>
        <v>8783100</v>
      </c>
      <c r="AV193" s="29">
        <f t="shared" si="189"/>
        <v>8750852</v>
      </c>
      <c r="AW193" s="29"/>
      <c r="AX193" s="29">
        <f t="shared" si="131"/>
        <v>8750852</v>
      </c>
      <c r="AY193" s="29"/>
      <c r="AZ193" s="29">
        <f t="shared" si="182"/>
        <v>8750852</v>
      </c>
    </row>
    <row r="194" spans="1:52" s="2" customFormat="1" hidden="1" x14ac:dyDescent="0.25">
      <c r="A194" s="106" t="s">
        <v>113</v>
      </c>
      <c r="B194" s="106"/>
      <c r="C194" s="106"/>
      <c r="D194" s="106"/>
      <c r="E194" s="124">
        <v>852</v>
      </c>
      <c r="F194" s="4" t="s">
        <v>106</v>
      </c>
      <c r="G194" s="4" t="s">
        <v>14</v>
      </c>
      <c r="H194" s="4" t="s">
        <v>159</v>
      </c>
      <c r="I194" s="3" t="s">
        <v>114</v>
      </c>
      <c r="J194" s="29">
        <f>'7.ВС'!J254</f>
        <v>9407900</v>
      </c>
      <c r="K194" s="29">
        <f>'7.ВС'!K254</f>
        <v>0</v>
      </c>
      <c r="L194" s="29">
        <f>'7.ВС'!L254</f>
        <v>9407900</v>
      </c>
      <c r="M194" s="29">
        <f>'7.ВС'!M254</f>
        <v>0</v>
      </c>
      <c r="N194" s="29">
        <f>'7.ВС'!N254</f>
        <v>-1152000</v>
      </c>
      <c r="O194" s="29">
        <f>'7.ВС'!O254</f>
        <v>0</v>
      </c>
      <c r="P194" s="29">
        <f>'7.ВС'!P254</f>
        <v>-1152000</v>
      </c>
      <c r="Q194" s="29">
        <f>'7.ВС'!Q254</f>
        <v>0</v>
      </c>
      <c r="R194" s="29">
        <f>'7.ВС'!R254</f>
        <v>8255900</v>
      </c>
      <c r="S194" s="29">
        <f>'7.ВС'!S254</f>
        <v>0</v>
      </c>
      <c r="T194" s="29">
        <f>'7.ВС'!T254</f>
        <v>8255900</v>
      </c>
      <c r="U194" s="29">
        <f>'7.ВС'!U254</f>
        <v>0</v>
      </c>
      <c r="V194" s="29">
        <f>'7.ВС'!V254</f>
        <v>0</v>
      </c>
      <c r="W194" s="29">
        <f>'7.ВС'!W254</f>
        <v>0</v>
      </c>
      <c r="X194" s="29">
        <f>'7.ВС'!X254</f>
        <v>0</v>
      </c>
      <c r="Y194" s="29">
        <f>'7.ВС'!Y254</f>
        <v>0</v>
      </c>
      <c r="Z194" s="29">
        <f>'7.ВС'!Z254</f>
        <v>8255900</v>
      </c>
      <c r="AA194" s="29">
        <f>'7.ВС'!AA254</f>
        <v>0</v>
      </c>
      <c r="AB194" s="29">
        <f>'7.ВС'!AB254</f>
        <v>8255900</v>
      </c>
      <c r="AC194" s="29">
        <f>'7.ВС'!AC254</f>
        <v>0</v>
      </c>
      <c r="AD194" s="29">
        <f>'7.ВС'!AD254</f>
        <v>0</v>
      </c>
      <c r="AE194" s="29">
        <f>'7.ВС'!AE254</f>
        <v>0</v>
      </c>
      <c r="AF194" s="29">
        <f>'7.ВС'!AF254</f>
        <v>0</v>
      </c>
      <c r="AG194" s="29">
        <f>'7.ВС'!AG254</f>
        <v>0</v>
      </c>
      <c r="AH194" s="29">
        <f>'7.ВС'!AH254</f>
        <v>8255900</v>
      </c>
      <c r="AI194" s="29">
        <f>'7.ВС'!AI254</f>
        <v>0</v>
      </c>
      <c r="AJ194" s="29">
        <f>'7.ВС'!AJ254</f>
        <v>8255900</v>
      </c>
      <c r="AK194" s="29">
        <f>'7.ВС'!AK254</f>
        <v>0</v>
      </c>
      <c r="AL194" s="29"/>
      <c r="AM194" s="29"/>
      <c r="AN194" s="29"/>
      <c r="AO194" s="29"/>
      <c r="AP194" s="29"/>
      <c r="AQ194" s="29">
        <f>'7.ВС'!AQ254</f>
        <v>8783100</v>
      </c>
      <c r="AR194" s="29"/>
      <c r="AS194" s="29">
        <f t="shared" si="129"/>
        <v>8783100</v>
      </c>
      <c r="AT194" s="29"/>
      <c r="AU194" s="29">
        <f t="shared" si="181"/>
        <v>8783100</v>
      </c>
      <c r="AV194" s="29">
        <f>'7.ВС'!AV254</f>
        <v>8750852</v>
      </c>
      <c r="AW194" s="29"/>
      <c r="AX194" s="29">
        <f t="shared" si="131"/>
        <v>8750852</v>
      </c>
      <c r="AY194" s="29"/>
      <c r="AZ194" s="29">
        <f t="shared" si="182"/>
        <v>8750852</v>
      </c>
    </row>
    <row r="195" spans="1:52" s="31" customFormat="1" ht="30" x14ac:dyDescent="0.25">
      <c r="A195" s="126" t="s">
        <v>164</v>
      </c>
      <c r="B195" s="104"/>
      <c r="C195" s="104"/>
      <c r="D195" s="104"/>
      <c r="E195" s="124">
        <v>852</v>
      </c>
      <c r="F195" s="3" t="s">
        <v>106</v>
      </c>
      <c r="G195" s="3" t="s">
        <v>14</v>
      </c>
      <c r="H195" s="3" t="s">
        <v>165</v>
      </c>
      <c r="I195" s="3"/>
      <c r="J195" s="29">
        <f t="shared" ref="J195:AV196" si="190">J196</f>
        <v>152360</v>
      </c>
      <c r="K195" s="29">
        <f t="shared" si="190"/>
        <v>0</v>
      </c>
      <c r="L195" s="29">
        <f t="shared" si="190"/>
        <v>152360</v>
      </c>
      <c r="M195" s="29">
        <f t="shared" si="190"/>
        <v>0</v>
      </c>
      <c r="N195" s="29">
        <f t="shared" si="190"/>
        <v>0</v>
      </c>
      <c r="O195" s="29">
        <f t="shared" si="190"/>
        <v>0</v>
      </c>
      <c r="P195" s="29">
        <f t="shared" si="190"/>
        <v>0</v>
      </c>
      <c r="Q195" s="29">
        <f t="shared" si="190"/>
        <v>0</v>
      </c>
      <c r="R195" s="29">
        <f t="shared" si="190"/>
        <v>152360</v>
      </c>
      <c r="S195" s="29">
        <f t="shared" si="190"/>
        <v>0</v>
      </c>
      <c r="T195" s="29">
        <f t="shared" si="190"/>
        <v>152360</v>
      </c>
      <c r="U195" s="29">
        <f t="shared" si="190"/>
        <v>0</v>
      </c>
      <c r="V195" s="29">
        <f t="shared" si="190"/>
        <v>0</v>
      </c>
      <c r="W195" s="29">
        <f t="shared" si="190"/>
        <v>0</v>
      </c>
      <c r="X195" s="29">
        <f t="shared" si="190"/>
        <v>0</v>
      </c>
      <c r="Y195" s="29">
        <f t="shared" si="190"/>
        <v>0</v>
      </c>
      <c r="Z195" s="29">
        <f t="shared" si="190"/>
        <v>152360</v>
      </c>
      <c r="AA195" s="29">
        <f t="shared" si="190"/>
        <v>0</v>
      </c>
      <c r="AB195" s="29">
        <f t="shared" si="190"/>
        <v>152360</v>
      </c>
      <c r="AC195" s="29">
        <f t="shared" si="190"/>
        <v>0</v>
      </c>
      <c r="AD195" s="29">
        <f t="shared" si="190"/>
        <v>93646</v>
      </c>
      <c r="AE195" s="29">
        <f t="shared" si="190"/>
        <v>0</v>
      </c>
      <c r="AF195" s="29">
        <f t="shared" si="190"/>
        <v>93646</v>
      </c>
      <c r="AG195" s="29">
        <f t="shared" si="190"/>
        <v>0</v>
      </c>
      <c r="AH195" s="29">
        <f t="shared" si="190"/>
        <v>246006</v>
      </c>
      <c r="AI195" s="29">
        <f t="shared" si="190"/>
        <v>0</v>
      </c>
      <c r="AJ195" s="29">
        <f t="shared" si="190"/>
        <v>246006</v>
      </c>
      <c r="AK195" s="29">
        <f t="shared" si="190"/>
        <v>0</v>
      </c>
      <c r="AL195" s="29"/>
      <c r="AM195" s="29"/>
      <c r="AN195" s="29"/>
      <c r="AO195" s="29"/>
      <c r="AP195" s="29"/>
      <c r="AQ195" s="29">
        <f t="shared" si="190"/>
        <v>0</v>
      </c>
      <c r="AR195" s="29"/>
      <c r="AS195" s="29">
        <f t="shared" si="129"/>
        <v>0</v>
      </c>
      <c r="AT195" s="29"/>
      <c r="AU195" s="29">
        <f t="shared" si="181"/>
        <v>0</v>
      </c>
      <c r="AV195" s="29">
        <f t="shared" si="190"/>
        <v>0</v>
      </c>
      <c r="AW195" s="29"/>
      <c r="AX195" s="29">
        <f t="shared" si="131"/>
        <v>0</v>
      </c>
      <c r="AY195" s="29"/>
      <c r="AZ195" s="29">
        <f t="shared" si="182"/>
        <v>0</v>
      </c>
    </row>
    <row r="196" spans="1:52" s="31" customFormat="1" ht="46.5" customHeight="1" x14ac:dyDescent="0.25">
      <c r="A196" s="106" t="s">
        <v>56</v>
      </c>
      <c r="B196" s="104"/>
      <c r="C196" s="104"/>
      <c r="D196" s="104"/>
      <c r="E196" s="124">
        <v>852</v>
      </c>
      <c r="F196" s="3" t="s">
        <v>106</v>
      </c>
      <c r="G196" s="3" t="s">
        <v>14</v>
      </c>
      <c r="H196" s="3" t="s">
        <v>165</v>
      </c>
      <c r="I196" s="3" t="s">
        <v>112</v>
      </c>
      <c r="J196" s="29">
        <f t="shared" si="190"/>
        <v>152360</v>
      </c>
      <c r="K196" s="29">
        <f t="shared" si="190"/>
        <v>0</v>
      </c>
      <c r="L196" s="29">
        <f t="shared" si="190"/>
        <v>152360</v>
      </c>
      <c r="M196" s="29">
        <f t="shared" si="190"/>
        <v>0</v>
      </c>
      <c r="N196" s="29">
        <f t="shared" si="190"/>
        <v>0</v>
      </c>
      <c r="O196" s="29">
        <f t="shared" si="190"/>
        <v>0</v>
      </c>
      <c r="P196" s="29">
        <f t="shared" si="190"/>
        <v>0</v>
      </c>
      <c r="Q196" s="29">
        <f t="shared" si="190"/>
        <v>0</v>
      </c>
      <c r="R196" s="29">
        <f t="shared" si="190"/>
        <v>152360</v>
      </c>
      <c r="S196" s="29">
        <f t="shared" si="190"/>
        <v>0</v>
      </c>
      <c r="T196" s="29">
        <f t="shared" si="190"/>
        <v>152360</v>
      </c>
      <c r="U196" s="29">
        <f t="shared" si="190"/>
        <v>0</v>
      </c>
      <c r="V196" s="29">
        <f t="shared" si="190"/>
        <v>0</v>
      </c>
      <c r="W196" s="29">
        <f t="shared" si="190"/>
        <v>0</v>
      </c>
      <c r="X196" s="29">
        <f t="shared" si="190"/>
        <v>0</v>
      </c>
      <c r="Y196" s="29">
        <f t="shared" si="190"/>
        <v>0</v>
      </c>
      <c r="Z196" s="29">
        <f t="shared" si="190"/>
        <v>152360</v>
      </c>
      <c r="AA196" s="29">
        <f t="shared" si="190"/>
        <v>0</v>
      </c>
      <c r="AB196" s="29">
        <f t="shared" si="190"/>
        <v>152360</v>
      </c>
      <c r="AC196" s="29">
        <f t="shared" si="190"/>
        <v>0</v>
      </c>
      <c r="AD196" s="29">
        <f t="shared" si="190"/>
        <v>93646</v>
      </c>
      <c r="AE196" s="29">
        <f t="shared" si="190"/>
        <v>0</v>
      </c>
      <c r="AF196" s="29">
        <f t="shared" si="190"/>
        <v>93646</v>
      </c>
      <c r="AG196" s="29">
        <f t="shared" si="190"/>
        <v>0</v>
      </c>
      <c r="AH196" s="29">
        <f t="shared" si="190"/>
        <v>246006</v>
      </c>
      <c r="AI196" s="29">
        <f t="shared" si="190"/>
        <v>0</v>
      </c>
      <c r="AJ196" s="29">
        <f t="shared" si="190"/>
        <v>246006</v>
      </c>
      <c r="AK196" s="29">
        <f t="shared" si="190"/>
        <v>0</v>
      </c>
      <c r="AL196" s="29"/>
      <c r="AM196" s="29"/>
      <c r="AN196" s="29"/>
      <c r="AO196" s="29"/>
      <c r="AP196" s="29"/>
      <c r="AQ196" s="29">
        <f t="shared" si="190"/>
        <v>0</v>
      </c>
      <c r="AR196" s="29"/>
      <c r="AS196" s="29">
        <f t="shared" si="129"/>
        <v>0</v>
      </c>
      <c r="AT196" s="29"/>
      <c r="AU196" s="29">
        <f t="shared" si="181"/>
        <v>0</v>
      </c>
      <c r="AV196" s="29">
        <f t="shared" si="190"/>
        <v>0</v>
      </c>
      <c r="AW196" s="29"/>
      <c r="AX196" s="29">
        <f t="shared" si="131"/>
        <v>0</v>
      </c>
      <c r="AY196" s="29"/>
      <c r="AZ196" s="29">
        <f t="shared" si="182"/>
        <v>0</v>
      </c>
    </row>
    <row r="197" spans="1:52" s="31" customFormat="1" x14ac:dyDescent="0.25">
      <c r="A197" s="106" t="s">
        <v>113</v>
      </c>
      <c r="B197" s="106"/>
      <c r="C197" s="106"/>
      <c r="D197" s="106"/>
      <c r="E197" s="124">
        <v>852</v>
      </c>
      <c r="F197" s="3" t="s">
        <v>106</v>
      </c>
      <c r="G197" s="3" t="s">
        <v>14</v>
      </c>
      <c r="H197" s="3" t="s">
        <v>165</v>
      </c>
      <c r="I197" s="3" t="s">
        <v>114</v>
      </c>
      <c r="J197" s="29">
        <f>'7.ВС'!J257</f>
        <v>152360</v>
      </c>
      <c r="K197" s="29">
        <f>'7.ВС'!K257</f>
        <v>0</v>
      </c>
      <c r="L197" s="29">
        <f>'7.ВС'!L257</f>
        <v>152360</v>
      </c>
      <c r="M197" s="29">
        <f>'7.ВС'!M257</f>
        <v>0</v>
      </c>
      <c r="N197" s="29">
        <f>'7.ВС'!N257</f>
        <v>0</v>
      </c>
      <c r="O197" s="29">
        <f>'7.ВС'!O257</f>
        <v>0</v>
      </c>
      <c r="P197" s="29">
        <f>'7.ВС'!P257</f>
        <v>0</v>
      </c>
      <c r="Q197" s="29">
        <f>'7.ВС'!Q257</f>
        <v>0</v>
      </c>
      <c r="R197" s="29">
        <f>'7.ВС'!R257</f>
        <v>152360</v>
      </c>
      <c r="S197" s="29">
        <f>'7.ВС'!S257</f>
        <v>0</v>
      </c>
      <c r="T197" s="29">
        <f>'7.ВС'!T257</f>
        <v>152360</v>
      </c>
      <c r="U197" s="29">
        <f>'7.ВС'!U257</f>
        <v>0</v>
      </c>
      <c r="V197" s="29">
        <f>'7.ВС'!V257</f>
        <v>0</v>
      </c>
      <c r="W197" s="29">
        <f>'7.ВС'!W257</f>
        <v>0</v>
      </c>
      <c r="X197" s="29">
        <f>'7.ВС'!X257</f>
        <v>0</v>
      </c>
      <c r="Y197" s="29">
        <f>'7.ВС'!Y257</f>
        <v>0</v>
      </c>
      <c r="Z197" s="29">
        <f>'7.ВС'!Z257</f>
        <v>152360</v>
      </c>
      <c r="AA197" s="29">
        <f>'7.ВС'!AA257</f>
        <v>0</v>
      </c>
      <c r="AB197" s="29">
        <f>'7.ВС'!AB257</f>
        <v>152360</v>
      </c>
      <c r="AC197" s="29">
        <f>'7.ВС'!AC257</f>
        <v>0</v>
      </c>
      <c r="AD197" s="29">
        <f>'7.ВС'!AD257</f>
        <v>93646</v>
      </c>
      <c r="AE197" s="29">
        <f>'7.ВС'!AE257</f>
        <v>0</v>
      </c>
      <c r="AF197" s="29">
        <f>'7.ВС'!AF257</f>
        <v>93646</v>
      </c>
      <c r="AG197" s="29">
        <f>'7.ВС'!AG257</f>
        <v>0</v>
      </c>
      <c r="AH197" s="29">
        <f>'7.ВС'!AH257</f>
        <v>246006</v>
      </c>
      <c r="AI197" s="29">
        <f>'7.ВС'!AI257</f>
        <v>0</v>
      </c>
      <c r="AJ197" s="29">
        <f>'7.ВС'!AJ257</f>
        <v>246006</v>
      </c>
      <c r="AK197" s="29">
        <f>'7.ВС'!AK257</f>
        <v>0</v>
      </c>
      <c r="AL197" s="29"/>
      <c r="AM197" s="29"/>
      <c r="AN197" s="29"/>
      <c r="AO197" s="29"/>
      <c r="AP197" s="29"/>
      <c r="AQ197" s="29">
        <f>'7.ВС'!AQ257</f>
        <v>0</v>
      </c>
      <c r="AR197" s="29"/>
      <c r="AS197" s="29">
        <f t="shared" si="129"/>
        <v>0</v>
      </c>
      <c r="AT197" s="29"/>
      <c r="AU197" s="29">
        <f t="shared" si="181"/>
        <v>0</v>
      </c>
      <c r="AV197" s="29">
        <f>'7.ВС'!AV257</f>
        <v>0</v>
      </c>
      <c r="AW197" s="29"/>
      <c r="AX197" s="29">
        <f t="shared" si="131"/>
        <v>0</v>
      </c>
      <c r="AY197" s="29"/>
      <c r="AZ197" s="29">
        <f t="shared" si="182"/>
        <v>0</v>
      </c>
    </row>
    <row r="198" spans="1:52" ht="30" hidden="1" x14ac:dyDescent="0.25">
      <c r="A198" s="126" t="s">
        <v>160</v>
      </c>
      <c r="B198" s="106"/>
      <c r="C198" s="106"/>
      <c r="D198" s="106"/>
      <c r="E198" s="124">
        <v>852</v>
      </c>
      <c r="F198" s="4" t="s">
        <v>106</v>
      </c>
      <c r="G198" s="4" t="s">
        <v>14</v>
      </c>
      <c r="H198" s="4" t="s">
        <v>161</v>
      </c>
      <c r="I198" s="4"/>
      <c r="J198" s="29">
        <f t="shared" ref="J198:AV199" si="191">J199</f>
        <v>3113800</v>
      </c>
      <c r="K198" s="29">
        <f t="shared" si="191"/>
        <v>0</v>
      </c>
      <c r="L198" s="29">
        <f t="shared" si="191"/>
        <v>3113800</v>
      </c>
      <c r="M198" s="29">
        <f t="shared" si="191"/>
        <v>0</v>
      </c>
      <c r="N198" s="29">
        <f t="shared" si="191"/>
        <v>0</v>
      </c>
      <c r="O198" s="29">
        <f t="shared" si="191"/>
        <v>0</v>
      </c>
      <c r="P198" s="29">
        <f t="shared" si="191"/>
        <v>0</v>
      </c>
      <c r="Q198" s="29">
        <f t="shared" si="191"/>
        <v>0</v>
      </c>
      <c r="R198" s="29">
        <f t="shared" si="191"/>
        <v>3113800</v>
      </c>
      <c r="S198" s="29">
        <f t="shared" si="191"/>
        <v>0</v>
      </c>
      <c r="T198" s="29">
        <f t="shared" si="191"/>
        <v>3113800</v>
      </c>
      <c r="U198" s="29">
        <f t="shared" si="191"/>
        <v>0</v>
      </c>
      <c r="V198" s="29">
        <f t="shared" si="191"/>
        <v>0</v>
      </c>
      <c r="W198" s="29">
        <f t="shared" si="191"/>
        <v>0</v>
      </c>
      <c r="X198" s="29">
        <f t="shared" si="191"/>
        <v>0</v>
      </c>
      <c r="Y198" s="29">
        <f t="shared" si="191"/>
        <v>0</v>
      </c>
      <c r="Z198" s="29">
        <f t="shared" si="191"/>
        <v>3113800</v>
      </c>
      <c r="AA198" s="29">
        <f t="shared" si="191"/>
        <v>0</v>
      </c>
      <c r="AB198" s="29">
        <f t="shared" si="191"/>
        <v>3113800</v>
      </c>
      <c r="AC198" s="29">
        <f t="shared" si="191"/>
        <v>0</v>
      </c>
      <c r="AD198" s="29">
        <f t="shared" si="191"/>
        <v>0</v>
      </c>
      <c r="AE198" s="29">
        <f t="shared" si="191"/>
        <v>0</v>
      </c>
      <c r="AF198" s="29">
        <f t="shared" si="191"/>
        <v>0</v>
      </c>
      <c r="AG198" s="29">
        <f t="shared" si="191"/>
        <v>0</v>
      </c>
      <c r="AH198" s="29">
        <f t="shared" si="191"/>
        <v>3113800</v>
      </c>
      <c r="AI198" s="29">
        <f t="shared" si="191"/>
        <v>0</v>
      </c>
      <c r="AJ198" s="29">
        <f t="shared" si="191"/>
        <v>3113800</v>
      </c>
      <c r="AK198" s="29">
        <f t="shared" si="191"/>
        <v>0</v>
      </c>
      <c r="AL198" s="29"/>
      <c r="AM198" s="29"/>
      <c r="AN198" s="29"/>
      <c r="AO198" s="29"/>
      <c r="AP198" s="29"/>
      <c r="AQ198" s="29">
        <f t="shared" si="191"/>
        <v>3113800</v>
      </c>
      <c r="AR198" s="29"/>
      <c r="AS198" s="29">
        <f t="shared" si="129"/>
        <v>3113800</v>
      </c>
      <c r="AT198" s="29"/>
      <c r="AU198" s="29">
        <f t="shared" si="181"/>
        <v>3113800</v>
      </c>
      <c r="AV198" s="29">
        <f t="shared" si="191"/>
        <v>3113800</v>
      </c>
      <c r="AW198" s="29"/>
      <c r="AX198" s="29">
        <f t="shared" si="131"/>
        <v>3113800</v>
      </c>
      <c r="AY198" s="29"/>
      <c r="AZ198" s="29">
        <f t="shared" si="182"/>
        <v>3113800</v>
      </c>
    </row>
    <row r="199" spans="1:52" ht="60" hidden="1" x14ac:dyDescent="0.25">
      <c r="A199" s="106" t="s">
        <v>56</v>
      </c>
      <c r="B199" s="106"/>
      <c r="C199" s="106"/>
      <c r="D199" s="106"/>
      <c r="E199" s="124">
        <v>852</v>
      </c>
      <c r="F199" s="4" t="s">
        <v>106</v>
      </c>
      <c r="G199" s="4" t="s">
        <v>14</v>
      </c>
      <c r="H199" s="4" t="s">
        <v>161</v>
      </c>
      <c r="I199" s="4" t="s">
        <v>112</v>
      </c>
      <c r="J199" s="29">
        <f t="shared" si="191"/>
        <v>3113800</v>
      </c>
      <c r="K199" s="29">
        <f t="shared" si="191"/>
        <v>0</v>
      </c>
      <c r="L199" s="29">
        <f t="shared" si="191"/>
        <v>3113800</v>
      </c>
      <c r="M199" s="29">
        <f t="shared" si="191"/>
        <v>0</v>
      </c>
      <c r="N199" s="29">
        <f t="shared" si="191"/>
        <v>0</v>
      </c>
      <c r="O199" s="29">
        <f t="shared" si="191"/>
        <v>0</v>
      </c>
      <c r="P199" s="29">
        <f t="shared" si="191"/>
        <v>0</v>
      </c>
      <c r="Q199" s="29">
        <f t="shared" si="191"/>
        <v>0</v>
      </c>
      <c r="R199" s="29">
        <f t="shared" si="191"/>
        <v>3113800</v>
      </c>
      <c r="S199" s="29">
        <f t="shared" si="191"/>
        <v>0</v>
      </c>
      <c r="T199" s="29">
        <f t="shared" si="191"/>
        <v>3113800</v>
      </c>
      <c r="U199" s="29">
        <f t="shared" si="191"/>
        <v>0</v>
      </c>
      <c r="V199" s="29">
        <f t="shared" si="191"/>
        <v>0</v>
      </c>
      <c r="W199" s="29">
        <f t="shared" si="191"/>
        <v>0</v>
      </c>
      <c r="X199" s="29">
        <f t="shared" si="191"/>
        <v>0</v>
      </c>
      <c r="Y199" s="29">
        <f t="shared" si="191"/>
        <v>0</v>
      </c>
      <c r="Z199" s="29">
        <f t="shared" si="191"/>
        <v>3113800</v>
      </c>
      <c r="AA199" s="29">
        <f t="shared" si="191"/>
        <v>0</v>
      </c>
      <c r="AB199" s="29">
        <f t="shared" si="191"/>
        <v>3113800</v>
      </c>
      <c r="AC199" s="29">
        <f t="shared" si="191"/>
        <v>0</v>
      </c>
      <c r="AD199" s="29">
        <f t="shared" si="191"/>
        <v>0</v>
      </c>
      <c r="AE199" s="29">
        <f t="shared" si="191"/>
        <v>0</v>
      </c>
      <c r="AF199" s="29">
        <f t="shared" si="191"/>
        <v>0</v>
      </c>
      <c r="AG199" s="29">
        <f t="shared" si="191"/>
        <v>0</v>
      </c>
      <c r="AH199" s="29">
        <f t="shared" si="191"/>
        <v>3113800</v>
      </c>
      <c r="AI199" s="29">
        <f t="shared" si="191"/>
        <v>0</v>
      </c>
      <c r="AJ199" s="29">
        <f t="shared" si="191"/>
        <v>3113800</v>
      </c>
      <c r="AK199" s="29">
        <f t="shared" si="191"/>
        <v>0</v>
      </c>
      <c r="AL199" s="29"/>
      <c r="AM199" s="29"/>
      <c r="AN199" s="29"/>
      <c r="AO199" s="29"/>
      <c r="AP199" s="29"/>
      <c r="AQ199" s="29">
        <f t="shared" si="191"/>
        <v>3113800</v>
      </c>
      <c r="AR199" s="29"/>
      <c r="AS199" s="29">
        <f t="shared" si="129"/>
        <v>3113800</v>
      </c>
      <c r="AT199" s="29"/>
      <c r="AU199" s="29">
        <f t="shared" si="181"/>
        <v>3113800</v>
      </c>
      <c r="AV199" s="29">
        <f t="shared" si="191"/>
        <v>3113800</v>
      </c>
      <c r="AW199" s="29"/>
      <c r="AX199" s="29">
        <f t="shared" si="131"/>
        <v>3113800</v>
      </c>
      <c r="AY199" s="29"/>
      <c r="AZ199" s="29">
        <f t="shared" si="182"/>
        <v>3113800</v>
      </c>
    </row>
    <row r="200" spans="1:52" hidden="1" x14ac:dyDescent="0.25">
      <c r="A200" s="106" t="s">
        <v>113</v>
      </c>
      <c r="B200" s="106"/>
      <c r="C200" s="106"/>
      <c r="D200" s="106"/>
      <c r="E200" s="124">
        <v>852</v>
      </c>
      <c r="F200" s="4" t="s">
        <v>106</v>
      </c>
      <c r="G200" s="4" t="s">
        <v>14</v>
      </c>
      <c r="H200" s="4" t="s">
        <v>161</v>
      </c>
      <c r="I200" s="3" t="s">
        <v>114</v>
      </c>
      <c r="J200" s="29">
        <f>'7.ВС'!J260</f>
        <v>3113800</v>
      </c>
      <c r="K200" s="29">
        <f>'7.ВС'!K260</f>
        <v>0</v>
      </c>
      <c r="L200" s="29">
        <f>'7.ВС'!L260</f>
        <v>3113800</v>
      </c>
      <c r="M200" s="29">
        <f>'7.ВС'!M260</f>
        <v>0</v>
      </c>
      <c r="N200" s="29">
        <f>'7.ВС'!N260</f>
        <v>0</v>
      </c>
      <c r="O200" s="29">
        <f>'7.ВС'!O260</f>
        <v>0</v>
      </c>
      <c r="P200" s="29">
        <f>'7.ВС'!P260</f>
        <v>0</v>
      </c>
      <c r="Q200" s="29">
        <f>'7.ВС'!Q260</f>
        <v>0</v>
      </c>
      <c r="R200" s="29">
        <f>'7.ВС'!R260</f>
        <v>3113800</v>
      </c>
      <c r="S200" s="29">
        <f>'7.ВС'!S260</f>
        <v>0</v>
      </c>
      <c r="T200" s="29">
        <f>'7.ВС'!T260</f>
        <v>3113800</v>
      </c>
      <c r="U200" s="29">
        <f>'7.ВС'!U260</f>
        <v>0</v>
      </c>
      <c r="V200" s="29">
        <f>'7.ВС'!V260</f>
        <v>0</v>
      </c>
      <c r="W200" s="29">
        <f>'7.ВС'!W260</f>
        <v>0</v>
      </c>
      <c r="X200" s="29">
        <f>'7.ВС'!X260</f>
        <v>0</v>
      </c>
      <c r="Y200" s="29">
        <f>'7.ВС'!Y260</f>
        <v>0</v>
      </c>
      <c r="Z200" s="29">
        <f>'7.ВС'!Z260</f>
        <v>3113800</v>
      </c>
      <c r="AA200" s="29">
        <f>'7.ВС'!AA260</f>
        <v>0</v>
      </c>
      <c r="AB200" s="29">
        <f>'7.ВС'!AB260</f>
        <v>3113800</v>
      </c>
      <c r="AC200" s="29">
        <f>'7.ВС'!AC260</f>
        <v>0</v>
      </c>
      <c r="AD200" s="29">
        <f>'7.ВС'!AD260</f>
        <v>0</v>
      </c>
      <c r="AE200" s="29">
        <f>'7.ВС'!AE260</f>
        <v>0</v>
      </c>
      <c r="AF200" s="29">
        <f>'7.ВС'!AF260</f>
        <v>0</v>
      </c>
      <c r="AG200" s="29">
        <f>'7.ВС'!AG260</f>
        <v>0</v>
      </c>
      <c r="AH200" s="29">
        <f>'7.ВС'!AH260</f>
        <v>3113800</v>
      </c>
      <c r="AI200" s="29">
        <f>'7.ВС'!AI260</f>
        <v>0</v>
      </c>
      <c r="AJ200" s="29">
        <f>'7.ВС'!AJ260</f>
        <v>3113800</v>
      </c>
      <c r="AK200" s="29">
        <f>'7.ВС'!AK260</f>
        <v>0</v>
      </c>
      <c r="AL200" s="29"/>
      <c r="AM200" s="29"/>
      <c r="AN200" s="29"/>
      <c r="AO200" s="29"/>
      <c r="AP200" s="29"/>
      <c r="AQ200" s="29">
        <f>'7.ВС'!AQ260</f>
        <v>3113800</v>
      </c>
      <c r="AR200" s="29"/>
      <c r="AS200" s="29">
        <f t="shared" si="129"/>
        <v>3113800</v>
      </c>
      <c r="AT200" s="29"/>
      <c r="AU200" s="29">
        <f t="shared" si="181"/>
        <v>3113800</v>
      </c>
      <c r="AV200" s="29">
        <f>'7.ВС'!AV260</f>
        <v>3113800</v>
      </c>
      <c r="AW200" s="29"/>
      <c r="AX200" s="29">
        <f t="shared" si="131"/>
        <v>3113800</v>
      </c>
      <c r="AY200" s="29"/>
      <c r="AZ200" s="29">
        <f t="shared" si="182"/>
        <v>3113800</v>
      </c>
    </row>
    <row r="201" spans="1:52" ht="45" x14ac:dyDescent="0.25">
      <c r="A201" s="126" t="s">
        <v>166</v>
      </c>
      <c r="B201" s="106"/>
      <c r="C201" s="106"/>
      <c r="D201" s="106"/>
      <c r="E201" s="124">
        <v>852</v>
      </c>
      <c r="F201" s="4" t="s">
        <v>106</v>
      </c>
      <c r="G201" s="3" t="s">
        <v>14</v>
      </c>
      <c r="H201" s="4" t="s">
        <v>167</v>
      </c>
      <c r="I201" s="3"/>
      <c r="J201" s="29">
        <f t="shared" ref="J201:AV202" si="192">J202</f>
        <v>132150</v>
      </c>
      <c r="K201" s="29">
        <f t="shared" si="192"/>
        <v>0</v>
      </c>
      <c r="L201" s="29">
        <f t="shared" si="192"/>
        <v>132150</v>
      </c>
      <c r="M201" s="29">
        <f t="shared" si="192"/>
        <v>0</v>
      </c>
      <c r="N201" s="29">
        <f t="shared" si="192"/>
        <v>20000</v>
      </c>
      <c r="O201" s="29">
        <f t="shared" si="192"/>
        <v>0</v>
      </c>
      <c r="P201" s="29">
        <f t="shared" si="192"/>
        <v>20000</v>
      </c>
      <c r="Q201" s="29">
        <f t="shared" si="192"/>
        <v>0</v>
      </c>
      <c r="R201" s="29">
        <f t="shared" si="192"/>
        <v>152150</v>
      </c>
      <c r="S201" s="29">
        <f t="shared" si="192"/>
        <v>0</v>
      </c>
      <c r="T201" s="29">
        <f t="shared" si="192"/>
        <v>152150</v>
      </c>
      <c r="U201" s="29">
        <f t="shared" si="192"/>
        <v>0</v>
      </c>
      <c r="V201" s="29">
        <f t="shared" si="192"/>
        <v>0</v>
      </c>
      <c r="W201" s="29">
        <f t="shared" si="192"/>
        <v>0</v>
      </c>
      <c r="X201" s="29">
        <f t="shared" si="192"/>
        <v>0</v>
      </c>
      <c r="Y201" s="29">
        <f t="shared" si="192"/>
        <v>0</v>
      </c>
      <c r="Z201" s="29">
        <f t="shared" si="192"/>
        <v>152150</v>
      </c>
      <c r="AA201" s="29">
        <f t="shared" si="192"/>
        <v>0</v>
      </c>
      <c r="AB201" s="29">
        <f t="shared" si="192"/>
        <v>152150</v>
      </c>
      <c r="AC201" s="29">
        <f t="shared" si="192"/>
        <v>0</v>
      </c>
      <c r="AD201" s="29">
        <f t="shared" si="192"/>
        <v>-65785</v>
      </c>
      <c r="AE201" s="29">
        <f t="shared" si="192"/>
        <v>0</v>
      </c>
      <c r="AF201" s="29">
        <f t="shared" si="192"/>
        <v>-65785</v>
      </c>
      <c r="AG201" s="29">
        <f t="shared" si="192"/>
        <v>0</v>
      </c>
      <c r="AH201" s="29">
        <f t="shared" si="192"/>
        <v>86365</v>
      </c>
      <c r="AI201" s="29">
        <f t="shared" si="192"/>
        <v>0</v>
      </c>
      <c r="AJ201" s="29">
        <f t="shared" si="192"/>
        <v>86365</v>
      </c>
      <c r="AK201" s="29">
        <f t="shared" si="192"/>
        <v>0</v>
      </c>
      <c r="AL201" s="29"/>
      <c r="AM201" s="29"/>
      <c r="AN201" s="29"/>
      <c r="AO201" s="29"/>
      <c r="AP201" s="29"/>
      <c r="AQ201" s="29">
        <f t="shared" si="192"/>
        <v>65478</v>
      </c>
      <c r="AR201" s="29"/>
      <c r="AS201" s="29">
        <f t="shared" ref="AS201:AS275" si="193">AQ201+AR201</f>
        <v>65478</v>
      </c>
      <c r="AT201" s="29"/>
      <c r="AU201" s="29">
        <f t="shared" si="181"/>
        <v>65478</v>
      </c>
      <c r="AV201" s="29">
        <f t="shared" si="192"/>
        <v>23900</v>
      </c>
      <c r="AW201" s="29"/>
      <c r="AX201" s="29">
        <f t="shared" si="131"/>
        <v>23900</v>
      </c>
      <c r="AY201" s="29"/>
      <c r="AZ201" s="29">
        <f t="shared" si="182"/>
        <v>23900</v>
      </c>
    </row>
    <row r="202" spans="1:52" ht="45.75" customHeight="1" x14ac:dyDescent="0.25">
      <c r="A202" s="106" t="s">
        <v>56</v>
      </c>
      <c r="B202" s="106"/>
      <c r="C202" s="106"/>
      <c r="D202" s="106"/>
      <c r="E202" s="124">
        <v>852</v>
      </c>
      <c r="F202" s="3" t="s">
        <v>106</v>
      </c>
      <c r="G202" s="3" t="s">
        <v>14</v>
      </c>
      <c r="H202" s="4" t="s">
        <v>167</v>
      </c>
      <c r="I202" s="3" t="s">
        <v>112</v>
      </c>
      <c r="J202" s="29">
        <f t="shared" si="192"/>
        <v>132150</v>
      </c>
      <c r="K202" s="29">
        <f t="shared" si="192"/>
        <v>0</v>
      </c>
      <c r="L202" s="29">
        <f t="shared" si="192"/>
        <v>132150</v>
      </c>
      <c r="M202" s="29">
        <f t="shared" si="192"/>
        <v>0</v>
      </c>
      <c r="N202" s="29">
        <f t="shared" si="192"/>
        <v>20000</v>
      </c>
      <c r="O202" s="29">
        <f t="shared" si="192"/>
        <v>0</v>
      </c>
      <c r="P202" s="29">
        <f t="shared" si="192"/>
        <v>20000</v>
      </c>
      <c r="Q202" s="29">
        <f t="shared" si="192"/>
        <v>0</v>
      </c>
      <c r="R202" s="29">
        <f t="shared" si="192"/>
        <v>152150</v>
      </c>
      <c r="S202" s="29">
        <f t="shared" si="192"/>
        <v>0</v>
      </c>
      <c r="T202" s="29">
        <f t="shared" si="192"/>
        <v>152150</v>
      </c>
      <c r="U202" s="29">
        <f t="shared" si="192"/>
        <v>0</v>
      </c>
      <c r="V202" s="29">
        <f t="shared" si="192"/>
        <v>0</v>
      </c>
      <c r="W202" s="29">
        <f t="shared" si="192"/>
        <v>0</v>
      </c>
      <c r="X202" s="29">
        <f t="shared" si="192"/>
        <v>0</v>
      </c>
      <c r="Y202" s="29">
        <f t="shared" si="192"/>
        <v>0</v>
      </c>
      <c r="Z202" s="29">
        <f t="shared" si="192"/>
        <v>152150</v>
      </c>
      <c r="AA202" s="29">
        <f t="shared" si="192"/>
        <v>0</v>
      </c>
      <c r="AB202" s="29">
        <f t="shared" si="192"/>
        <v>152150</v>
      </c>
      <c r="AC202" s="29">
        <f t="shared" si="192"/>
        <v>0</v>
      </c>
      <c r="AD202" s="29">
        <f t="shared" si="192"/>
        <v>-65785</v>
      </c>
      <c r="AE202" s="29">
        <f t="shared" si="192"/>
        <v>0</v>
      </c>
      <c r="AF202" s="29">
        <f t="shared" si="192"/>
        <v>-65785</v>
      </c>
      <c r="AG202" s="29">
        <f t="shared" si="192"/>
        <v>0</v>
      </c>
      <c r="AH202" s="29">
        <f t="shared" si="192"/>
        <v>86365</v>
      </c>
      <c r="AI202" s="29">
        <f t="shared" si="192"/>
        <v>0</v>
      </c>
      <c r="AJ202" s="29">
        <f t="shared" si="192"/>
        <v>86365</v>
      </c>
      <c r="AK202" s="29">
        <f t="shared" si="192"/>
        <v>0</v>
      </c>
      <c r="AL202" s="29"/>
      <c r="AM202" s="29"/>
      <c r="AN202" s="29"/>
      <c r="AO202" s="29"/>
      <c r="AP202" s="29"/>
      <c r="AQ202" s="29">
        <f t="shared" si="192"/>
        <v>65478</v>
      </c>
      <c r="AR202" s="29"/>
      <c r="AS202" s="29">
        <f t="shared" si="193"/>
        <v>65478</v>
      </c>
      <c r="AT202" s="29"/>
      <c r="AU202" s="29">
        <f t="shared" si="181"/>
        <v>65478</v>
      </c>
      <c r="AV202" s="29">
        <f t="shared" si="192"/>
        <v>23900</v>
      </c>
      <c r="AW202" s="29"/>
      <c r="AX202" s="29">
        <f t="shared" ref="AX202:AX276" si="194">AV202+AW202</f>
        <v>23900</v>
      </c>
      <c r="AY202" s="29"/>
      <c r="AZ202" s="29">
        <f t="shared" si="182"/>
        <v>23900</v>
      </c>
    </row>
    <row r="203" spans="1:52" ht="18.75" customHeight="1" x14ac:dyDescent="0.25">
      <c r="A203" s="106" t="s">
        <v>113</v>
      </c>
      <c r="B203" s="106"/>
      <c r="C203" s="106"/>
      <c r="D203" s="106"/>
      <c r="E203" s="124">
        <v>852</v>
      </c>
      <c r="F203" s="3" t="s">
        <v>106</v>
      </c>
      <c r="G203" s="3" t="s">
        <v>14</v>
      </c>
      <c r="H203" s="4" t="s">
        <v>167</v>
      </c>
      <c r="I203" s="3" t="s">
        <v>114</v>
      </c>
      <c r="J203" s="29">
        <f>'7.ВС'!J263</f>
        <v>132150</v>
      </c>
      <c r="K203" s="29">
        <f>'7.ВС'!K263</f>
        <v>0</v>
      </c>
      <c r="L203" s="29">
        <f>'7.ВС'!L263</f>
        <v>132150</v>
      </c>
      <c r="M203" s="29">
        <f>'7.ВС'!M263</f>
        <v>0</v>
      </c>
      <c r="N203" s="29">
        <f>'7.ВС'!N263</f>
        <v>20000</v>
      </c>
      <c r="O203" s="29">
        <f>'7.ВС'!O263</f>
        <v>0</v>
      </c>
      <c r="P203" s="29">
        <f>'7.ВС'!P263</f>
        <v>20000</v>
      </c>
      <c r="Q203" s="29">
        <f>'7.ВС'!Q263</f>
        <v>0</v>
      </c>
      <c r="R203" s="29">
        <f>'7.ВС'!R263</f>
        <v>152150</v>
      </c>
      <c r="S203" s="29">
        <f>'7.ВС'!S263</f>
        <v>0</v>
      </c>
      <c r="T203" s="29">
        <f>'7.ВС'!T263</f>
        <v>152150</v>
      </c>
      <c r="U203" s="29">
        <f>'7.ВС'!U263</f>
        <v>0</v>
      </c>
      <c r="V203" s="29">
        <f>'7.ВС'!V263</f>
        <v>0</v>
      </c>
      <c r="W203" s="29">
        <f>'7.ВС'!W263</f>
        <v>0</v>
      </c>
      <c r="X203" s="29">
        <f>'7.ВС'!X263</f>
        <v>0</v>
      </c>
      <c r="Y203" s="29">
        <f>'7.ВС'!Y263</f>
        <v>0</v>
      </c>
      <c r="Z203" s="29">
        <f>'7.ВС'!Z263</f>
        <v>152150</v>
      </c>
      <c r="AA203" s="29">
        <f>'7.ВС'!AA263</f>
        <v>0</v>
      </c>
      <c r="AB203" s="29">
        <f>'7.ВС'!AB263</f>
        <v>152150</v>
      </c>
      <c r="AC203" s="29">
        <f>'7.ВС'!AC263</f>
        <v>0</v>
      </c>
      <c r="AD203" s="29">
        <f>'7.ВС'!AD263</f>
        <v>-65785</v>
      </c>
      <c r="AE203" s="29">
        <f>'7.ВС'!AE263</f>
        <v>0</v>
      </c>
      <c r="AF203" s="29">
        <f>'7.ВС'!AF263</f>
        <v>-65785</v>
      </c>
      <c r="AG203" s="29">
        <f>'7.ВС'!AG263</f>
        <v>0</v>
      </c>
      <c r="AH203" s="29">
        <f>'7.ВС'!AH263</f>
        <v>86365</v>
      </c>
      <c r="AI203" s="29">
        <f>'7.ВС'!AI263</f>
        <v>0</v>
      </c>
      <c r="AJ203" s="29">
        <f>'7.ВС'!AJ263</f>
        <v>86365</v>
      </c>
      <c r="AK203" s="29">
        <f>'7.ВС'!AK263</f>
        <v>0</v>
      </c>
      <c r="AL203" s="29"/>
      <c r="AM203" s="29"/>
      <c r="AN203" s="29"/>
      <c r="AO203" s="29"/>
      <c r="AP203" s="29"/>
      <c r="AQ203" s="29">
        <f>'7.ВС'!AQ263</f>
        <v>65478</v>
      </c>
      <c r="AR203" s="29"/>
      <c r="AS203" s="29">
        <f t="shared" si="193"/>
        <v>65478</v>
      </c>
      <c r="AT203" s="29"/>
      <c r="AU203" s="29">
        <f t="shared" si="181"/>
        <v>65478</v>
      </c>
      <c r="AV203" s="29">
        <f>'7.ВС'!AV263</f>
        <v>23900</v>
      </c>
      <c r="AW203" s="29"/>
      <c r="AX203" s="29">
        <f t="shared" si="194"/>
        <v>23900</v>
      </c>
      <c r="AY203" s="29"/>
      <c r="AZ203" s="29">
        <f t="shared" si="182"/>
        <v>23900</v>
      </c>
    </row>
    <row r="204" spans="1:52" s="31" customFormat="1" ht="90" hidden="1" x14ac:dyDescent="0.25">
      <c r="A204" s="126" t="s">
        <v>168</v>
      </c>
      <c r="B204" s="104"/>
      <c r="C204" s="104"/>
      <c r="D204" s="104"/>
      <c r="E204" s="124">
        <v>852</v>
      </c>
      <c r="F204" s="3" t="s">
        <v>106</v>
      </c>
      <c r="G204" s="3" t="s">
        <v>14</v>
      </c>
      <c r="H204" s="3" t="s">
        <v>169</v>
      </c>
      <c r="I204" s="3"/>
      <c r="J204" s="29">
        <f t="shared" ref="J204:AV205" si="195">J205</f>
        <v>543180</v>
      </c>
      <c r="K204" s="29">
        <f t="shared" si="195"/>
        <v>543180</v>
      </c>
      <c r="L204" s="29">
        <f t="shared" si="195"/>
        <v>0</v>
      </c>
      <c r="M204" s="29">
        <f t="shared" si="195"/>
        <v>0</v>
      </c>
      <c r="N204" s="29">
        <f t="shared" si="195"/>
        <v>0</v>
      </c>
      <c r="O204" s="29">
        <f t="shared" si="195"/>
        <v>0</v>
      </c>
      <c r="P204" s="29">
        <f t="shared" si="195"/>
        <v>0</v>
      </c>
      <c r="Q204" s="29">
        <f t="shared" si="195"/>
        <v>0</v>
      </c>
      <c r="R204" s="29">
        <f t="shared" si="195"/>
        <v>543180</v>
      </c>
      <c r="S204" s="29">
        <f t="shared" si="195"/>
        <v>543180</v>
      </c>
      <c r="T204" s="29">
        <f t="shared" si="195"/>
        <v>0</v>
      </c>
      <c r="U204" s="29">
        <f t="shared" si="195"/>
        <v>0</v>
      </c>
      <c r="V204" s="29">
        <f t="shared" si="195"/>
        <v>0</v>
      </c>
      <c r="W204" s="29">
        <f t="shared" si="195"/>
        <v>0</v>
      </c>
      <c r="X204" s="29">
        <f t="shared" si="195"/>
        <v>0</v>
      </c>
      <c r="Y204" s="29">
        <f t="shared" si="195"/>
        <v>0</v>
      </c>
      <c r="Z204" s="29">
        <f t="shared" si="195"/>
        <v>543180</v>
      </c>
      <c r="AA204" s="29">
        <f t="shared" si="195"/>
        <v>543180</v>
      </c>
      <c r="AB204" s="29">
        <f t="shared" si="195"/>
        <v>0</v>
      </c>
      <c r="AC204" s="29">
        <f t="shared" si="195"/>
        <v>0</v>
      </c>
      <c r="AD204" s="29">
        <f t="shared" si="195"/>
        <v>0</v>
      </c>
      <c r="AE204" s="29">
        <f t="shared" si="195"/>
        <v>0</v>
      </c>
      <c r="AF204" s="29">
        <f t="shared" si="195"/>
        <v>0</v>
      </c>
      <c r="AG204" s="29">
        <f t="shared" si="195"/>
        <v>0</v>
      </c>
      <c r="AH204" s="29">
        <f t="shared" si="195"/>
        <v>543180</v>
      </c>
      <c r="AI204" s="29">
        <f t="shared" si="195"/>
        <v>543180</v>
      </c>
      <c r="AJ204" s="29">
        <f t="shared" si="195"/>
        <v>0</v>
      </c>
      <c r="AK204" s="29">
        <f t="shared" si="195"/>
        <v>0</v>
      </c>
      <c r="AL204" s="29"/>
      <c r="AM204" s="29"/>
      <c r="AN204" s="29"/>
      <c r="AO204" s="29"/>
      <c r="AP204" s="29"/>
      <c r="AQ204" s="29">
        <f t="shared" si="195"/>
        <v>543180</v>
      </c>
      <c r="AR204" s="29"/>
      <c r="AS204" s="29">
        <f t="shared" si="193"/>
        <v>543180</v>
      </c>
      <c r="AT204" s="29"/>
      <c r="AU204" s="29">
        <f t="shared" si="181"/>
        <v>543180</v>
      </c>
      <c r="AV204" s="29">
        <f t="shared" si="195"/>
        <v>543180</v>
      </c>
      <c r="AW204" s="29"/>
      <c r="AX204" s="29">
        <f t="shared" si="194"/>
        <v>543180</v>
      </c>
      <c r="AY204" s="29"/>
      <c r="AZ204" s="29">
        <f t="shared" si="182"/>
        <v>543180</v>
      </c>
    </row>
    <row r="205" spans="1:52" s="31" customFormat="1" ht="60" hidden="1" x14ac:dyDescent="0.25">
      <c r="A205" s="106" t="s">
        <v>56</v>
      </c>
      <c r="B205" s="104"/>
      <c r="C205" s="104"/>
      <c r="D205" s="104"/>
      <c r="E205" s="124">
        <v>852</v>
      </c>
      <c r="F205" s="3" t="s">
        <v>106</v>
      </c>
      <c r="G205" s="3" t="s">
        <v>14</v>
      </c>
      <c r="H205" s="3" t="s">
        <v>169</v>
      </c>
      <c r="I205" s="3" t="s">
        <v>112</v>
      </c>
      <c r="J205" s="29">
        <f t="shared" si="195"/>
        <v>543180</v>
      </c>
      <c r="K205" s="29">
        <f t="shared" si="195"/>
        <v>543180</v>
      </c>
      <c r="L205" s="29">
        <f t="shared" si="195"/>
        <v>0</v>
      </c>
      <c r="M205" s="29">
        <f t="shared" si="195"/>
        <v>0</v>
      </c>
      <c r="N205" s="29">
        <f t="shared" si="195"/>
        <v>0</v>
      </c>
      <c r="O205" s="29">
        <f t="shared" si="195"/>
        <v>0</v>
      </c>
      <c r="P205" s="29">
        <f t="shared" si="195"/>
        <v>0</v>
      </c>
      <c r="Q205" s="29">
        <f t="shared" si="195"/>
        <v>0</v>
      </c>
      <c r="R205" s="29">
        <f t="shared" si="195"/>
        <v>543180</v>
      </c>
      <c r="S205" s="29">
        <f t="shared" si="195"/>
        <v>543180</v>
      </c>
      <c r="T205" s="29">
        <f t="shared" si="195"/>
        <v>0</v>
      </c>
      <c r="U205" s="29">
        <f t="shared" si="195"/>
        <v>0</v>
      </c>
      <c r="V205" s="29">
        <f t="shared" si="195"/>
        <v>0</v>
      </c>
      <c r="W205" s="29">
        <f t="shared" si="195"/>
        <v>0</v>
      </c>
      <c r="X205" s="29">
        <f t="shared" si="195"/>
        <v>0</v>
      </c>
      <c r="Y205" s="29">
        <f t="shared" si="195"/>
        <v>0</v>
      </c>
      <c r="Z205" s="29">
        <f t="shared" si="195"/>
        <v>543180</v>
      </c>
      <c r="AA205" s="29">
        <f t="shared" si="195"/>
        <v>543180</v>
      </c>
      <c r="AB205" s="29">
        <f t="shared" si="195"/>
        <v>0</v>
      </c>
      <c r="AC205" s="29">
        <f t="shared" si="195"/>
        <v>0</v>
      </c>
      <c r="AD205" s="29">
        <f t="shared" si="195"/>
        <v>0</v>
      </c>
      <c r="AE205" s="29">
        <f t="shared" si="195"/>
        <v>0</v>
      </c>
      <c r="AF205" s="29">
        <f t="shared" si="195"/>
        <v>0</v>
      </c>
      <c r="AG205" s="29">
        <f t="shared" si="195"/>
        <v>0</v>
      </c>
      <c r="AH205" s="29">
        <f t="shared" si="195"/>
        <v>543180</v>
      </c>
      <c r="AI205" s="29">
        <f t="shared" si="195"/>
        <v>543180</v>
      </c>
      <c r="AJ205" s="29">
        <f t="shared" si="195"/>
        <v>0</v>
      </c>
      <c r="AK205" s="29">
        <f t="shared" si="195"/>
        <v>0</v>
      </c>
      <c r="AL205" s="29"/>
      <c r="AM205" s="29"/>
      <c r="AN205" s="29"/>
      <c r="AO205" s="29"/>
      <c r="AP205" s="29"/>
      <c r="AQ205" s="29">
        <f t="shared" si="195"/>
        <v>543180</v>
      </c>
      <c r="AR205" s="29"/>
      <c r="AS205" s="29">
        <f t="shared" si="193"/>
        <v>543180</v>
      </c>
      <c r="AT205" s="29"/>
      <c r="AU205" s="29">
        <f t="shared" si="181"/>
        <v>543180</v>
      </c>
      <c r="AV205" s="29">
        <f t="shared" si="195"/>
        <v>543180</v>
      </c>
      <c r="AW205" s="29"/>
      <c r="AX205" s="29">
        <f t="shared" si="194"/>
        <v>543180</v>
      </c>
      <c r="AY205" s="29"/>
      <c r="AZ205" s="29">
        <f t="shared" si="182"/>
        <v>543180</v>
      </c>
    </row>
    <row r="206" spans="1:52" s="31" customFormat="1" hidden="1" x14ac:dyDescent="0.25">
      <c r="A206" s="106" t="s">
        <v>113</v>
      </c>
      <c r="B206" s="106"/>
      <c r="C206" s="106"/>
      <c r="D206" s="106"/>
      <c r="E206" s="124">
        <v>852</v>
      </c>
      <c r="F206" s="3" t="s">
        <v>106</v>
      </c>
      <c r="G206" s="3" t="s">
        <v>14</v>
      </c>
      <c r="H206" s="3" t="s">
        <v>169</v>
      </c>
      <c r="I206" s="3" t="s">
        <v>114</v>
      </c>
      <c r="J206" s="29">
        <f>'7.ВС'!J266</f>
        <v>543180</v>
      </c>
      <c r="K206" s="29">
        <f>'7.ВС'!K266</f>
        <v>543180</v>
      </c>
      <c r="L206" s="29">
        <f>'7.ВС'!L266</f>
        <v>0</v>
      </c>
      <c r="M206" s="29">
        <f>'7.ВС'!M266</f>
        <v>0</v>
      </c>
      <c r="N206" s="29">
        <f>'7.ВС'!N266</f>
        <v>0</v>
      </c>
      <c r="O206" s="29">
        <f>'7.ВС'!O266</f>
        <v>0</v>
      </c>
      <c r="P206" s="29">
        <f>'7.ВС'!P266</f>
        <v>0</v>
      </c>
      <c r="Q206" s="29">
        <f>'7.ВС'!Q266</f>
        <v>0</v>
      </c>
      <c r="R206" s="29">
        <f>'7.ВС'!R266</f>
        <v>543180</v>
      </c>
      <c r="S206" s="29">
        <f>'7.ВС'!S266</f>
        <v>543180</v>
      </c>
      <c r="T206" s="29">
        <f>'7.ВС'!T266</f>
        <v>0</v>
      </c>
      <c r="U206" s="29">
        <f>'7.ВС'!U266</f>
        <v>0</v>
      </c>
      <c r="V206" s="29">
        <f>'7.ВС'!V266</f>
        <v>0</v>
      </c>
      <c r="W206" s="29">
        <f>'7.ВС'!W266</f>
        <v>0</v>
      </c>
      <c r="X206" s="29">
        <f>'7.ВС'!X266</f>
        <v>0</v>
      </c>
      <c r="Y206" s="29">
        <f>'7.ВС'!Y266</f>
        <v>0</v>
      </c>
      <c r="Z206" s="29">
        <f>'7.ВС'!Z266</f>
        <v>543180</v>
      </c>
      <c r="AA206" s="29">
        <f>'7.ВС'!AA266</f>
        <v>543180</v>
      </c>
      <c r="AB206" s="29">
        <f>'7.ВС'!AB266</f>
        <v>0</v>
      </c>
      <c r="AC206" s="29">
        <f>'7.ВС'!AC266</f>
        <v>0</v>
      </c>
      <c r="AD206" s="29">
        <f>'7.ВС'!AD266</f>
        <v>0</v>
      </c>
      <c r="AE206" s="29">
        <f>'7.ВС'!AE266</f>
        <v>0</v>
      </c>
      <c r="AF206" s="29">
        <f>'7.ВС'!AF266</f>
        <v>0</v>
      </c>
      <c r="AG206" s="29">
        <f>'7.ВС'!AG266</f>
        <v>0</v>
      </c>
      <c r="AH206" s="29">
        <f>'7.ВС'!AH266</f>
        <v>543180</v>
      </c>
      <c r="AI206" s="29">
        <f>'7.ВС'!AI266</f>
        <v>543180</v>
      </c>
      <c r="AJ206" s="29">
        <f>'7.ВС'!AJ266</f>
        <v>0</v>
      </c>
      <c r="AK206" s="29">
        <f>'7.ВС'!AK266</f>
        <v>0</v>
      </c>
      <c r="AL206" s="29"/>
      <c r="AM206" s="29"/>
      <c r="AN206" s="29"/>
      <c r="AO206" s="29"/>
      <c r="AP206" s="29"/>
      <c r="AQ206" s="29">
        <f>'7.ВС'!AQ266</f>
        <v>543180</v>
      </c>
      <c r="AR206" s="29"/>
      <c r="AS206" s="29">
        <f t="shared" si="193"/>
        <v>543180</v>
      </c>
      <c r="AT206" s="29"/>
      <c r="AU206" s="29">
        <f t="shared" si="181"/>
        <v>543180</v>
      </c>
      <c r="AV206" s="29">
        <f>'7.ВС'!AV266</f>
        <v>543180</v>
      </c>
      <c r="AW206" s="29"/>
      <c r="AX206" s="29">
        <f t="shared" si="194"/>
        <v>543180</v>
      </c>
      <c r="AY206" s="29"/>
      <c r="AZ206" s="29">
        <f t="shared" si="182"/>
        <v>543180</v>
      </c>
    </row>
    <row r="207" spans="1:52" s="31" customFormat="1" ht="21" customHeight="1" x14ac:dyDescent="0.25">
      <c r="A207" s="6" t="s">
        <v>107</v>
      </c>
      <c r="B207" s="104"/>
      <c r="C207" s="104"/>
      <c r="D207" s="104"/>
      <c r="E207" s="124">
        <v>852</v>
      </c>
      <c r="F207" s="27" t="s">
        <v>106</v>
      </c>
      <c r="G207" s="27" t="s">
        <v>59</v>
      </c>
      <c r="H207" s="27"/>
      <c r="I207" s="27"/>
      <c r="J207" s="30">
        <f>J208+J211+J214+J217+J220+J223+J226+J229+J232+J235</f>
        <v>89165544</v>
      </c>
      <c r="K207" s="30">
        <f t="shared" ref="K207:AS207" si="196">K208+K211+K214+K217+K220+K223+K226+K229+K232+K235</f>
        <v>64801547</v>
      </c>
      <c r="L207" s="30">
        <f t="shared" si="196"/>
        <v>24363997</v>
      </c>
      <c r="M207" s="30">
        <f t="shared" si="196"/>
        <v>0</v>
      </c>
      <c r="N207" s="30">
        <f t="shared" si="196"/>
        <v>7011631</v>
      </c>
      <c r="O207" s="30">
        <f t="shared" si="196"/>
        <v>0</v>
      </c>
      <c r="P207" s="30">
        <f t="shared" si="196"/>
        <v>7011631</v>
      </c>
      <c r="Q207" s="30">
        <f t="shared" si="196"/>
        <v>0</v>
      </c>
      <c r="R207" s="30">
        <f t="shared" si="196"/>
        <v>96177175</v>
      </c>
      <c r="S207" s="30">
        <f t="shared" si="196"/>
        <v>64801547</v>
      </c>
      <c r="T207" s="30">
        <f t="shared" si="196"/>
        <v>31375628</v>
      </c>
      <c r="U207" s="30">
        <f t="shared" si="196"/>
        <v>0</v>
      </c>
      <c r="V207" s="30">
        <f>V208+V211+V214+V217+V220+V223+V226+V229+V232+V235+V238</f>
        <v>0</v>
      </c>
      <c r="W207" s="30">
        <f t="shared" ref="W207:AC207" si="197">W208+W211+W214+W217+W220+W223+W226+W229+W232+W235+W238</f>
        <v>0</v>
      </c>
      <c r="X207" s="30">
        <f t="shared" si="197"/>
        <v>0</v>
      </c>
      <c r="Y207" s="30">
        <f t="shared" si="197"/>
        <v>0</v>
      </c>
      <c r="Z207" s="30">
        <f t="shared" si="197"/>
        <v>96177175</v>
      </c>
      <c r="AA207" s="30">
        <f t="shared" si="197"/>
        <v>64801547</v>
      </c>
      <c r="AB207" s="30">
        <f t="shared" si="197"/>
        <v>31375628</v>
      </c>
      <c r="AC207" s="30">
        <f t="shared" si="197"/>
        <v>0</v>
      </c>
      <c r="AD207" s="30">
        <f>AD208+AD211+AD214+AD217+AD220+AD223+AD226+AD229+AD232+AD235+AD238</f>
        <v>13212728</v>
      </c>
      <c r="AE207" s="30">
        <f t="shared" ref="AE207:AK207" si="198">AE208+AE211+AE214+AE217+AE220+AE223+AE226+AE229+AE232+AE235+AE238</f>
        <v>13309576.9</v>
      </c>
      <c r="AF207" s="30">
        <f t="shared" si="198"/>
        <v>-96848.9</v>
      </c>
      <c r="AG207" s="30">
        <f t="shared" si="198"/>
        <v>0</v>
      </c>
      <c r="AH207" s="30">
        <f t="shared" si="198"/>
        <v>109389903</v>
      </c>
      <c r="AI207" s="30">
        <f t="shared" si="198"/>
        <v>78111123.900000006</v>
      </c>
      <c r="AJ207" s="30">
        <f t="shared" si="198"/>
        <v>31278779.100000001</v>
      </c>
      <c r="AK207" s="30">
        <f t="shared" si="198"/>
        <v>0</v>
      </c>
      <c r="AL207" s="30">
        <f t="shared" si="196"/>
        <v>0</v>
      </c>
      <c r="AM207" s="30">
        <f t="shared" si="196"/>
        <v>0</v>
      </c>
      <c r="AN207" s="30">
        <f t="shared" si="196"/>
        <v>0</v>
      </c>
      <c r="AO207" s="30">
        <f t="shared" si="196"/>
        <v>0</v>
      </c>
      <c r="AP207" s="30">
        <f t="shared" si="196"/>
        <v>0</v>
      </c>
      <c r="AQ207" s="30">
        <f t="shared" si="196"/>
        <v>87168358</v>
      </c>
      <c r="AR207" s="30">
        <f t="shared" si="196"/>
        <v>0</v>
      </c>
      <c r="AS207" s="30">
        <f t="shared" si="196"/>
        <v>87168358</v>
      </c>
      <c r="AT207" s="30">
        <f t="shared" ref="AT207:AU207" si="199">AT208+AT211+AT214+AT217+AT220+AT223+AT226+AT229+AT232+AT235</f>
        <v>0</v>
      </c>
      <c r="AU207" s="30">
        <f t="shared" si="199"/>
        <v>87168358</v>
      </c>
      <c r="AV207" s="30">
        <f t="shared" ref="AV207" si="200">AV208+AV211+AV214+AV217+AV220+AV223+AV232+AV235</f>
        <v>87225258</v>
      </c>
      <c r="AW207" s="30"/>
      <c r="AX207" s="29">
        <f t="shared" si="194"/>
        <v>87225258</v>
      </c>
      <c r="AY207" s="30"/>
      <c r="AZ207" s="29">
        <f t="shared" si="182"/>
        <v>87225258</v>
      </c>
    </row>
    <row r="208" spans="1:52" s="31" customFormat="1" ht="105" hidden="1" x14ac:dyDescent="0.25">
      <c r="A208" s="126" t="s">
        <v>172</v>
      </c>
      <c r="B208" s="104"/>
      <c r="C208" s="104"/>
      <c r="D208" s="104"/>
      <c r="E208" s="124">
        <v>852</v>
      </c>
      <c r="F208" s="3" t="s">
        <v>106</v>
      </c>
      <c r="G208" s="3" t="s">
        <v>59</v>
      </c>
      <c r="H208" s="4" t="s">
        <v>173</v>
      </c>
      <c r="I208" s="3"/>
      <c r="J208" s="29">
        <f t="shared" ref="J208:AV209" si="201">J209</f>
        <v>62462027</v>
      </c>
      <c r="K208" s="29">
        <f t="shared" si="201"/>
        <v>62462027</v>
      </c>
      <c r="L208" s="29">
        <f t="shared" si="201"/>
        <v>0</v>
      </c>
      <c r="M208" s="29">
        <f t="shared" si="201"/>
        <v>0</v>
      </c>
      <c r="N208" s="29">
        <f t="shared" si="201"/>
        <v>0</v>
      </c>
      <c r="O208" s="29">
        <f t="shared" si="201"/>
        <v>0</v>
      </c>
      <c r="P208" s="29">
        <f t="shared" si="201"/>
        <v>0</v>
      </c>
      <c r="Q208" s="29">
        <f t="shared" si="201"/>
        <v>0</v>
      </c>
      <c r="R208" s="29">
        <f t="shared" si="201"/>
        <v>62462027</v>
      </c>
      <c r="S208" s="29">
        <f t="shared" si="201"/>
        <v>62462027</v>
      </c>
      <c r="T208" s="29">
        <f t="shared" si="201"/>
        <v>0</v>
      </c>
      <c r="U208" s="29">
        <f t="shared" si="201"/>
        <v>0</v>
      </c>
      <c r="V208" s="29">
        <f t="shared" si="201"/>
        <v>0</v>
      </c>
      <c r="W208" s="29">
        <f t="shared" si="201"/>
        <v>0</v>
      </c>
      <c r="X208" s="29">
        <f t="shared" si="201"/>
        <v>0</v>
      </c>
      <c r="Y208" s="29">
        <f t="shared" si="201"/>
        <v>0</v>
      </c>
      <c r="Z208" s="29">
        <f t="shared" si="201"/>
        <v>62462027</v>
      </c>
      <c r="AA208" s="29">
        <f t="shared" si="201"/>
        <v>62462027</v>
      </c>
      <c r="AB208" s="29">
        <f t="shared" si="201"/>
        <v>0</v>
      </c>
      <c r="AC208" s="29">
        <f t="shared" si="201"/>
        <v>0</v>
      </c>
      <c r="AD208" s="29">
        <f t="shared" si="201"/>
        <v>0</v>
      </c>
      <c r="AE208" s="29">
        <f t="shared" si="201"/>
        <v>0</v>
      </c>
      <c r="AF208" s="29">
        <f t="shared" si="201"/>
        <v>0</v>
      </c>
      <c r="AG208" s="29">
        <f t="shared" si="201"/>
        <v>0</v>
      </c>
      <c r="AH208" s="29">
        <f t="shared" si="201"/>
        <v>62462027</v>
      </c>
      <c r="AI208" s="29">
        <f t="shared" si="201"/>
        <v>62462027</v>
      </c>
      <c r="AJ208" s="29">
        <f t="shared" si="201"/>
        <v>0</v>
      </c>
      <c r="AK208" s="29">
        <f t="shared" si="201"/>
        <v>0</v>
      </c>
      <c r="AL208" s="29"/>
      <c r="AM208" s="29"/>
      <c r="AN208" s="29"/>
      <c r="AO208" s="29"/>
      <c r="AP208" s="29"/>
      <c r="AQ208" s="29">
        <f t="shared" si="201"/>
        <v>62462027</v>
      </c>
      <c r="AR208" s="29"/>
      <c r="AS208" s="29">
        <f t="shared" si="193"/>
        <v>62462027</v>
      </c>
      <c r="AT208" s="29"/>
      <c r="AU208" s="29">
        <f t="shared" ref="AU208:AU225" si="202">AS208+AT208</f>
        <v>62462027</v>
      </c>
      <c r="AV208" s="29">
        <f t="shared" si="201"/>
        <v>62462027</v>
      </c>
      <c r="AW208" s="29"/>
      <c r="AX208" s="29">
        <f t="shared" si="194"/>
        <v>62462027</v>
      </c>
      <c r="AY208" s="29"/>
      <c r="AZ208" s="29">
        <f t="shared" si="182"/>
        <v>62462027</v>
      </c>
    </row>
    <row r="209" spans="1:52" s="31" customFormat="1" ht="60" hidden="1" x14ac:dyDescent="0.25">
      <c r="A209" s="106" t="s">
        <v>56</v>
      </c>
      <c r="B209" s="104"/>
      <c r="C209" s="104"/>
      <c r="D209" s="104"/>
      <c r="E209" s="124">
        <v>852</v>
      </c>
      <c r="F209" s="3" t="s">
        <v>106</v>
      </c>
      <c r="G209" s="3" t="s">
        <v>59</v>
      </c>
      <c r="H209" s="4" t="s">
        <v>173</v>
      </c>
      <c r="I209" s="3" t="s">
        <v>112</v>
      </c>
      <c r="J209" s="29">
        <f t="shared" si="201"/>
        <v>62462027</v>
      </c>
      <c r="K209" s="29">
        <f t="shared" si="201"/>
        <v>62462027</v>
      </c>
      <c r="L209" s="29">
        <f t="shared" si="201"/>
        <v>0</v>
      </c>
      <c r="M209" s="29">
        <f t="shared" si="201"/>
        <v>0</v>
      </c>
      <c r="N209" s="29">
        <f t="shared" si="201"/>
        <v>0</v>
      </c>
      <c r="O209" s="29">
        <f t="shared" si="201"/>
        <v>0</v>
      </c>
      <c r="P209" s="29">
        <f t="shared" si="201"/>
        <v>0</v>
      </c>
      <c r="Q209" s="29">
        <f t="shared" si="201"/>
        <v>0</v>
      </c>
      <c r="R209" s="29">
        <f t="shared" si="201"/>
        <v>62462027</v>
      </c>
      <c r="S209" s="29">
        <f t="shared" si="201"/>
        <v>62462027</v>
      </c>
      <c r="T209" s="29">
        <f t="shared" si="201"/>
        <v>0</v>
      </c>
      <c r="U209" s="29">
        <f t="shared" si="201"/>
        <v>0</v>
      </c>
      <c r="V209" s="29">
        <f t="shared" si="201"/>
        <v>0</v>
      </c>
      <c r="W209" s="29">
        <f t="shared" si="201"/>
        <v>0</v>
      </c>
      <c r="X209" s="29">
        <f t="shared" si="201"/>
        <v>0</v>
      </c>
      <c r="Y209" s="29">
        <f t="shared" si="201"/>
        <v>0</v>
      </c>
      <c r="Z209" s="29">
        <f t="shared" si="201"/>
        <v>62462027</v>
      </c>
      <c r="AA209" s="29">
        <f t="shared" si="201"/>
        <v>62462027</v>
      </c>
      <c r="AB209" s="29">
        <f t="shared" si="201"/>
        <v>0</v>
      </c>
      <c r="AC209" s="29">
        <f t="shared" si="201"/>
        <v>0</v>
      </c>
      <c r="AD209" s="29">
        <f t="shared" si="201"/>
        <v>0</v>
      </c>
      <c r="AE209" s="29">
        <f t="shared" si="201"/>
        <v>0</v>
      </c>
      <c r="AF209" s="29">
        <f t="shared" si="201"/>
        <v>0</v>
      </c>
      <c r="AG209" s="29">
        <f t="shared" si="201"/>
        <v>0</v>
      </c>
      <c r="AH209" s="29">
        <f t="shared" si="201"/>
        <v>62462027</v>
      </c>
      <c r="AI209" s="29">
        <f t="shared" si="201"/>
        <v>62462027</v>
      </c>
      <c r="AJ209" s="29">
        <f t="shared" si="201"/>
        <v>0</v>
      </c>
      <c r="AK209" s="29">
        <f t="shared" si="201"/>
        <v>0</v>
      </c>
      <c r="AL209" s="29"/>
      <c r="AM209" s="29"/>
      <c r="AN209" s="29"/>
      <c r="AO209" s="29"/>
      <c r="AP209" s="29"/>
      <c r="AQ209" s="29">
        <f t="shared" si="201"/>
        <v>62462027</v>
      </c>
      <c r="AR209" s="29"/>
      <c r="AS209" s="29">
        <f t="shared" si="193"/>
        <v>62462027</v>
      </c>
      <c r="AT209" s="29"/>
      <c r="AU209" s="29">
        <f t="shared" si="202"/>
        <v>62462027</v>
      </c>
      <c r="AV209" s="29">
        <f t="shared" si="201"/>
        <v>62462027</v>
      </c>
      <c r="AW209" s="29"/>
      <c r="AX209" s="29">
        <f t="shared" si="194"/>
        <v>62462027</v>
      </c>
      <c r="AY209" s="29"/>
      <c r="AZ209" s="29">
        <f t="shared" si="182"/>
        <v>62462027</v>
      </c>
    </row>
    <row r="210" spans="1:52" s="31" customFormat="1" hidden="1" x14ac:dyDescent="0.25">
      <c r="A210" s="106" t="s">
        <v>113</v>
      </c>
      <c r="B210" s="106"/>
      <c r="C210" s="106"/>
      <c r="D210" s="106"/>
      <c r="E210" s="124">
        <v>852</v>
      </c>
      <c r="F210" s="3" t="s">
        <v>106</v>
      </c>
      <c r="G210" s="3" t="s">
        <v>59</v>
      </c>
      <c r="H210" s="4" t="s">
        <v>173</v>
      </c>
      <c r="I210" s="3" t="s">
        <v>114</v>
      </c>
      <c r="J210" s="29">
        <f>'7.ВС'!J270</f>
        <v>62462027</v>
      </c>
      <c r="K210" s="29">
        <f>'7.ВС'!K270</f>
        <v>62462027</v>
      </c>
      <c r="L210" s="29">
        <f>'7.ВС'!L270</f>
        <v>0</v>
      </c>
      <c r="M210" s="29">
        <f>'7.ВС'!M270</f>
        <v>0</v>
      </c>
      <c r="N210" s="29">
        <f>'7.ВС'!N270</f>
        <v>0</v>
      </c>
      <c r="O210" s="29">
        <f>'7.ВС'!O270</f>
        <v>0</v>
      </c>
      <c r="P210" s="29">
        <f>'7.ВС'!P270</f>
        <v>0</v>
      </c>
      <c r="Q210" s="29">
        <f>'7.ВС'!Q270</f>
        <v>0</v>
      </c>
      <c r="R210" s="29">
        <f>'7.ВС'!R270</f>
        <v>62462027</v>
      </c>
      <c r="S210" s="29">
        <f>'7.ВС'!S270</f>
        <v>62462027</v>
      </c>
      <c r="T210" s="29">
        <f>'7.ВС'!T270</f>
        <v>0</v>
      </c>
      <c r="U210" s="29">
        <f>'7.ВС'!U270</f>
        <v>0</v>
      </c>
      <c r="V210" s="29">
        <f>'7.ВС'!V270</f>
        <v>0</v>
      </c>
      <c r="W210" s="29">
        <f>'7.ВС'!W270</f>
        <v>0</v>
      </c>
      <c r="X210" s="29">
        <f>'7.ВС'!X270</f>
        <v>0</v>
      </c>
      <c r="Y210" s="29">
        <f>'7.ВС'!Y270</f>
        <v>0</v>
      </c>
      <c r="Z210" s="29">
        <f>'7.ВС'!Z270</f>
        <v>62462027</v>
      </c>
      <c r="AA210" s="29">
        <f>'7.ВС'!AA270</f>
        <v>62462027</v>
      </c>
      <c r="AB210" s="29">
        <f>'7.ВС'!AB270</f>
        <v>0</v>
      </c>
      <c r="AC210" s="29">
        <f>'7.ВС'!AC270</f>
        <v>0</v>
      </c>
      <c r="AD210" s="29">
        <f>'7.ВС'!AD270</f>
        <v>0</v>
      </c>
      <c r="AE210" s="29">
        <f>'7.ВС'!AE270</f>
        <v>0</v>
      </c>
      <c r="AF210" s="29">
        <f>'7.ВС'!AF270</f>
        <v>0</v>
      </c>
      <c r="AG210" s="29">
        <f>'7.ВС'!AG270</f>
        <v>0</v>
      </c>
      <c r="AH210" s="29">
        <f>'7.ВС'!AH270</f>
        <v>62462027</v>
      </c>
      <c r="AI210" s="29">
        <f>'7.ВС'!AI270</f>
        <v>62462027</v>
      </c>
      <c r="AJ210" s="29">
        <f>'7.ВС'!AJ270</f>
        <v>0</v>
      </c>
      <c r="AK210" s="29">
        <f>'7.ВС'!AK270</f>
        <v>0</v>
      </c>
      <c r="AL210" s="29"/>
      <c r="AM210" s="29"/>
      <c r="AN210" s="29"/>
      <c r="AO210" s="29"/>
      <c r="AP210" s="29"/>
      <c r="AQ210" s="29">
        <f>'7.ВС'!AQ270</f>
        <v>62462027</v>
      </c>
      <c r="AR210" s="29"/>
      <c r="AS210" s="29">
        <f t="shared" si="193"/>
        <v>62462027</v>
      </c>
      <c r="AT210" s="29"/>
      <c r="AU210" s="29">
        <f t="shared" si="202"/>
        <v>62462027</v>
      </c>
      <c r="AV210" s="29">
        <f>'7.ВС'!AV270</f>
        <v>62462027</v>
      </c>
      <c r="AW210" s="29"/>
      <c r="AX210" s="29">
        <f t="shared" si="194"/>
        <v>62462027</v>
      </c>
      <c r="AY210" s="29"/>
      <c r="AZ210" s="29">
        <f t="shared" si="182"/>
        <v>62462027</v>
      </c>
    </row>
    <row r="211" spans="1:52" hidden="1" x14ac:dyDescent="0.25">
      <c r="A211" s="126" t="s">
        <v>170</v>
      </c>
      <c r="B211" s="106"/>
      <c r="C211" s="106"/>
      <c r="D211" s="106"/>
      <c r="E211" s="124">
        <v>852</v>
      </c>
      <c r="F211" s="3" t="s">
        <v>106</v>
      </c>
      <c r="G211" s="3" t="s">
        <v>59</v>
      </c>
      <c r="H211" s="3" t="s">
        <v>171</v>
      </c>
      <c r="I211" s="3"/>
      <c r="J211" s="29">
        <f t="shared" ref="J211:AV212" si="203">J212</f>
        <v>20820300</v>
      </c>
      <c r="K211" s="29">
        <f t="shared" si="203"/>
        <v>0</v>
      </c>
      <c r="L211" s="29">
        <f t="shared" si="203"/>
        <v>20820300</v>
      </c>
      <c r="M211" s="29">
        <f t="shared" si="203"/>
        <v>0</v>
      </c>
      <c r="N211" s="29">
        <f t="shared" si="203"/>
        <v>2445960</v>
      </c>
      <c r="O211" s="29">
        <f t="shared" si="203"/>
        <v>0</v>
      </c>
      <c r="P211" s="29">
        <f t="shared" si="203"/>
        <v>2445960</v>
      </c>
      <c r="Q211" s="29">
        <f t="shared" si="203"/>
        <v>0</v>
      </c>
      <c r="R211" s="29">
        <f t="shared" si="203"/>
        <v>23266260</v>
      </c>
      <c r="S211" s="29">
        <f t="shared" si="203"/>
        <v>0</v>
      </c>
      <c r="T211" s="29">
        <f t="shared" si="203"/>
        <v>23266260</v>
      </c>
      <c r="U211" s="29">
        <f t="shared" si="203"/>
        <v>0</v>
      </c>
      <c r="V211" s="29">
        <f t="shared" si="203"/>
        <v>0</v>
      </c>
      <c r="W211" s="29">
        <f t="shared" si="203"/>
        <v>0</v>
      </c>
      <c r="X211" s="29">
        <f t="shared" si="203"/>
        <v>0</v>
      </c>
      <c r="Y211" s="29">
        <f t="shared" si="203"/>
        <v>0</v>
      </c>
      <c r="Z211" s="29">
        <f t="shared" si="203"/>
        <v>23266260</v>
      </c>
      <c r="AA211" s="29">
        <f t="shared" si="203"/>
        <v>0</v>
      </c>
      <c r="AB211" s="29">
        <f t="shared" si="203"/>
        <v>23266260</v>
      </c>
      <c r="AC211" s="29">
        <f t="shared" si="203"/>
        <v>0</v>
      </c>
      <c r="AD211" s="29">
        <f t="shared" si="203"/>
        <v>0</v>
      </c>
      <c r="AE211" s="29">
        <f t="shared" si="203"/>
        <v>0</v>
      </c>
      <c r="AF211" s="29">
        <f t="shared" si="203"/>
        <v>0</v>
      </c>
      <c r="AG211" s="29">
        <f t="shared" si="203"/>
        <v>0</v>
      </c>
      <c r="AH211" s="29">
        <f t="shared" si="203"/>
        <v>23266260</v>
      </c>
      <c r="AI211" s="29">
        <f t="shared" si="203"/>
        <v>0</v>
      </c>
      <c r="AJ211" s="29">
        <f t="shared" si="203"/>
        <v>23266260</v>
      </c>
      <c r="AK211" s="29">
        <f t="shared" si="203"/>
        <v>0</v>
      </c>
      <c r="AL211" s="29"/>
      <c r="AM211" s="29"/>
      <c r="AN211" s="29"/>
      <c r="AO211" s="29"/>
      <c r="AP211" s="29"/>
      <c r="AQ211" s="29">
        <f t="shared" si="203"/>
        <v>19336051</v>
      </c>
      <c r="AR211" s="29"/>
      <c r="AS211" s="29">
        <f t="shared" si="193"/>
        <v>19336051</v>
      </c>
      <c r="AT211" s="29"/>
      <c r="AU211" s="29">
        <f t="shared" si="202"/>
        <v>19336051</v>
      </c>
      <c r="AV211" s="29">
        <f t="shared" si="203"/>
        <v>19350151</v>
      </c>
      <c r="AW211" s="29"/>
      <c r="AX211" s="29">
        <f t="shared" si="194"/>
        <v>19350151</v>
      </c>
      <c r="AY211" s="29"/>
      <c r="AZ211" s="29">
        <f t="shared" si="182"/>
        <v>19350151</v>
      </c>
    </row>
    <row r="212" spans="1:52" ht="60" hidden="1" x14ac:dyDescent="0.25">
      <c r="A212" s="106" t="s">
        <v>56</v>
      </c>
      <c r="B212" s="106"/>
      <c r="C212" s="106"/>
      <c r="D212" s="106"/>
      <c r="E212" s="124">
        <v>852</v>
      </c>
      <c r="F212" s="3" t="s">
        <v>106</v>
      </c>
      <c r="G212" s="4" t="s">
        <v>59</v>
      </c>
      <c r="H212" s="3" t="s">
        <v>171</v>
      </c>
      <c r="I212" s="3" t="s">
        <v>112</v>
      </c>
      <c r="J212" s="29">
        <f t="shared" si="203"/>
        <v>20820300</v>
      </c>
      <c r="K212" s="29">
        <f t="shared" si="203"/>
        <v>0</v>
      </c>
      <c r="L212" s="29">
        <f t="shared" si="203"/>
        <v>20820300</v>
      </c>
      <c r="M212" s="29">
        <f t="shared" si="203"/>
        <v>0</v>
      </c>
      <c r="N212" s="29">
        <f t="shared" si="203"/>
        <v>2445960</v>
      </c>
      <c r="O212" s="29">
        <f t="shared" si="203"/>
        <v>0</v>
      </c>
      <c r="P212" s="29">
        <f t="shared" si="203"/>
        <v>2445960</v>
      </c>
      <c r="Q212" s="29">
        <f t="shared" si="203"/>
        <v>0</v>
      </c>
      <c r="R212" s="29">
        <f t="shared" si="203"/>
        <v>23266260</v>
      </c>
      <c r="S212" s="29">
        <f t="shared" si="203"/>
        <v>0</v>
      </c>
      <c r="T212" s="29">
        <f t="shared" si="203"/>
        <v>23266260</v>
      </c>
      <c r="U212" s="29">
        <f t="shared" si="203"/>
        <v>0</v>
      </c>
      <c r="V212" s="29">
        <f t="shared" si="203"/>
        <v>0</v>
      </c>
      <c r="W212" s="29">
        <f t="shared" si="203"/>
        <v>0</v>
      </c>
      <c r="X212" s="29">
        <f t="shared" si="203"/>
        <v>0</v>
      </c>
      <c r="Y212" s="29">
        <f t="shared" si="203"/>
        <v>0</v>
      </c>
      <c r="Z212" s="29">
        <f t="shared" si="203"/>
        <v>23266260</v>
      </c>
      <c r="AA212" s="29">
        <f t="shared" si="203"/>
        <v>0</v>
      </c>
      <c r="AB212" s="29">
        <f t="shared" si="203"/>
        <v>23266260</v>
      </c>
      <c r="AC212" s="29">
        <f t="shared" si="203"/>
        <v>0</v>
      </c>
      <c r="AD212" s="29">
        <f t="shared" si="203"/>
        <v>0</v>
      </c>
      <c r="AE212" s="29">
        <f t="shared" si="203"/>
        <v>0</v>
      </c>
      <c r="AF212" s="29">
        <f t="shared" si="203"/>
        <v>0</v>
      </c>
      <c r="AG212" s="29">
        <f t="shared" si="203"/>
        <v>0</v>
      </c>
      <c r="AH212" s="29">
        <f t="shared" si="203"/>
        <v>23266260</v>
      </c>
      <c r="AI212" s="29">
        <f t="shared" si="203"/>
        <v>0</v>
      </c>
      <c r="AJ212" s="29">
        <f t="shared" si="203"/>
        <v>23266260</v>
      </c>
      <c r="AK212" s="29">
        <f t="shared" si="203"/>
        <v>0</v>
      </c>
      <c r="AL212" s="29"/>
      <c r="AM212" s="29"/>
      <c r="AN212" s="29"/>
      <c r="AO212" s="29"/>
      <c r="AP212" s="29"/>
      <c r="AQ212" s="29">
        <f t="shared" si="203"/>
        <v>19336051</v>
      </c>
      <c r="AR212" s="29"/>
      <c r="AS212" s="29">
        <f t="shared" si="193"/>
        <v>19336051</v>
      </c>
      <c r="AT212" s="29"/>
      <c r="AU212" s="29">
        <f t="shared" si="202"/>
        <v>19336051</v>
      </c>
      <c r="AV212" s="29">
        <f t="shared" si="203"/>
        <v>19350151</v>
      </c>
      <c r="AW212" s="29"/>
      <c r="AX212" s="29">
        <f t="shared" si="194"/>
        <v>19350151</v>
      </c>
      <c r="AY212" s="29"/>
      <c r="AZ212" s="29">
        <f t="shared" si="182"/>
        <v>19350151</v>
      </c>
    </row>
    <row r="213" spans="1:52" hidden="1" x14ac:dyDescent="0.25">
      <c r="A213" s="106" t="s">
        <v>113</v>
      </c>
      <c r="B213" s="106"/>
      <c r="C213" s="106"/>
      <c r="D213" s="106"/>
      <c r="E213" s="124">
        <v>852</v>
      </c>
      <c r="F213" s="3" t="s">
        <v>106</v>
      </c>
      <c r="G213" s="4" t="s">
        <v>59</v>
      </c>
      <c r="H213" s="3" t="s">
        <v>171</v>
      </c>
      <c r="I213" s="3" t="s">
        <v>114</v>
      </c>
      <c r="J213" s="29">
        <f>'7.ВС'!J273</f>
        <v>20820300</v>
      </c>
      <c r="K213" s="29">
        <f>'7.ВС'!K273</f>
        <v>0</v>
      </c>
      <c r="L213" s="29">
        <f>'7.ВС'!L273</f>
        <v>20820300</v>
      </c>
      <c r="M213" s="29">
        <f>'7.ВС'!M273</f>
        <v>0</v>
      </c>
      <c r="N213" s="29">
        <f>'7.ВС'!N273</f>
        <v>2445960</v>
      </c>
      <c r="O213" s="29">
        <f>'7.ВС'!O273</f>
        <v>0</v>
      </c>
      <c r="P213" s="29">
        <f>'7.ВС'!P273</f>
        <v>2445960</v>
      </c>
      <c r="Q213" s="29">
        <f>'7.ВС'!Q273</f>
        <v>0</v>
      </c>
      <c r="R213" s="29">
        <f>'7.ВС'!R273</f>
        <v>23266260</v>
      </c>
      <c r="S213" s="29">
        <f>'7.ВС'!S273</f>
        <v>0</v>
      </c>
      <c r="T213" s="29">
        <f>'7.ВС'!T273</f>
        <v>23266260</v>
      </c>
      <c r="U213" s="29">
        <f>'7.ВС'!U273</f>
        <v>0</v>
      </c>
      <c r="V213" s="29">
        <f>'7.ВС'!V273</f>
        <v>0</v>
      </c>
      <c r="W213" s="29">
        <f>'7.ВС'!W273</f>
        <v>0</v>
      </c>
      <c r="X213" s="29">
        <f>'7.ВС'!X273</f>
        <v>0</v>
      </c>
      <c r="Y213" s="29">
        <f>'7.ВС'!Y273</f>
        <v>0</v>
      </c>
      <c r="Z213" s="29">
        <f>'7.ВС'!Z273</f>
        <v>23266260</v>
      </c>
      <c r="AA213" s="29">
        <f>'7.ВС'!AA273</f>
        <v>0</v>
      </c>
      <c r="AB213" s="29">
        <f>'7.ВС'!AB273</f>
        <v>23266260</v>
      </c>
      <c r="AC213" s="29">
        <f>'7.ВС'!AC273</f>
        <v>0</v>
      </c>
      <c r="AD213" s="29">
        <f>'7.ВС'!AD273</f>
        <v>0</v>
      </c>
      <c r="AE213" s="29">
        <f>'7.ВС'!AE273</f>
        <v>0</v>
      </c>
      <c r="AF213" s="29">
        <f>'7.ВС'!AF273</f>
        <v>0</v>
      </c>
      <c r="AG213" s="29">
        <f>'7.ВС'!AG273</f>
        <v>0</v>
      </c>
      <c r="AH213" s="29">
        <f>'7.ВС'!AH273</f>
        <v>23266260</v>
      </c>
      <c r="AI213" s="29">
        <f>'7.ВС'!AI273</f>
        <v>0</v>
      </c>
      <c r="AJ213" s="29">
        <f>'7.ВС'!AJ273</f>
        <v>23266260</v>
      </c>
      <c r="AK213" s="29">
        <f>'7.ВС'!AK273</f>
        <v>0</v>
      </c>
      <c r="AL213" s="29"/>
      <c r="AM213" s="29"/>
      <c r="AN213" s="29"/>
      <c r="AO213" s="29"/>
      <c r="AP213" s="29"/>
      <c r="AQ213" s="29">
        <f>'7.ВС'!AQ273</f>
        <v>19336051</v>
      </c>
      <c r="AR213" s="29"/>
      <c r="AS213" s="29">
        <f t="shared" si="193"/>
        <v>19336051</v>
      </c>
      <c r="AT213" s="29"/>
      <c r="AU213" s="29">
        <f t="shared" si="202"/>
        <v>19336051</v>
      </c>
      <c r="AV213" s="29">
        <f>'7.ВС'!AV273</f>
        <v>19350151</v>
      </c>
      <c r="AW213" s="29"/>
      <c r="AX213" s="29">
        <f t="shared" si="194"/>
        <v>19350151</v>
      </c>
      <c r="AY213" s="29"/>
      <c r="AZ213" s="29">
        <f t="shared" si="182"/>
        <v>19350151</v>
      </c>
    </row>
    <row r="214" spans="1:52" ht="30" x14ac:dyDescent="0.25">
      <c r="A214" s="126" t="s">
        <v>164</v>
      </c>
      <c r="B214" s="106"/>
      <c r="C214" s="106"/>
      <c r="D214" s="106"/>
      <c r="E214" s="124">
        <v>852</v>
      </c>
      <c r="F214" s="3" t="s">
        <v>106</v>
      </c>
      <c r="G214" s="4" t="s">
        <v>59</v>
      </c>
      <c r="H214" s="3" t="s">
        <v>165</v>
      </c>
      <c r="I214" s="3"/>
      <c r="J214" s="29">
        <f t="shared" ref="J214:AV215" si="204">J215</f>
        <v>242625</v>
      </c>
      <c r="K214" s="29">
        <f t="shared" si="204"/>
        <v>0</v>
      </c>
      <c r="L214" s="29">
        <f t="shared" si="204"/>
        <v>242625</v>
      </c>
      <c r="M214" s="29">
        <f t="shared" si="204"/>
        <v>0</v>
      </c>
      <c r="N214" s="29">
        <f t="shared" si="204"/>
        <v>3741334</v>
      </c>
      <c r="O214" s="29">
        <f t="shared" si="204"/>
        <v>0</v>
      </c>
      <c r="P214" s="29">
        <f t="shared" si="204"/>
        <v>3741334</v>
      </c>
      <c r="Q214" s="29">
        <f t="shared" si="204"/>
        <v>0</v>
      </c>
      <c r="R214" s="29">
        <f t="shared" si="204"/>
        <v>3983959</v>
      </c>
      <c r="S214" s="29">
        <f t="shared" si="204"/>
        <v>0</v>
      </c>
      <c r="T214" s="29">
        <f t="shared" si="204"/>
        <v>3983959</v>
      </c>
      <c r="U214" s="29">
        <f t="shared" si="204"/>
        <v>0</v>
      </c>
      <c r="V214" s="29">
        <f t="shared" si="204"/>
        <v>0</v>
      </c>
      <c r="W214" s="29">
        <f t="shared" si="204"/>
        <v>0</v>
      </c>
      <c r="X214" s="29">
        <f t="shared" si="204"/>
        <v>0</v>
      </c>
      <c r="Y214" s="29">
        <f t="shared" si="204"/>
        <v>0</v>
      </c>
      <c r="Z214" s="29">
        <f t="shared" si="204"/>
        <v>3983959</v>
      </c>
      <c r="AA214" s="29">
        <f t="shared" si="204"/>
        <v>0</v>
      </c>
      <c r="AB214" s="29">
        <f t="shared" si="204"/>
        <v>3983959</v>
      </c>
      <c r="AC214" s="29">
        <f t="shared" si="204"/>
        <v>0</v>
      </c>
      <c r="AD214" s="29">
        <f t="shared" si="204"/>
        <v>33413</v>
      </c>
      <c r="AE214" s="29">
        <f t="shared" si="204"/>
        <v>0</v>
      </c>
      <c r="AF214" s="29">
        <f t="shared" si="204"/>
        <v>33413</v>
      </c>
      <c r="AG214" s="29">
        <f t="shared" si="204"/>
        <v>0</v>
      </c>
      <c r="AH214" s="29">
        <f t="shared" si="204"/>
        <v>4017372</v>
      </c>
      <c r="AI214" s="29">
        <f t="shared" si="204"/>
        <v>0</v>
      </c>
      <c r="AJ214" s="29">
        <f t="shared" si="204"/>
        <v>4017372</v>
      </c>
      <c r="AK214" s="29">
        <f t="shared" si="204"/>
        <v>0</v>
      </c>
      <c r="AL214" s="29"/>
      <c r="AM214" s="29"/>
      <c r="AN214" s="29"/>
      <c r="AO214" s="29"/>
      <c r="AP214" s="29"/>
      <c r="AQ214" s="29">
        <f t="shared" si="204"/>
        <v>135360</v>
      </c>
      <c r="AR214" s="29"/>
      <c r="AS214" s="29">
        <f t="shared" si="193"/>
        <v>135360</v>
      </c>
      <c r="AT214" s="29"/>
      <c r="AU214" s="29">
        <f t="shared" si="202"/>
        <v>135360</v>
      </c>
      <c r="AV214" s="29">
        <f t="shared" si="204"/>
        <v>89160</v>
      </c>
      <c r="AW214" s="29"/>
      <c r="AX214" s="29">
        <f t="shared" si="194"/>
        <v>89160</v>
      </c>
      <c r="AY214" s="29"/>
      <c r="AZ214" s="29">
        <f t="shared" si="182"/>
        <v>89160</v>
      </c>
    </row>
    <row r="215" spans="1:52" ht="44.25" customHeight="1" x14ac:dyDescent="0.25">
      <c r="A215" s="106" t="s">
        <v>56</v>
      </c>
      <c r="B215" s="106"/>
      <c r="C215" s="106"/>
      <c r="D215" s="106"/>
      <c r="E215" s="124">
        <v>852</v>
      </c>
      <c r="F215" s="3" t="s">
        <v>106</v>
      </c>
      <c r="G215" s="4" t="s">
        <v>59</v>
      </c>
      <c r="H215" s="3" t="s">
        <v>165</v>
      </c>
      <c r="I215" s="3" t="s">
        <v>112</v>
      </c>
      <c r="J215" s="29">
        <f t="shared" si="204"/>
        <v>242625</v>
      </c>
      <c r="K215" s="29">
        <f t="shared" si="204"/>
        <v>0</v>
      </c>
      <c r="L215" s="29">
        <f t="shared" si="204"/>
        <v>242625</v>
      </c>
      <c r="M215" s="29">
        <f t="shared" si="204"/>
        <v>0</v>
      </c>
      <c r="N215" s="29">
        <f t="shared" si="204"/>
        <v>3741334</v>
      </c>
      <c r="O215" s="29">
        <f t="shared" si="204"/>
        <v>0</v>
      </c>
      <c r="P215" s="29">
        <f t="shared" si="204"/>
        <v>3741334</v>
      </c>
      <c r="Q215" s="29">
        <f t="shared" si="204"/>
        <v>0</v>
      </c>
      <c r="R215" s="29">
        <f t="shared" si="204"/>
        <v>3983959</v>
      </c>
      <c r="S215" s="29">
        <f t="shared" si="204"/>
        <v>0</v>
      </c>
      <c r="T215" s="29">
        <f t="shared" si="204"/>
        <v>3983959</v>
      </c>
      <c r="U215" s="29">
        <f t="shared" si="204"/>
        <v>0</v>
      </c>
      <c r="V215" s="29">
        <f t="shared" si="204"/>
        <v>0</v>
      </c>
      <c r="W215" s="29">
        <f t="shared" si="204"/>
        <v>0</v>
      </c>
      <c r="X215" s="29">
        <f t="shared" si="204"/>
        <v>0</v>
      </c>
      <c r="Y215" s="29">
        <f t="shared" si="204"/>
        <v>0</v>
      </c>
      <c r="Z215" s="29">
        <f t="shared" si="204"/>
        <v>3983959</v>
      </c>
      <c r="AA215" s="29">
        <f t="shared" si="204"/>
        <v>0</v>
      </c>
      <c r="AB215" s="29">
        <f t="shared" si="204"/>
        <v>3983959</v>
      </c>
      <c r="AC215" s="29">
        <f t="shared" si="204"/>
        <v>0</v>
      </c>
      <c r="AD215" s="29">
        <f t="shared" si="204"/>
        <v>33413</v>
      </c>
      <c r="AE215" s="29">
        <f t="shared" si="204"/>
        <v>0</v>
      </c>
      <c r="AF215" s="29">
        <f t="shared" si="204"/>
        <v>33413</v>
      </c>
      <c r="AG215" s="29">
        <f t="shared" si="204"/>
        <v>0</v>
      </c>
      <c r="AH215" s="29">
        <f t="shared" si="204"/>
        <v>4017372</v>
      </c>
      <c r="AI215" s="29">
        <f t="shared" si="204"/>
        <v>0</v>
      </c>
      <c r="AJ215" s="29">
        <f t="shared" si="204"/>
        <v>4017372</v>
      </c>
      <c r="AK215" s="29">
        <f t="shared" si="204"/>
        <v>0</v>
      </c>
      <c r="AL215" s="29"/>
      <c r="AM215" s="29"/>
      <c r="AN215" s="29"/>
      <c r="AO215" s="29"/>
      <c r="AP215" s="29"/>
      <c r="AQ215" s="29">
        <f t="shared" si="204"/>
        <v>135360</v>
      </c>
      <c r="AR215" s="29"/>
      <c r="AS215" s="29">
        <f t="shared" si="193"/>
        <v>135360</v>
      </c>
      <c r="AT215" s="29"/>
      <c r="AU215" s="29">
        <f t="shared" si="202"/>
        <v>135360</v>
      </c>
      <c r="AV215" s="29">
        <f t="shared" si="204"/>
        <v>89160</v>
      </c>
      <c r="AW215" s="29"/>
      <c r="AX215" s="29">
        <f t="shared" si="194"/>
        <v>89160</v>
      </c>
      <c r="AY215" s="29"/>
      <c r="AZ215" s="29">
        <f t="shared" si="182"/>
        <v>89160</v>
      </c>
    </row>
    <row r="216" spans="1:52" ht="18" customHeight="1" x14ac:dyDescent="0.25">
      <c r="A216" s="106" t="s">
        <v>113</v>
      </c>
      <c r="B216" s="106"/>
      <c r="C216" s="106"/>
      <c r="D216" s="106"/>
      <c r="E216" s="124">
        <v>852</v>
      </c>
      <c r="F216" s="3" t="s">
        <v>106</v>
      </c>
      <c r="G216" s="4" t="s">
        <v>59</v>
      </c>
      <c r="H216" s="3" t="s">
        <v>165</v>
      </c>
      <c r="I216" s="3" t="s">
        <v>114</v>
      </c>
      <c r="J216" s="29">
        <f>'7.ВС'!J276</f>
        <v>242625</v>
      </c>
      <c r="K216" s="29">
        <f>'7.ВС'!K276</f>
        <v>0</v>
      </c>
      <c r="L216" s="29">
        <f>'7.ВС'!L276</f>
        <v>242625</v>
      </c>
      <c r="M216" s="29">
        <f>'7.ВС'!M276</f>
        <v>0</v>
      </c>
      <c r="N216" s="29">
        <f>'7.ВС'!N276</f>
        <v>3741334</v>
      </c>
      <c r="O216" s="29">
        <f>'7.ВС'!O276</f>
        <v>0</v>
      </c>
      <c r="P216" s="29">
        <f>'7.ВС'!P276</f>
        <v>3741334</v>
      </c>
      <c r="Q216" s="29">
        <f>'7.ВС'!Q276</f>
        <v>0</v>
      </c>
      <c r="R216" s="29">
        <f>'7.ВС'!R276</f>
        <v>3983959</v>
      </c>
      <c r="S216" s="29">
        <f>'7.ВС'!S276</f>
        <v>0</v>
      </c>
      <c r="T216" s="29">
        <f>'7.ВС'!T276</f>
        <v>3983959</v>
      </c>
      <c r="U216" s="29">
        <f>'7.ВС'!U276</f>
        <v>0</v>
      </c>
      <c r="V216" s="29">
        <f>'7.ВС'!V276</f>
        <v>0</v>
      </c>
      <c r="W216" s="29">
        <f>'7.ВС'!W276</f>
        <v>0</v>
      </c>
      <c r="X216" s="29">
        <f>'7.ВС'!X276</f>
        <v>0</v>
      </c>
      <c r="Y216" s="29">
        <f>'7.ВС'!Y276</f>
        <v>0</v>
      </c>
      <c r="Z216" s="29">
        <f>'7.ВС'!Z276</f>
        <v>3983959</v>
      </c>
      <c r="AA216" s="29">
        <f>'7.ВС'!AA276</f>
        <v>0</v>
      </c>
      <c r="AB216" s="29">
        <f>'7.ВС'!AB276</f>
        <v>3983959</v>
      </c>
      <c r="AC216" s="29">
        <f>'7.ВС'!AC276</f>
        <v>0</v>
      </c>
      <c r="AD216" s="29">
        <f>'7.ВС'!AD276</f>
        <v>33413</v>
      </c>
      <c r="AE216" s="29">
        <f>'7.ВС'!AE276</f>
        <v>0</v>
      </c>
      <c r="AF216" s="29">
        <f>'7.ВС'!AF276</f>
        <v>33413</v>
      </c>
      <c r="AG216" s="29">
        <f>'7.ВС'!AG276</f>
        <v>0</v>
      </c>
      <c r="AH216" s="29">
        <f>'7.ВС'!AH276</f>
        <v>4017372</v>
      </c>
      <c r="AI216" s="29">
        <f>'7.ВС'!AI276</f>
        <v>0</v>
      </c>
      <c r="AJ216" s="29">
        <f>'7.ВС'!AJ276</f>
        <v>4017372</v>
      </c>
      <c r="AK216" s="29">
        <f>'7.ВС'!AK276</f>
        <v>0</v>
      </c>
      <c r="AL216" s="29"/>
      <c r="AM216" s="29"/>
      <c r="AN216" s="29"/>
      <c r="AO216" s="29"/>
      <c r="AP216" s="29"/>
      <c r="AQ216" s="29">
        <f>'7.ВС'!AQ276</f>
        <v>135360</v>
      </c>
      <c r="AR216" s="29"/>
      <c r="AS216" s="29">
        <f t="shared" si="193"/>
        <v>135360</v>
      </c>
      <c r="AT216" s="29"/>
      <c r="AU216" s="29">
        <f t="shared" si="202"/>
        <v>135360</v>
      </c>
      <c r="AV216" s="29">
        <f>'7.ВС'!AV276</f>
        <v>89160</v>
      </c>
      <c r="AW216" s="29"/>
      <c r="AX216" s="29">
        <f t="shared" si="194"/>
        <v>89160</v>
      </c>
      <c r="AY216" s="29"/>
      <c r="AZ216" s="29">
        <f t="shared" si="182"/>
        <v>89160</v>
      </c>
    </row>
    <row r="217" spans="1:52" ht="30" hidden="1" x14ac:dyDescent="0.25">
      <c r="A217" s="126" t="s">
        <v>160</v>
      </c>
      <c r="B217" s="106"/>
      <c r="C217" s="106"/>
      <c r="D217" s="106"/>
      <c r="E217" s="124">
        <v>852</v>
      </c>
      <c r="F217" s="4" t="s">
        <v>106</v>
      </c>
      <c r="G217" s="4" t="s">
        <v>59</v>
      </c>
      <c r="H217" s="4" t="s">
        <v>161</v>
      </c>
      <c r="I217" s="3"/>
      <c r="J217" s="29">
        <f t="shared" ref="J217:AV218" si="205">J218</f>
        <v>2642000</v>
      </c>
      <c r="K217" s="29">
        <f t="shared" si="205"/>
        <v>0</v>
      </c>
      <c r="L217" s="29">
        <f t="shared" si="205"/>
        <v>2642000</v>
      </c>
      <c r="M217" s="29">
        <f t="shared" si="205"/>
        <v>0</v>
      </c>
      <c r="N217" s="29">
        <f t="shared" si="205"/>
        <v>0</v>
      </c>
      <c r="O217" s="29">
        <f t="shared" si="205"/>
        <v>0</v>
      </c>
      <c r="P217" s="29">
        <f t="shared" si="205"/>
        <v>0</v>
      </c>
      <c r="Q217" s="29">
        <f t="shared" si="205"/>
        <v>0</v>
      </c>
      <c r="R217" s="29">
        <f t="shared" si="205"/>
        <v>2642000</v>
      </c>
      <c r="S217" s="29">
        <f t="shared" si="205"/>
        <v>0</v>
      </c>
      <c r="T217" s="29">
        <f t="shared" si="205"/>
        <v>2642000</v>
      </c>
      <c r="U217" s="29">
        <f t="shared" si="205"/>
        <v>0</v>
      </c>
      <c r="V217" s="29">
        <f t="shared" si="205"/>
        <v>0</v>
      </c>
      <c r="W217" s="29">
        <f t="shared" si="205"/>
        <v>0</v>
      </c>
      <c r="X217" s="29">
        <f t="shared" si="205"/>
        <v>0</v>
      </c>
      <c r="Y217" s="29">
        <f t="shared" si="205"/>
        <v>0</v>
      </c>
      <c r="Z217" s="29">
        <f t="shared" si="205"/>
        <v>2642000</v>
      </c>
      <c r="AA217" s="29">
        <f t="shared" si="205"/>
        <v>0</v>
      </c>
      <c r="AB217" s="29">
        <f t="shared" si="205"/>
        <v>2642000</v>
      </c>
      <c r="AC217" s="29">
        <f t="shared" si="205"/>
        <v>0</v>
      </c>
      <c r="AD217" s="29">
        <f t="shared" si="205"/>
        <v>0</v>
      </c>
      <c r="AE217" s="29">
        <f t="shared" si="205"/>
        <v>0</v>
      </c>
      <c r="AF217" s="29">
        <f t="shared" si="205"/>
        <v>0</v>
      </c>
      <c r="AG217" s="29">
        <f t="shared" si="205"/>
        <v>0</v>
      </c>
      <c r="AH217" s="29">
        <f t="shared" si="205"/>
        <v>2642000</v>
      </c>
      <c r="AI217" s="29">
        <f t="shared" si="205"/>
        <v>0</v>
      </c>
      <c r="AJ217" s="29">
        <f t="shared" si="205"/>
        <v>2642000</v>
      </c>
      <c r="AK217" s="29">
        <f t="shared" si="205"/>
        <v>0</v>
      </c>
      <c r="AL217" s="29"/>
      <c r="AM217" s="29"/>
      <c r="AN217" s="29"/>
      <c r="AO217" s="29"/>
      <c r="AP217" s="29"/>
      <c r="AQ217" s="29">
        <f t="shared" si="205"/>
        <v>2642000</v>
      </c>
      <c r="AR217" s="29"/>
      <c r="AS217" s="29">
        <f t="shared" si="193"/>
        <v>2642000</v>
      </c>
      <c r="AT217" s="29"/>
      <c r="AU217" s="29">
        <f t="shared" si="202"/>
        <v>2642000</v>
      </c>
      <c r="AV217" s="29">
        <f t="shared" si="205"/>
        <v>2642000</v>
      </c>
      <c r="AW217" s="29"/>
      <c r="AX217" s="29">
        <f t="shared" si="194"/>
        <v>2642000</v>
      </c>
      <c r="AY217" s="29"/>
      <c r="AZ217" s="29">
        <f t="shared" si="182"/>
        <v>2642000</v>
      </c>
    </row>
    <row r="218" spans="1:52" ht="60" hidden="1" x14ac:dyDescent="0.25">
      <c r="A218" s="106" t="s">
        <v>56</v>
      </c>
      <c r="B218" s="106"/>
      <c r="C218" s="106"/>
      <c r="D218" s="106"/>
      <c r="E218" s="124">
        <v>852</v>
      </c>
      <c r="F218" s="3" t="s">
        <v>106</v>
      </c>
      <c r="G218" s="4" t="s">
        <v>59</v>
      </c>
      <c r="H218" s="4" t="s">
        <v>161</v>
      </c>
      <c r="I218" s="3" t="s">
        <v>112</v>
      </c>
      <c r="J218" s="29">
        <f t="shared" si="205"/>
        <v>2642000</v>
      </c>
      <c r="K218" s="29">
        <f t="shared" si="205"/>
        <v>0</v>
      </c>
      <c r="L218" s="29">
        <f t="shared" si="205"/>
        <v>2642000</v>
      </c>
      <c r="M218" s="29">
        <f t="shared" si="205"/>
        <v>0</v>
      </c>
      <c r="N218" s="29">
        <f t="shared" si="205"/>
        <v>0</v>
      </c>
      <c r="O218" s="29">
        <f t="shared" si="205"/>
        <v>0</v>
      </c>
      <c r="P218" s="29">
        <f t="shared" si="205"/>
        <v>0</v>
      </c>
      <c r="Q218" s="29">
        <f t="shared" si="205"/>
        <v>0</v>
      </c>
      <c r="R218" s="29">
        <f t="shared" si="205"/>
        <v>2642000</v>
      </c>
      <c r="S218" s="29">
        <f t="shared" si="205"/>
        <v>0</v>
      </c>
      <c r="T218" s="29">
        <f t="shared" si="205"/>
        <v>2642000</v>
      </c>
      <c r="U218" s="29">
        <f t="shared" si="205"/>
        <v>0</v>
      </c>
      <c r="V218" s="29">
        <f t="shared" si="205"/>
        <v>0</v>
      </c>
      <c r="W218" s="29">
        <f t="shared" si="205"/>
        <v>0</v>
      </c>
      <c r="X218" s="29">
        <f t="shared" si="205"/>
        <v>0</v>
      </c>
      <c r="Y218" s="29">
        <f t="shared" si="205"/>
        <v>0</v>
      </c>
      <c r="Z218" s="29">
        <f t="shared" si="205"/>
        <v>2642000</v>
      </c>
      <c r="AA218" s="29">
        <f t="shared" si="205"/>
        <v>0</v>
      </c>
      <c r="AB218" s="29">
        <f t="shared" si="205"/>
        <v>2642000</v>
      </c>
      <c r="AC218" s="29">
        <f t="shared" si="205"/>
        <v>0</v>
      </c>
      <c r="AD218" s="29">
        <f t="shared" si="205"/>
        <v>0</v>
      </c>
      <c r="AE218" s="29">
        <f t="shared" si="205"/>
        <v>0</v>
      </c>
      <c r="AF218" s="29">
        <f t="shared" si="205"/>
        <v>0</v>
      </c>
      <c r="AG218" s="29">
        <f t="shared" si="205"/>
        <v>0</v>
      </c>
      <c r="AH218" s="29">
        <f t="shared" si="205"/>
        <v>2642000</v>
      </c>
      <c r="AI218" s="29">
        <f t="shared" si="205"/>
        <v>0</v>
      </c>
      <c r="AJ218" s="29">
        <f t="shared" si="205"/>
        <v>2642000</v>
      </c>
      <c r="AK218" s="29">
        <f t="shared" si="205"/>
        <v>0</v>
      </c>
      <c r="AL218" s="29"/>
      <c r="AM218" s="29"/>
      <c r="AN218" s="29"/>
      <c r="AO218" s="29"/>
      <c r="AP218" s="29"/>
      <c r="AQ218" s="29">
        <f t="shared" si="205"/>
        <v>2642000</v>
      </c>
      <c r="AR218" s="29"/>
      <c r="AS218" s="29">
        <f t="shared" si="193"/>
        <v>2642000</v>
      </c>
      <c r="AT218" s="29"/>
      <c r="AU218" s="29">
        <f t="shared" si="202"/>
        <v>2642000</v>
      </c>
      <c r="AV218" s="29">
        <f t="shared" si="205"/>
        <v>2642000</v>
      </c>
      <c r="AW218" s="29"/>
      <c r="AX218" s="29">
        <f t="shared" si="194"/>
        <v>2642000</v>
      </c>
      <c r="AY218" s="29"/>
      <c r="AZ218" s="29">
        <f t="shared" si="182"/>
        <v>2642000</v>
      </c>
    </row>
    <row r="219" spans="1:52" hidden="1" x14ac:dyDescent="0.25">
      <c r="A219" s="106" t="s">
        <v>113</v>
      </c>
      <c r="B219" s="106"/>
      <c r="C219" s="106"/>
      <c r="D219" s="106"/>
      <c r="E219" s="124">
        <v>852</v>
      </c>
      <c r="F219" s="3" t="s">
        <v>106</v>
      </c>
      <c r="G219" s="4" t="s">
        <v>59</v>
      </c>
      <c r="H219" s="4" t="s">
        <v>161</v>
      </c>
      <c r="I219" s="3" t="s">
        <v>114</v>
      </c>
      <c r="J219" s="29">
        <f>'7.ВС'!J279</f>
        <v>2642000</v>
      </c>
      <c r="K219" s="29">
        <f>'7.ВС'!K279</f>
        <v>0</v>
      </c>
      <c r="L219" s="29">
        <f>'7.ВС'!L279</f>
        <v>2642000</v>
      </c>
      <c r="M219" s="29">
        <f>'7.ВС'!M279</f>
        <v>0</v>
      </c>
      <c r="N219" s="29">
        <f>'7.ВС'!N279</f>
        <v>0</v>
      </c>
      <c r="O219" s="29">
        <f>'7.ВС'!O279</f>
        <v>0</v>
      </c>
      <c r="P219" s="29">
        <f>'7.ВС'!P279</f>
        <v>0</v>
      </c>
      <c r="Q219" s="29">
        <f>'7.ВС'!Q279</f>
        <v>0</v>
      </c>
      <c r="R219" s="29">
        <f>'7.ВС'!R279</f>
        <v>2642000</v>
      </c>
      <c r="S219" s="29">
        <f>'7.ВС'!S279</f>
        <v>0</v>
      </c>
      <c r="T219" s="29">
        <f>'7.ВС'!T279</f>
        <v>2642000</v>
      </c>
      <c r="U219" s="29">
        <f>'7.ВС'!U279</f>
        <v>0</v>
      </c>
      <c r="V219" s="29">
        <f>'7.ВС'!V279</f>
        <v>0</v>
      </c>
      <c r="W219" s="29">
        <f>'7.ВС'!W279</f>
        <v>0</v>
      </c>
      <c r="X219" s="29">
        <f>'7.ВС'!X279</f>
        <v>0</v>
      </c>
      <c r="Y219" s="29">
        <f>'7.ВС'!Y279</f>
        <v>0</v>
      </c>
      <c r="Z219" s="29">
        <f>'7.ВС'!Z279</f>
        <v>2642000</v>
      </c>
      <c r="AA219" s="29">
        <f>'7.ВС'!AA279</f>
        <v>0</v>
      </c>
      <c r="AB219" s="29">
        <f>'7.ВС'!AB279</f>
        <v>2642000</v>
      </c>
      <c r="AC219" s="29">
        <f>'7.ВС'!AC279</f>
        <v>0</v>
      </c>
      <c r="AD219" s="29">
        <f>'7.ВС'!AD279</f>
        <v>0</v>
      </c>
      <c r="AE219" s="29">
        <f>'7.ВС'!AE279</f>
        <v>0</v>
      </c>
      <c r="AF219" s="29">
        <f>'7.ВС'!AF279</f>
        <v>0</v>
      </c>
      <c r="AG219" s="29">
        <f>'7.ВС'!AG279</f>
        <v>0</v>
      </c>
      <c r="AH219" s="29">
        <f>'7.ВС'!AH279</f>
        <v>2642000</v>
      </c>
      <c r="AI219" s="29">
        <f>'7.ВС'!AI279</f>
        <v>0</v>
      </c>
      <c r="AJ219" s="29">
        <f>'7.ВС'!AJ279</f>
        <v>2642000</v>
      </c>
      <c r="AK219" s="29">
        <f>'7.ВС'!AK279</f>
        <v>0</v>
      </c>
      <c r="AL219" s="29"/>
      <c r="AM219" s="29"/>
      <c r="AN219" s="29"/>
      <c r="AO219" s="29"/>
      <c r="AP219" s="29"/>
      <c r="AQ219" s="29">
        <f>'7.ВС'!AQ279</f>
        <v>2642000</v>
      </c>
      <c r="AR219" s="29"/>
      <c r="AS219" s="29">
        <f t="shared" si="193"/>
        <v>2642000</v>
      </c>
      <c r="AT219" s="29"/>
      <c r="AU219" s="29">
        <f t="shared" si="202"/>
        <v>2642000</v>
      </c>
      <c r="AV219" s="29">
        <f>'7.ВС'!AV279</f>
        <v>2642000</v>
      </c>
      <c r="AW219" s="29"/>
      <c r="AX219" s="29">
        <f t="shared" si="194"/>
        <v>2642000</v>
      </c>
      <c r="AY219" s="29"/>
      <c r="AZ219" s="29">
        <f t="shared" si="182"/>
        <v>2642000</v>
      </c>
    </row>
    <row r="220" spans="1:52" ht="45" x14ac:dyDescent="0.25">
      <c r="A220" s="126" t="s">
        <v>166</v>
      </c>
      <c r="B220" s="106"/>
      <c r="C220" s="106"/>
      <c r="D220" s="106"/>
      <c r="E220" s="124">
        <v>852</v>
      </c>
      <c r="F220" s="4" t="s">
        <v>106</v>
      </c>
      <c r="G220" s="4" t="s">
        <v>59</v>
      </c>
      <c r="H220" s="4" t="s">
        <v>167</v>
      </c>
      <c r="I220" s="3"/>
      <c r="J220" s="29">
        <f t="shared" ref="J220:AV224" si="206">J221</f>
        <v>486272</v>
      </c>
      <c r="K220" s="29">
        <f t="shared" si="206"/>
        <v>0</v>
      </c>
      <c r="L220" s="29">
        <f t="shared" si="206"/>
        <v>486272</v>
      </c>
      <c r="M220" s="29">
        <f t="shared" si="206"/>
        <v>0</v>
      </c>
      <c r="N220" s="29">
        <f t="shared" si="206"/>
        <v>64165</v>
      </c>
      <c r="O220" s="29">
        <f t="shared" si="206"/>
        <v>0</v>
      </c>
      <c r="P220" s="29">
        <f t="shared" si="206"/>
        <v>64165</v>
      </c>
      <c r="Q220" s="29">
        <f t="shared" si="206"/>
        <v>0</v>
      </c>
      <c r="R220" s="29">
        <f t="shared" si="206"/>
        <v>550437</v>
      </c>
      <c r="S220" s="29">
        <f t="shared" si="206"/>
        <v>0</v>
      </c>
      <c r="T220" s="29">
        <f t="shared" si="206"/>
        <v>550437</v>
      </c>
      <c r="U220" s="29">
        <f t="shared" si="206"/>
        <v>0</v>
      </c>
      <c r="V220" s="29">
        <f t="shared" si="206"/>
        <v>0</v>
      </c>
      <c r="W220" s="29">
        <f t="shared" si="206"/>
        <v>0</v>
      </c>
      <c r="X220" s="29">
        <f t="shared" si="206"/>
        <v>0</v>
      </c>
      <c r="Y220" s="29">
        <f t="shared" si="206"/>
        <v>0</v>
      </c>
      <c r="Z220" s="29">
        <f t="shared" si="206"/>
        <v>550437</v>
      </c>
      <c r="AA220" s="29">
        <f t="shared" si="206"/>
        <v>0</v>
      </c>
      <c r="AB220" s="29">
        <f t="shared" si="206"/>
        <v>550437</v>
      </c>
      <c r="AC220" s="29">
        <f t="shared" si="206"/>
        <v>0</v>
      </c>
      <c r="AD220" s="29">
        <f t="shared" si="206"/>
        <v>-70594</v>
      </c>
      <c r="AE220" s="29">
        <f t="shared" si="206"/>
        <v>0</v>
      </c>
      <c r="AF220" s="29">
        <f t="shared" si="206"/>
        <v>-70594</v>
      </c>
      <c r="AG220" s="29">
        <f t="shared" si="206"/>
        <v>0</v>
      </c>
      <c r="AH220" s="29">
        <f t="shared" si="206"/>
        <v>479843</v>
      </c>
      <c r="AI220" s="29">
        <f t="shared" si="206"/>
        <v>0</v>
      </c>
      <c r="AJ220" s="29">
        <f t="shared" si="206"/>
        <v>479843</v>
      </c>
      <c r="AK220" s="29">
        <f t="shared" si="206"/>
        <v>0</v>
      </c>
      <c r="AL220" s="29"/>
      <c r="AM220" s="29"/>
      <c r="AN220" s="29"/>
      <c r="AO220" s="29"/>
      <c r="AP220" s="29"/>
      <c r="AQ220" s="29">
        <f t="shared" si="206"/>
        <v>80600</v>
      </c>
      <c r="AR220" s="29"/>
      <c r="AS220" s="29">
        <f t="shared" si="193"/>
        <v>80600</v>
      </c>
      <c r="AT220" s="29"/>
      <c r="AU220" s="29">
        <f t="shared" si="202"/>
        <v>80600</v>
      </c>
      <c r="AV220" s="29">
        <f t="shared" si="206"/>
        <v>169600</v>
      </c>
      <c r="AW220" s="29"/>
      <c r="AX220" s="29">
        <f t="shared" si="194"/>
        <v>169600</v>
      </c>
      <c r="AY220" s="29"/>
      <c r="AZ220" s="29">
        <f t="shared" si="182"/>
        <v>169600</v>
      </c>
    </row>
    <row r="221" spans="1:52" ht="46.5" customHeight="1" x14ac:dyDescent="0.25">
      <c r="A221" s="106" t="s">
        <v>56</v>
      </c>
      <c r="B221" s="106"/>
      <c r="C221" s="106"/>
      <c r="D221" s="106"/>
      <c r="E221" s="124">
        <v>852</v>
      </c>
      <c r="F221" s="3" t="s">
        <v>106</v>
      </c>
      <c r="G221" s="4" t="s">
        <v>59</v>
      </c>
      <c r="H221" s="4" t="s">
        <v>167</v>
      </c>
      <c r="I221" s="3" t="s">
        <v>112</v>
      </c>
      <c r="J221" s="29">
        <f t="shared" si="206"/>
        <v>486272</v>
      </c>
      <c r="K221" s="29">
        <f t="shared" si="206"/>
        <v>0</v>
      </c>
      <c r="L221" s="29">
        <f t="shared" si="206"/>
        <v>486272</v>
      </c>
      <c r="M221" s="29">
        <f t="shared" si="206"/>
        <v>0</v>
      </c>
      <c r="N221" s="29">
        <f t="shared" si="206"/>
        <v>64165</v>
      </c>
      <c r="O221" s="29">
        <f t="shared" si="206"/>
        <v>0</v>
      </c>
      <c r="P221" s="29">
        <f t="shared" si="206"/>
        <v>64165</v>
      </c>
      <c r="Q221" s="29">
        <f t="shared" si="206"/>
        <v>0</v>
      </c>
      <c r="R221" s="29">
        <f t="shared" si="206"/>
        <v>550437</v>
      </c>
      <c r="S221" s="29">
        <f t="shared" si="206"/>
        <v>0</v>
      </c>
      <c r="T221" s="29">
        <f t="shared" si="206"/>
        <v>550437</v>
      </c>
      <c r="U221" s="29">
        <f t="shared" si="206"/>
        <v>0</v>
      </c>
      <c r="V221" s="29">
        <f t="shared" si="206"/>
        <v>0</v>
      </c>
      <c r="W221" s="29">
        <f t="shared" si="206"/>
        <v>0</v>
      </c>
      <c r="X221" s="29">
        <f t="shared" si="206"/>
        <v>0</v>
      </c>
      <c r="Y221" s="29">
        <f t="shared" si="206"/>
        <v>0</v>
      </c>
      <c r="Z221" s="29">
        <f t="shared" si="206"/>
        <v>550437</v>
      </c>
      <c r="AA221" s="29">
        <f t="shared" si="206"/>
        <v>0</v>
      </c>
      <c r="AB221" s="29">
        <f t="shared" si="206"/>
        <v>550437</v>
      </c>
      <c r="AC221" s="29">
        <f t="shared" si="206"/>
        <v>0</v>
      </c>
      <c r="AD221" s="29">
        <f t="shared" si="206"/>
        <v>-70594</v>
      </c>
      <c r="AE221" s="29">
        <f t="shared" si="206"/>
        <v>0</v>
      </c>
      <c r="AF221" s="29">
        <f t="shared" si="206"/>
        <v>-70594</v>
      </c>
      <c r="AG221" s="29">
        <f t="shared" si="206"/>
        <v>0</v>
      </c>
      <c r="AH221" s="29">
        <f t="shared" si="206"/>
        <v>479843</v>
      </c>
      <c r="AI221" s="29">
        <f t="shared" si="206"/>
        <v>0</v>
      </c>
      <c r="AJ221" s="29">
        <f t="shared" si="206"/>
        <v>479843</v>
      </c>
      <c r="AK221" s="29">
        <f t="shared" si="206"/>
        <v>0</v>
      </c>
      <c r="AL221" s="29"/>
      <c r="AM221" s="29"/>
      <c r="AN221" s="29"/>
      <c r="AO221" s="29"/>
      <c r="AP221" s="29"/>
      <c r="AQ221" s="29">
        <f t="shared" si="206"/>
        <v>80600</v>
      </c>
      <c r="AR221" s="29"/>
      <c r="AS221" s="29">
        <f t="shared" si="193"/>
        <v>80600</v>
      </c>
      <c r="AT221" s="29"/>
      <c r="AU221" s="29">
        <f t="shared" si="202"/>
        <v>80600</v>
      </c>
      <c r="AV221" s="29">
        <f t="shared" si="206"/>
        <v>169600</v>
      </c>
      <c r="AW221" s="29"/>
      <c r="AX221" s="29">
        <f t="shared" si="194"/>
        <v>169600</v>
      </c>
      <c r="AY221" s="29"/>
      <c r="AZ221" s="29">
        <f t="shared" si="182"/>
        <v>169600</v>
      </c>
    </row>
    <row r="222" spans="1:52" x14ac:dyDescent="0.25">
      <c r="A222" s="106" t="s">
        <v>113</v>
      </c>
      <c r="B222" s="106"/>
      <c r="C222" s="106"/>
      <c r="D222" s="106"/>
      <c r="E222" s="124">
        <v>852</v>
      </c>
      <c r="F222" s="3" t="s">
        <v>106</v>
      </c>
      <c r="G222" s="4" t="s">
        <v>59</v>
      </c>
      <c r="H222" s="4" t="s">
        <v>167</v>
      </c>
      <c r="I222" s="3" t="s">
        <v>114</v>
      </c>
      <c r="J222" s="29">
        <f>'7.ВС'!J282</f>
        <v>486272</v>
      </c>
      <c r="K222" s="29">
        <f>'7.ВС'!K282</f>
        <v>0</v>
      </c>
      <c r="L222" s="29">
        <f>'7.ВС'!L282</f>
        <v>486272</v>
      </c>
      <c r="M222" s="29">
        <f>'7.ВС'!M282</f>
        <v>0</v>
      </c>
      <c r="N222" s="29">
        <f>'7.ВС'!N282</f>
        <v>64165</v>
      </c>
      <c r="O222" s="29">
        <f>'7.ВС'!O282</f>
        <v>0</v>
      </c>
      <c r="P222" s="29">
        <f>'7.ВС'!P282</f>
        <v>64165</v>
      </c>
      <c r="Q222" s="29">
        <f>'7.ВС'!Q282</f>
        <v>0</v>
      </c>
      <c r="R222" s="29">
        <f>'7.ВС'!R282</f>
        <v>550437</v>
      </c>
      <c r="S222" s="29">
        <f>'7.ВС'!S282</f>
        <v>0</v>
      </c>
      <c r="T222" s="29">
        <f>'7.ВС'!T282</f>
        <v>550437</v>
      </c>
      <c r="U222" s="29">
        <f>'7.ВС'!U282</f>
        <v>0</v>
      </c>
      <c r="V222" s="29">
        <f>'7.ВС'!V282</f>
        <v>0</v>
      </c>
      <c r="W222" s="29">
        <f>'7.ВС'!W282</f>
        <v>0</v>
      </c>
      <c r="X222" s="29">
        <f>'7.ВС'!X282</f>
        <v>0</v>
      </c>
      <c r="Y222" s="29">
        <f>'7.ВС'!Y282</f>
        <v>0</v>
      </c>
      <c r="Z222" s="29">
        <f>'7.ВС'!Z282</f>
        <v>550437</v>
      </c>
      <c r="AA222" s="29">
        <f>'7.ВС'!AA282</f>
        <v>0</v>
      </c>
      <c r="AB222" s="29">
        <f>'7.ВС'!AB282</f>
        <v>550437</v>
      </c>
      <c r="AC222" s="29">
        <f>'7.ВС'!AC282</f>
        <v>0</v>
      </c>
      <c r="AD222" s="29">
        <f>'7.ВС'!AD282</f>
        <v>-70594</v>
      </c>
      <c r="AE222" s="29">
        <f>'7.ВС'!AE282</f>
        <v>0</v>
      </c>
      <c r="AF222" s="29">
        <f>'7.ВС'!AF282</f>
        <v>-70594</v>
      </c>
      <c r="AG222" s="29">
        <f>'7.ВС'!AG282</f>
        <v>0</v>
      </c>
      <c r="AH222" s="29">
        <f>'7.ВС'!AH282</f>
        <v>479843</v>
      </c>
      <c r="AI222" s="29">
        <f>'7.ВС'!AI282</f>
        <v>0</v>
      </c>
      <c r="AJ222" s="29">
        <f>'7.ВС'!AJ282</f>
        <v>479843</v>
      </c>
      <c r="AK222" s="29">
        <f>'7.ВС'!AK282</f>
        <v>0</v>
      </c>
      <c r="AL222" s="29"/>
      <c r="AM222" s="29"/>
      <c r="AN222" s="29"/>
      <c r="AO222" s="29"/>
      <c r="AP222" s="29"/>
      <c r="AQ222" s="29">
        <f>'7.ВС'!AQ282</f>
        <v>80600</v>
      </c>
      <c r="AR222" s="29"/>
      <c r="AS222" s="29">
        <f t="shared" si="193"/>
        <v>80600</v>
      </c>
      <c r="AT222" s="29"/>
      <c r="AU222" s="29">
        <f t="shared" si="202"/>
        <v>80600</v>
      </c>
      <c r="AV222" s="29">
        <f>'7.ВС'!AV282</f>
        <v>169600</v>
      </c>
      <c r="AW222" s="29"/>
      <c r="AX222" s="29">
        <f t="shared" si="194"/>
        <v>169600</v>
      </c>
      <c r="AY222" s="29"/>
      <c r="AZ222" s="29">
        <f t="shared" si="182"/>
        <v>169600</v>
      </c>
    </row>
    <row r="223" spans="1:52" ht="75" hidden="1" x14ac:dyDescent="0.25">
      <c r="A223" s="106" t="s">
        <v>406</v>
      </c>
      <c r="B223" s="106"/>
      <c r="C223" s="106"/>
      <c r="D223" s="106"/>
      <c r="E223" s="124"/>
      <c r="F223" s="4" t="s">
        <v>106</v>
      </c>
      <c r="G223" s="4" t="s">
        <v>59</v>
      </c>
      <c r="H223" s="3" t="s">
        <v>404</v>
      </c>
      <c r="I223" s="3"/>
      <c r="J223" s="29">
        <f t="shared" si="206"/>
        <v>0</v>
      </c>
      <c r="K223" s="29">
        <f t="shared" si="206"/>
        <v>0</v>
      </c>
      <c r="L223" s="29">
        <f t="shared" si="206"/>
        <v>0</v>
      </c>
      <c r="M223" s="29">
        <f t="shared" si="206"/>
        <v>0</v>
      </c>
      <c r="N223" s="29">
        <f t="shared" si="206"/>
        <v>158536</v>
      </c>
      <c r="O223" s="29">
        <f t="shared" si="206"/>
        <v>0</v>
      </c>
      <c r="P223" s="29">
        <f t="shared" si="206"/>
        <v>158536</v>
      </c>
      <c r="Q223" s="29">
        <f t="shared" si="206"/>
        <v>0</v>
      </c>
      <c r="R223" s="29">
        <f t="shared" si="206"/>
        <v>158536</v>
      </c>
      <c r="S223" s="29">
        <f t="shared" si="206"/>
        <v>0</v>
      </c>
      <c r="T223" s="29">
        <f t="shared" si="206"/>
        <v>158536</v>
      </c>
      <c r="U223" s="29">
        <f t="shared" si="206"/>
        <v>0</v>
      </c>
      <c r="V223" s="29">
        <f t="shared" si="206"/>
        <v>-158536</v>
      </c>
      <c r="W223" s="29">
        <f t="shared" si="206"/>
        <v>0</v>
      </c>
      <c r="X223" s="29">
        <f t="shared" si="206"/>
        <v>-158536</v>
      </c>
      <c r="Y223" s="29">
        <f t="shared" si="206"/>
        <v>0</v>
      </c>
      <c r="Z223" s="29">
        <f t="shared" si="206"/>
        <v>0</v>
      </c>
      <c r="AA223" s="29">
        <f t="shared" si="206"/>
        <v>0</v>
      </c>
      <c r="AB223" s="29">
        <f t="shared" si="206"/>
        <v>0</v>
      </c>
      <c r="AC223" s="29">
        <f t="shared" si="206"/>
        <v>0</v>
      </c>
      <c r="AD223" s="29">
        <f t="shared" si="206"/>
        <v>0</v>
      </c>
      <c r="AE223" s="29">
        <f t="shared" si="206"/>
        <v>0</v>
      </c>
      <c r="AF223" s="29">
        <f t="shared" si="206"/>
        <v>0</v>
      </c>
      <c r="AG223" s="29">
        <f t="shared" si="206"/>
        <v>0</v>
      </c>
      <c r="AH223" s="29">
        <f t="shared" si="206"/>
        <v>0</v>
      </c>
      <c r="AI223" s="29">
        <f t="shared" si="206"/>
        <v>0</v>
      </c>
      <c r="AJ223" s="29">
        <f t="shared" si="206"/>
        <v>0</v>
      </c>
      <c r="AK223" s="29">
        <f t="shared" si="206"/>
        <v>0</v>
      </c>
      <c r="AL223" s="29"/>
      <c r="AM223" s="29"/>
      <c r="AN223" s="29"/>
      <c r="AO223" s="29"/>
      <c r="AP223" s="29"/>
      <c r="AQ223" s="29">
        <f t="shared" si="206"/>
        <v>0</v>
      </c>
      <c r="AR223" s="29"/>
      <c r="AS223" s="29">
        <f t="shared" si="193"/>
        <v>0</v>
      </c>
      <c r="AT223" s="29"/>
      <c r="AU223" s="29">
        <f t="shared" si="202"/>
        <v>0</v>
      </c>
      <c r="AV223" s="29">
        <f t="shared" si="206"/>
        <v>0</v>
      </c>
      <c r="AW223" s="29"/>
      <c r="AX223" s="29">
        <f t="shared" si="194"/>
        <v>0</v>
      </c>
      <c r="AY223" s="29"/>
      <c r="AZ223" s="29">
        <f t="shared" si="182"/>
        <v>0</v>
      </c>
    </row>
    <row r="224" spans="1:52" ht="48" hidden="1" customHeight="1" x14ac:dyDescent="0.25">
      <c r="A224" s="106" t="s">
        <v>56</v>
      </c>
      <c r="B224" s="106"/>
      <c r="C224" s="106"/>
      <c r="D224" s="106"/>
      <c r="E224" s="124"/>
      <c r="F224" s="3" t="s">
        <v>106</v>
      </c>
      <c r="G224" s="4" t="s">
        <v>59</v>
      </c>
      <c r="H224" s="3" t="s">
        <v>404</v>
      </c>
      <c r="I224" s="3" t="s">
        <v>112</v>
      </c>
      <c r="J224" s="29">
        <f t="shared" si="206"/>
        <v>0</v>
      </c>
      <c r="K224" s="29">
        <f t="shared" si="206"/>
        <v>0</v>
      </c>
      <c r="L224" s="29">
        <f t="shared" si="206"/>
        <v>0</v>
      </c>
      <c r="M224" s="29">
        <f t="shared" si="206"/>
        <v>0</v>
      </c>
      <c r="N224" s="29">
        <f t="shared" si="206"/>
        <v>158536</v>
      </c>
      <c r="O224" s="29">
        <f t="shared" si="206"/>
        <v>0</v>
      </c>
      <c r="P224" s="29">
        <f t="shared" si="206"/>
        <v>158536</v>
      </c>
      <c r="Q224" s="29">
        <f t="shared" si="206"/>
        <v>0</v>
      </c>
      <c r="R224" s="29">
        <f t="shared" si="206"/>
        <v>158536</v>
      </c>
      <c r="S224" s="29">
        <f t="shared" si="206"/>
        <v>0</v>
      </c>
      <c r="T224" s="29">
        <f t="shared" si="206"/>
        <v>158536</v>
      </c>
      <c r="U224" s="29">
        <f t="shared" si="206"/>
        <v>0</v>
      </c>
      <c r="V224" s="29">
        <f t="shared" si="206"/>
        <v>-158536</v>
      </c>
      <c r="W224" s="29">
        <f t="shared" si="206"/>
        <v>0</v>
      </c>
      <c r="X224" s="29">
        <f t="shared" si="206"/>
        <v>-158536</v>
      </c>
      <c r="Y224" s="29">
        <f t="shared" si="206"/>
        <v>0</v>
      </c>
      <c r="Z224" s="29">
        <f t="shared" si="206"/>
        <v>0</v>
      </c>
      <c r="AA224" s="29">
        <f t="shared" si="206"/>
        <v>0</v>
      </c>
      <c r="AB224" s="29">
        <f t="shared" si="206"/>
        <v>0</v>
      </c>
      <c r="AC224" s="29">
        <f t="shared" si="206"/>
        <v>0</v>
      </c>
      <c r="AD224" s="29">
        <f t="shared" si="206"/>
        <v>0</v>
      </c>
      <c r="AE224" s="29">
        <f t="shared" si="206"/>
        <v>0</v>
      </c>
      <c r="AF224" s="29">
        <f t="shared" si="206"/>
        <v>0</v>
      </c>
      <c r="AG224" s="29">
        <f t="shared" si="206"/>
        <v>0</v>
      </c>
      <c r="AH224" s="29">
        <f t="shared" si="206"/>
        <v>0</v>
      </c>
      <c r="AI224" s="29">
        <f t="shared" si="206"/>
        <v>0</v>
      </c>
      <c r="AJ224" s="29">
        <f t="shared" si="206"/>
        <v>0</v>
      </c>
      <c r="AK224" s="29">
        <f t="shared" si="206"/>
        <v>0</v>
      </c>
      <c r="AL224" s="29"/>
      <c r="AM224" s="29"/>
      <c r="AN224" s="29"/>
      <c r="AO224" s="29"/>
      <c r="AP224" s="29"/>
      <c r="AQ224" s="29">
        <f t="shared" si="206"/>
        <v>0</v>
      </c>
      <c r="AR224" s="29"/>
      <c r="AS224" s="29">
        <f t="shared" si="193"/>
        <v>0</v>
      </c>
      <c r="AT224" s="29"/>
      <c r="AU224" s="29">
        <f t="shared" si="202"/>
        <v>0</v>
      </c>
      <c r="AV224" s="29">
        <f t="shared" si="206"/>
        <v>0</v>
      </c>
      <c r="AW224" s="29"/>
      <c r="AX224" s="29">
        <f t="shared" si="194"/>
        <v>0</v>
      </c>
      <c r="AY224" s="29"/>
      <c r="AZ224" s="29">
        <f t="shared" si="182"/>
        <v>0</v>
      </c>
    </row>
    <row r="225" spans="1:52" hidden="1" x14ac:dyDescent="0.25">
      <c r="A225" s="106" t="s">
        <v>57</v>
      </c>
      <c r="B225" s="106"/>
      <c r="C225" s="106"/>
      <c r="D225" s="106"/>
      <c r="E225" s="124"/>
      <c r="F225" s="3" t="s">
        <v>106</v>
      </c>
      <c r="G225" s="4" t="s">
        <v>59</v>
      </c>
      <c r="H225" s="3" t="s">
        <v>404</v>
      </c>
      <c r="I225" s="3" t="s">
        <v>114</v>
      </c>
      <c r="J225" s="29">
        <f>'7.ВС'!J285</f>
        <v>0</v>
      </c>
      <c r="K225" s="29">
        <f>'7.ВС'!K285</f>
        <v>0</v>
      </c>
      <c r="L225" s="29">
        <f>'7.ВС'!L285</f>
        <v>0</v>
      </c>
      <c r="M225" s="29">
        <f>'7.ВС'!M285</f>
        <v>0</v>
      </c>
      <c r="N225" s="29">
        <f>'7.ВС'!N285</f>
        <v>158536</v>
      </c>
      <c r="O225" s="29">
        <f>'7.ВС'!O285</f>
        <v>0</v>
      </c>
      <c r="P225" s="29">
        <f>'7.ВС'!P285</f>
        <v>158536</v>
      </c>
      <c r="Q225" s="29">
        <f>'7.ВС'!Q285</f>
        <v>0</v>
      </c>
      <c r="R225" s="29">
        <f>'7.ВС'!R285</f>
        <v>158536</v>
      </c>
      <c r="S225" s="29">
        <f>'7.ВС'!S285</f>
        <v>0</v>
      </c>
      <c r="T225" s="29">
        <f>'7.ВС'!T285</f>
        <v>158536</v>
      </c>
      <c r="U225" s="29">
        <f>'7.ВС'!U285</f>
        <v>0</v>
      </c>
      <c r="V225" s="29">
        <f>'7.ВС'!V285</f>
        <v>-158536</v>
      </c>
      <c r="W225" s="29">
        <f>'7.ВС'!W285</f>
        <v>0</v>
      </c>
      <c r="X225" s="29">
        <f>'7.ВС'!X285</f>
        <v>-158536</v>
      </c>
      <c r="Y225" s="29">
        <f>'7.ВС'!Y285</f>
        <v>0</v>
      </c>
      <c r="Z225" s="29">
        <f>'7.ВС'!Z285</f>
        <v>0</v>
      </c>
      <c r="AA225" s="29">
        <f>'7.ВС'!AA285</f>
        <v>0</v>
      </c>
      <c r="AB225" s="29">
        <f>'7.ВС'!AB285</f>
        <v>0</v>
      </c>
      <c r="AC225" s="29">
        <f>'7.ВС'!AC285</f>
        <v>0</v>
      </c>
      <c r="AD225" s="29">
        <f>'7.ВС'!AD285</f>
        <v>0</v>
      </c>
      <c r="AE225" s="29">
        <f>'7.ВС'!AE285</f>
        <v>0</v>
      </c>
      <c r="AF225" s="29">
        <f>'7.ВС'!AF285</f>
        <v>0</v>
      </c>
      <c r="AG225" s="29">
        <f>'7.ВС'!AG285</f>
        <v>0</v>
      </c>
      <c r="AH225" s="29">
        <f>'7.ВС'!AH285</f>
        <v>0</v>
      </c>
      <c r="AI225" s="29">
        <f>'7.ВС'!AI285</f>
        <v>0</v>
      </c>
      <c r="AJ225" s="29">
        <f>'7.ВС'!AJ285</f>
        <v>0</v>
      </c>
      <c r="AK225" s="29">
        <f>'7.ВС'!AK285</f>
        <v>0</v>
      </c>
      <c r="AL225" s="29"/>
      <c r="AM225" s="29"/>
      <c r="AN225" s="29"/>
      <c r="AO225" s="29"/>
      <c r="AP225" s="29"/>
      <c r="AQ225" s="29">
        <f>'7.ВС'!AQ285</f>
        <v>0</v>
      </c>
      <c r="AR225" s="29"/>
      <c r="AS225" s="29">
        <f t="shared" si="193"/>
        <v>0</v>
      </c>
      <c r="AT225" s="29"/>
      <c r="AU225" s="29">
        <f t="shared" si="202"/>
        <v>0</v>
      </c>
      <c r="AV225" s="29">
        <f>'7.ВС'!AV285</f>
        <v>0</v>
      </c>
      <c r="AW225" s="29"/>
      <c r="AX225" s="29">
        <f t="shared" si="194"/>
        <v>0</v>
      </c>
      <c r="AY225" s="29"/>
      <c r="AZ225" s="29">
        <f t="shared" si="182"/>
        <v>0</v>
      </c>
    </row>
    <row r="226" spans="1:52" ht="30" x14ac:dyDescent="0.25">
      <c r="A226" s="106" t="s">
        <v>480</v>
      </c>
      <c r="B226" s="106"/>
      <c r="C226" s="106"/>
      <c r="D226" s="106"/>
      <c r="E226" s="124">
        <v>852</v>
      </c>
      <c r="F226" s="3" t="s">
        <v>106</v>
      </c>
      <c r="G226" s="4" t="s">
        <v>59</v>
      </c>
      <c r="H226" s="3" t="s">
        <v>481</v>
      </c>
      <c r="I226" s="3"/>
      <c r="J226" s="29">
        <f>J227</f>
        <v>0</v>
      </c>
      <c r="K226" s="29">
        <f t="shared" ref="K226:AY227" si="207">K227</f>
        <v>0</v>
      </c>
      <c r="L226" s="29">
        <f t="shared" si="207"/>
        <v>0</v>
      </c>
      <c r="M226" s="29">
        <f t="shared" si="207"/>
        <v>0</v>
      </c>
      <c r="N226" s="29">
        <f t="shared" si="207"/>
        <v>2750</v>
      </c>
      <c r="O226" s="29">
        <f t="shared" si="207"/>
        <v>0</v>
      </c>
      <c r="P226" s="29">
        <f t="shared" si="207"/>
        <v>2750</v>
      </c>
      <c r="Q226" s="29">
        <f t="shared" si="207"/>
        <v>0</v>
      </c>
      <c r="R226" s="29">
        <f t="shared" si="207"/>
        <v>2750</v>
      </c>
      <c r="S226" s="29">
        <f t="shared" si="207"/>
        <v>0</v>
      </c>
      <c r="T226" s="29">
        <f t="shared" si="207"/>
        <v>2750</v>
      </c>
      <c r="U226" s="29">
        <f t="shared" si="207"/>
        <v>0</v>
      </c>
      <c r="V226" s="29">
        <f t="shared" si="207"/>
        <v>0</v>
      </c>
      <c r="W226" s="29">
        <f t="shared" si="207"/>
        <v>0</v>
      </c>
      <c r="X226" s="29">
        <f t="shared" si="207"/>
        <v>0</v>
      </c>
      <c r="Y226" s="29">
        <f t="shared" si="207"/>
        <v>0</v>
      </c>
      <c r="Z226" s="29">
        <f t="shared" si="207"/>
        <v>2750</v>
      </c>
      <c r="AA226" s="29">
        <f t="shared" si="207"/>
        <v>0</v>
      </c>
      <c r="AB226" s="29">
        <f t="shared" si="207"/>
        <v>2750</v>
      </c>
      <c r="AC226" s="29">
        <f t="shared" si="207"/>
        <v>0</v>
      </c>
      <c r="AD226" s="29">
        <f t="shared" si="207"/>
        <v>52249</v>
      </c>
      <c r="AE226" s="29">
        <f t="shared" si="207"/>
        <v>52249</v>
      </c>
      <c r="AF226" s="29">
        <f t="shared" si="207"/>
        <v>0</v>
      </c>
      <c r="AG226" s="29">
        <f t="shared" si="207"/>
        <v>0</v>
      </c>
      <c r="AH226" s="29">
        <f t="shared" si="207"/>
        <v>54999</v>
      </c>
      <c r="AI226" s="29">
        <f t="shared" si="207"/>
        <v>52249</v>
      </c>
      <c r="AJ226" s="29">
        <f t="shared" si="207"/>
        <v>2750</v>
      </c>
      <c r="AK226" s="29">
        <f t="shared" si="207"/>
        <v>0</v>
      </c>
      <c r="AL226" s="29">
        <f t="shared" si="207"/>
        <v>0</v>
      </c>
      <c r="AM226" s="29">
        <f t="shared" si="207"/>
        <v>0</v>
      </c>
      <c r="AN226" s="29">
        <f t="shared" si="207"/>
        <v>0</v>
      </c>
      <c r="AO226" s="29">
        <f t="shared" si="207"/>
        <v>0</v>
      </c>
      <c r="AP226" s="29">
        <f t="shared" si="207"/>
        <v>0</v>
      </c>
      <c r="AQ226" s="29">
        <f t="shared" si="207"/>
        <v>0</v>
      </c>
      <c r="AR226" s="29">
        <f t="shared" si="207"/>
        <v>0</v>
      </c>
      <c r="AS226" s="29">
        <f t="shared" si="207"/>
        <v>0</v>
      </c>
      <c r="AT226" s="29">
        <f t="shared" si="207"/>
        <v>0</v>
      </c>
      <c r="AU226" s="29">
        <f t="shared" si="207"/>
        <v>0</v>
      </c>
      <c r="AV226" s="29">
        <f t="shared" si="207"/>
        <v>0</v>
      </c>
      <c r="AW226" s="29">
        <f t="shared" si="207"/>
        <v>0</v>
      </c>
      <c r="AX226" s="29">
        <f t="shared" si="207"/>
        <v>0</v>
      </c>
      <c r="AY226" s="29">
        <f t="shared" si="207"/>
        <v>0</v>
      </c>
      <c r="AZ226" s="29">
        <f t="shared" ref="AY226:AZ227" si="208">AZ227</f>
        <v>0</v>
      </c>
    </row>
    <row r="227" spans="1:52" ht="46.5" customHeight="1" x14ac:dyDescent="0.25">
      <c r="A227" s="106" t="s">
        <v>56</v>
      </c>
      <c r="B227" s="106"/>
      <c r="C227" s="106"/>
      <c r="D227" s="106"/>
      <c r="E227" s="124">
        <v>852</v>
      </c>
      <c r="F227" s="3" t="s">
        <v>106</v>
      </c>
      <c r="G227" s="4" t="s">
        <v>59</v>
      </c>
      <c r="H227" s="3" t="s">
        <v>481</v>
      </c>
      <c r="I227" s="3" t="s">
        <v>112</v>
      </c>
      <c r="J227" s="29">
        <f>J228</f>
        <v>0</v>
      </c>
      <c r="K227" s="29">
        <f t="shared" si="207"/>
        <v>0</v>
      </c>
      <c r="L227" s="29">
        <f t="shared" si="207"/>
        <v>0</v>
      </c>
      <c r="M227" s="29">
        <f t="shared" si="207"/>
        <v>0</v>
      </c>
      <c r="N227" s="29">
        <f t="shared" si="207"/>
        <v>2750</v>
      </c>
      <c r="O227" s="29">
        <f t="shared" si="207"/>
        <v>0</v>
      </c>
      <c r="P227" s="29">
        <f t="shared" si="207"/>
        <v>2750</v>
      </c>
      <c r="Q227" s="29">
        <f t="shared" si="207"/>
        <v>0</v>
      </c>
      <c r="R227" s="29">
        <f t="shared" si="207"/>
        <v>2750</v>
      </c>
      <c r="S227" s="29">
        <f t="shared" si="207"/>
        <v>0</v>
      </c>
      <c r="T227" s="29">
        <f t="shared" si="207"/>
        <v>2750</v>
      </c>
      <c r="U227" s="29">
        <f t="shared" si="207"/>
        <v>0</v>
      </c>
      <c r="V227" s="29">
        <f t="shared" si="207"/>
        <v>0</v>
      </c>
      <c r="W227" s="29">
        <f t="shared" si="207"/>
        <v>0</v>
      </c>
      <c r="X227" s="29">
        <f t="shared" si="207"/>
        <v>0</v>
      </c>
      <c r="Y227" s="29">
        <f t="shared" si="207"/>
        <v>0</v>
      </c>
      <c r="Z227" s="29">
        <f t="shared" si="207"/>
        <v>2750</v>
      </c>
      <c r="AA227" s="29">
        <f t="shared" si="207"/>
        <v>0</v>
      </c>
      <c r="AB227" s="29">
        <f t="shared" si="207"/>
        <v>2750</v>
      </c>
      <c r="AC227" s="29">
        <f t="shared" si="207"/>
        <v>0</v>
      </c>
      <c r="AD227" s="29">
        <f t="shared" si="207"/>
        <v>52249</v>
      </c>
      <c r="AE227" s="29">
        <f t="shared" si="207"/>
        <v>52249</v>
      </c>
      <c r="AF227" s="29">
        <f t="shared" si="207"/>
        <v>0</v>
      </c>
      <c r="AG227" s="29">
        <f t="shared" si="207"/>
        <v>0</v>
      </c>
      <c r="AH227" s="29">
        <f t="shared" si="207"/>
        <v>54999</v>
      </c>
      <c r="AI227" s="29">
        <f t="shared" si="207"/>
        <v>52249</v>
      </c>
      <c r="AJ227" s="29">
        <f t="shared" si="207"/>
        <v>2750</v>
      </c>
      <c r="AK227" s="29">
        <f t="shared" si="207"/>
        <v>0</v>
      </c>
      <c r="AL227" s="29">
        <f t="shared" si="207"/>
        <v>0</v>
      </c>
      <c r="AM227" s="29">
        <f t="shared" si="207"/>
        <v>0</v>
      </c>
      <c r="AN227" s="29">
        <f t="shared" si="207"/>
        <v>0</v>
      </c>
      <c r="AO227" s="29">
        <f t="shared" si="207"/>
        <v>0</v>
      </c>
      <c r="AP227" s="29">
        <f t="shared" si="207"/>
        <v>0</v>
      </c>
      <c r="AQ227" s="29">
        <f t="shared" si="207"/>
        <v>0</v>
      </c>
      <c r="AR227" s="29">
        <f t="shared" si="207"/>
        <v>0</v>
      </c>
      <c r="AS227" s="29">
        <f t="shared" si="207"/>
        <v>0</v>
      </c>
      <c r="AT227" s="29">
        <f t="shared" si="207"/>
        <v>0</v>
      </c>
      <c r="AU227" s="29">
        <f t="shared" si="207"/>
        <v>0</v>
      </c>
      <c r="AV227" s="29">
        <f t="shared" si="207"/>
        <v>0</v>
      </c>
      <c r="AW227" s="29">
        <f t="shared" si="207"/>
        <v>0</v>
      </c>
      <c r="AX227" s="29">
        <f t="shared" si="207"/>
        <v>0</v>
      </c>
      <c r="AY227" s="29">
        <f t="shared" si="208"/>
        <v>0</v>
      </c>
      <c r="AZ227" s="29">
        <f t="shared" si="208"/>
        <v>0</v>
      </c>
    </row>
    <row r="228" spans="1:52" x14ac:dyDescent="0.25">
      <c r="A228" s="106" t="s">
        <v>57</v>
      </c>
      <c r="B228" s="106"/>
      <c r="C228" s="106"/>
      <c r="D228" s="106"/>
      <c r="E228" s="124">
        <v>852</v>
      </c>
      <c r="F228" s="3" t="s">
        <v>106</v>
      </c>
      <c r="G228" s="4" t="s">
        <v>59</v>
      </c>
      <c r="H228" s="3" t="s">
        <v>481</v>
      </c>
      <c r="I228" s="3" t="s">
        <v>114</v>
      </c>
      <c r="J228" s="29">
        <f>'7.ВС'!J288</f>
        <v>0</v>
      </c>
      <c r="K228" s="29">
        <f>'7.ВС'!K288</f>
        <v>0</v>
      </c>
      <c r="L228" s="29">
        <f>'7.ВС'!L288</f>
        <v>0</v>
      </c>
      <c r="M228" s="29">
        <f>'7.ВС'!M288</f>
        <v>0</v>
      </c>
      <c r="N228" s="29">
        <f>'7.ВС'!N288</f>
        <v>2750</v>
      </c>
      <c r="O228" s="29">
        <f>'7.ВС'!O288</f>
        <v>0</v>
      </c>
      <c r="P228" s="29">
        <f>'7.ВС'!P288</f>
        <v>2750</v>
      </c>
      <c r="Q228" s="29">
        <f>'7.ВС'!Q288</f>
        <v>0</v>
      </c>
      <c r="R228" s="29">
        <f>'7.ВС'!R288</f>
        <v>2750</v>
      </c>
      <c r="S228" s="29">
        <f>'7.ВС'!S288</f>
        <v>0</v>
      </c>
      <c r="T228" s="29">
        <f>'7.ВС'!T288</f>
        <v>2750</v>
      </c>
      <c r="U228" s="29">
        <f>'7.ВС'!U288</f>
        <v>0</v>
      </c>
      <c r="V228" s="29">
        <f>'7.ВС'!V288</f>
        <v>0</v>
      </c>
      <c r="W228" s="29">
        <f>'7.ВС'!W288</f>
        <v>0</v>
      </c>
      <c r="X228" s="29">
        <f>'7.ВС'!X288</f>
        <v>0</v>
      </c>
      <c r="Y228" s="29">
        <f>'7.ВС'!Y288</f>
        <v>0</v>
      </c>
      <c r="Z228" s="29">
        <f>'7.ВС'!Z288</f>
        <v>2750</v>
      </c>
      <c r="AA228" s="29">
        <f>'7.ВС'!AA288</f>
        <v>0</v>
      </c>
      <c r="AB228" s="29">
        <f>'7.ВС'!AB288</f>
        <v>2750</v>
      </c>
      <c r="AC228" s="29">
        <f>'7.ВС'!AC288</f>
        <v>0</v>
      </c>
      <c r="AD228" s="29">
        <f>'7.ВС'!AD288</f>
        <v>52249</v>
      </c>
      <c r="AE228" s="29">
        <f>'7.ВС'!AE288</f>
        <v>52249</v>
      </c>
      <c r="AF228" s="29">
        <f>'7.ВС'!AF288</f>
        <v>0</v>
      </c>
      <c r="AG228" s="29">
        <f>'7.ВС'!AG288</f>
        <v>0</v>
      </c>
      <c r="AH228" s="29">
        <f>'7.ВС'!AH288</f>
        <v>54999</v>
      </c>
      <c r="AI228" s="29">
        <f>'7.ВС'!AI288</f>
        <v>52249</v>
      </c>
      <c r="AJ228" s="29">
        <f>'7.ВС'!AJ288</f>
        <v>2750</v>
      </c>
      <c r="AK228" s="29">
        <f>'7.ВС'!AK288</f>
        <v>0</v>
      </c>
      <c r="AL228" s="29">
        <f>'7.ВС'!AL288</f>
        <v>0</v>
      </c>
      <c r="AM228" s="29">
        <f>'7.ВС'!AM288</f>
        <v>0</v>
      </c>
      <c r="AN228" s="29">
        <f>'7.ВС'!AN288</f>
        <v>0</v>
      </c>
      <c r="AO228" s="29">
        <f>'7.ВС'!AO288</f>
        <v>0</v>
      </c>
      <c r="AP228" s="29">
        <f>'7.ВС'!AP288</f>
        <v>0</v>
      </c>
      <c r="AQ228" s="29">
        <f>'7.ВС'!AQ288</f>
        <v>0</v>
      </c>
      <c r="AR228" s="29">
        <f>'7.ВС'!AR288</f>
        <v>0</v>
      </c>
      <c r="AS228" s="29">
        <f>'7.ВС'!AS288</f>
        <v>0</v>
      </c>
      <c r="AT228" s="29">
        <f>'7.ВС'!AT288</f>
        <v>0</v>
      </c>
      <c r="AU228" s="29">
        <f>'7.ВС'!AU288</f>
        <v>0</v>
      </c>
      <c r="AV228" s="29">
        <f>'7.ВС'!AV288</f>
        <v>0</v>
      </c>
      <c r="AW228" s="29"/>
      <c r="AX228" s="29"/>
      <c r="AY228" s="29"/>
      <c r="AZ228" s="29"/>
    </row>
    <row r="229" spans="1:52" ht="45" x14ac:dyDescent="0.25">
      <c r="A229" s="106" t="s">
        <v>482</v>
      </c>
      <c r="B229" s="106"/>
      <c r="C229" s="106"/>
      <c r="D229" s="106"/>
      <c r="E229" s="124">
        <v>852</v>
      </c>
      <c r="F229" s="3" t="s">
        <v>106</v>
      </c>
      <c r="G229" s="4" t="s">
        <v>59</v>
      </c>
      <c r="H229" s="3" t="s">
        <v>479</v>
      </c>
      <c r="I229" s="3"/>
      <c r="J229" s="29">
        <f>J230</f>
        <v>0</v>
      </c>
      <c r="K229" s="29">
        <f t="shared" ref="K229:AY230" si="209">K230</f>
        <v>0</v>
      </c>
      <c r="L229" s="29">
        <f t="shared" si="209"/>
        <v>0</v>
      </c>
      <c r="M229" s="29">
        <f t="shared" si="209"/>
        <v>0</v>
      </c>
      <c r="N229" s="29">
        <f t="shared" si="209"/>
        <v>598886</v>
      </c>
      <c r="O229" s="29">
        <f t="shared" si="209"/>
        <v>0</v>
      </c>
      <c r="P229" s="29">
        <f t="shared" si="209"/>
        <v>598886</v>
      </c>
      <c r="Q229" s="29">
        <f t="shared" si="209"/>
        <v>0</v>
      </c>
      <c r="R229" s="29">
        <f t="shared" si="209"/>
        <v>598886</v>
      </c>
      <c r="S229" s="29">
        <f t="shared" si="209"/>
        <v>0</v>
      </c>
      <c r="T229" s="29">
        <f t="shared" si="209"/>
        <v>598886</v>
      </c>
      <c r="U229" s="29">
        <f t="shared" si="209"/>
        <v>0</v>
      </c>
      <c r="V229" s="29">
        <f t="shared" si="209"/>
        <v>0</v>
      </c>
      <c r="W229" s="29">
        <f t="shared" si="209"/>
        <v>0</v>
      </c>
      <c r="X229" s="29">
        <f t="shared" si="209"/>
        <v>0</v>
      </c>
      <c r="Y229" s="29">
        <f t="shared" si="209"/>
        <v>0</v>
      </c>
      <c r="Z229" s="29">
        <f t="shared" si="209"/>
        <v>598886</v>
      </c>
      <c r="AA229" s="29">
        <f t="shared" si="209"/>
        <v>0</v>
      </c>
      <c r="AB229" s="29">
        <f t="shared" si="209"/>
        <v>598886</v>
      </c>
      <c r="AC229" s="29">
        <f t="shared" si="209"/>
        <v>0</v>
      </c>
      <c r="AD229" s="29">
        <f t="shared" si="209"/>
        <v>10185484</v>
      </c>
      <c r="AE229" s="29">
        <f t="shared" si="209"/>
        <v>10245151.5</v>
      </c>
      <c r="AF229" s="29">
        <f t="shared" si="209"/>
        <v>-59667.5</v>
      </c>
      <c r="AG229" s="29">
        <f t="shared" si="209"/>
        <v>0</v>
      </c>
      <c r="AH229" s="29">
        <f t="shared" si="209"/>
        <v>10784370</v>
      </c>
      <c r="AI229" s="29">
        <f t="shared" si="209"/>
        <v>10245151.5</v>
      </c>
      <c r="AJ229" s="29">
        <f t="shared" si="209"/>
        <v>539218.5</v>
      </c>
      <c r="AK229" s="29">
        <f t="shared" si="209"/>
        <v>0</v>
      </c>
      <c r="AL229" s="29">
        <f t="shared" si="209"/>
        <v>0</v>
      </c>
      <c r="AM229" s="29">
        <f t="shared" si="209"/>
        <v>0</v>
      </c>
      <c r="AN229" s="29">
        <f t="shared" si="209"/>
        <v>0</v>
      </c>
      <c r="AO229" s="29">
        <f t="shared" si="209"/>
        <v>0</v>
      </c>
      <c r="AP229" s="29">
        <f t="shared" si="209"/>
        <v>0</v>
      </c>
      <c r="AQ229" s="29">
        <f t="shared" si="209"/>
        <v>0</v>
      </c>
      <c r="AR229" s="29">
        <f t="shared" si="209"/>
        <v>0</v>
      </c>
      <c r="AS229" s="29">
        <f t="shared" si="209"/>
        <v>0</v>
      </c>
      <c r="AT229" s="29">
        <f t="shared" si="209"/>
        <v>0</v>
      </c>
      <c r="AU229" s="29">
        <f t="shared" si="209"/>
        <v>0</v>
      </c>
      <c r="AV229" s="29">
        <f t="shared" si="209"/>
        <v>0</v>
      </c>
      <c r="AW229" s="29">
        <f t="shared" si="209"/>
        <v>0</v>
      </c>
      <c r="AX229" s="29">
        <f t="shared" si="209"/>
        <v>0</v>
      </c>
      <c r="AY229" s="29">
        <f t="shared" si="209"/>
        <v>0</v>
      </c>
      <c r="AZ229" s="29">
        <f t="shared" ref="AY229:AZ230" si="210">AZ230</f>
        <v>0</v>
      </c>
    </row>
    <row r="230" spans="1:52" ht="45.75" customHeight="1" x14ac:dyDescent="0.25">
      <c r="A230" s="106" t="s">
        <v>56</v>
      </c>
      <c r="B230" s="106"/>
      <c r="C230" s="106"/>
      <c r="D230" s="106"/>
      <c r="E230" s="124">
        <v>852</v>
      </c>
      <c r="F230" s="3" t="s">
        <v>106</v>
      </c>
      <c r="G230" s="4" t="s">
        <v>59</v>
      </c>
      <c r="H230" s="3" t="s">
        <v>479</v>
      </c>
      <c r="I230" s="3" t="s">
        <v>112</v>
      </c>
      <c r="J230" s="29">
        <f>J231</f>
        <v>0</v>
      </c>
      <c r="K230" s="29">
        <f t="shared" si="209"/>
        <v>0</v>
      </c>
      <c r="L230" s="29">
        <f t="shared" si="209"/>
        <v>0</v>
      </c>
      <c r="M230" s="29">
        <f t="shared" si="209"/>
        <v>0</v>
      </c>
      <c r="N230" s="29">
        <f t="shared" si="209"/>
        <v>598886</v>
      </c>
      <c r="O230" s="29">
        <f t="shared" si="209"/>
        <v>0</v>
      </c>
      <c r="P230" s="29">
        <f t="shared" si="209"/>
        <v>598886</v>
      </c>
      <c r="Q230" s="29">
        <f t="shared" si="209"/>
        <v>0</v>
      </c>
      <c r="R230" s="29">
        <f t="shared" si="209"/>
        <v>598886</v>
      </c>
      <c r="S230" s="29">
        <f t="shared" si="209"/>
        <v>0</v>
      </c>
      <c r="T230" s="29">
        <f t="shared" si="209"/>
        <v>598886</v>
      </c>
      <c r="U230" s="29">
        <f t="shared" si="209"/>
        <v>0</v>
      </c>
      <c r="V230" s="29">
        <f t="shared" si="209"/>
        <v>0</v>
      </c>
      <c r="W230" s="29">
        <f t="shared" si="209"/>
        <v>0</v>
      </c>
      <c r="X230" s="29">
        <f t="shared" si="209"/>
        <v>0</v>
      </c>
      <c r="Y230" s="29">
        <f t="shared" si="209"/>
        <v>0</v>
      </c>
      <c r="Z230" s="29">
        <f t="shared" si="209"/>
        <v>598886</v>
      </c>
      <c r="AA230" s="29">
        <f t="shared" si="209"/>
        <v>0</v>
      </c>
      <c r="AB230" s="29">
        <f t="shared" si="209"/>
        <v>598886</v>
      </c>
      <c r="AC230" s="29">
        <f t="shared" si="209"/>
        <v>0</v>
      </c>
      <c r="AD230" s="29">
        <f t="shared" si="209"/>
        <v>10185484</v>
      </c>
      <c r="AE230" s="29">
        <f t="shared" si="209"/>
        <v>10245151.5</v>
      </c>
      <c r="AF230" s="29">
        <f t="shared" si="209"/>
        <v>-59667.5</v>
      </c>
      <c r="AG230" s="29">
        <f t="shared" si="209"/>
        <v>0</v>
      </c>
      <c r="AH230" s="29">
        <f t="shared" si="209"/>
        <v>10784370</v>
      </c>
      <c r="AI230" s="29">
        <f t="shared" si="209"/>
        <v>10245151.5</v>
      </c>
      <c r="AJ230" s="29">
        <f t="shared" si="209"/>
        <v>539218.5</v>
      </c>
      <c r="AK230" s="29">
        <f t="shared" si="209"/>
        <v>0</v>
      </c>
      <c r="AL230" s="29">
        <f t="shared" si="209"/>
        <v>0</v>
      </c>
      <c r="AM230" s="29">
        <f t="shared" si="209"/>
        <v>0</v>
      </c>
      <c r="AN230" s="29">
        <f t="shared" si="209"/>
        <v>0</v>
      </c>
      <c r="AO230" s="29">
        <f t="shared" si="209"/>
        <v>0</v>
      </c>
      <c r="AP230" s="29">
        <f t="shared" si="209"/>
        <v>0</v>
      </c>
      <c r="AQ230" s="29">
        <f t="shared" si="209"/>
        <v>0</v>
      </c>
      <c r="AR230" s="29">
        <f t="shared" si="209"/>
        <v>0</v>
      </c>
      <c r="AS230" s="29">
        <f t="shared" si="209"/>
        <v>0</v>
      </c>
      <c r="AT230" s="29">
        <f t="shared" si="209"/>
        <v>0</v>
      </c>
      <c r="AU230" s="29">
        <f t="shared" si="209"/>
        <v>0</v>
      </c>
      <c r="AV230" s="29">
        <f t="shared" si="209"/>
        <v>0</v>
      </c>
      <c r="AW230" s="29">
        <f t="shared" si="209"/>
        <v>0</v>
      </c>
      <c r="AX230" s="29">
        <f t="shared" si="209"/>
        <v>0</v>
      </c>
      <c r="AY230" s="29">
        <f t="shared" si="210"/>
        <v>0</v>
      </c>
      <c r="AZ230" s="29">
        <f t="shared" si="210"/>
        <v>0</v>
      </c>
    </row>
    <row r="231" spans="1:52" x14ac:dyDescent="0.25">
      <c r="A231" s="106" t="s">
        <v>57</v>
      </c>
      <c r="B231" s="106"/>
      <c r="C231" s="106"/>
      <c r="D231" s="106"/>
      <c r="E231" s="124">
        <v>852</v>
      </c>
      <c r="F231" s="3" t="s">
        <v>106</v>
      </c>
      <c r="G231" s="4" t="s">
        <v>59</v>
      </c>
      <c r="H231" s="3" t="s">
        <v>479</v>
      </c>
      <c r="I231" s="3" t="s">
        <v>114</v>
      </c>
      <c r="J231" s="29">
        <f>'7.ВС'!J291</f>
        <v>0</v>
      </c>
      <c r="K231" s="29">
        <f>'7.ВС'!K291</f>
        <v>0</v>
      </c>
      <c r="L231" s="29">
        <f>'7.ВС'!L291</f>
        <v>0</v>
      </c>
      <c r="M231" s="29">
        <f>'7.ВС'!M291</f>
        <v>0</v>
      </c>
      <c r="N231" s="29">
        <f>'7.ВС'!N291</f>
        <v>598886</v>
      </c>
      <c r="O231" s="29">
        <f>'7.ВС'!O291</f>
        <v>0</v>
      </c>
      <c r="P231" s="29">
        <f>'7.ВС'!P291</f>
        <v>598886</v>
      </c>
      <c r="Q231" s="29">
        <f>'7.ВС'!Q291</f>
        <v>0</v>
      </c>
      <c r="R231" s="29">
        <f>'7.ВС'!R291</f>
        <v>598886</v>
      </c>
      <c r="S231" s="29">
        <f>'7.ВС'!S291</f>
        <v>0</v>
      </c>
      <c r="T231" s="29">
        <f>'7.ВС'!T291</f>
        <v>598886</v>
      </c>
      <c r="U231" s="29">
        <f>'7.ВС'!U291</f>
        <v>0</v>
      </c>
      <c r="V231" s="29">
        <f>'7.ВС'!V291</f>
        <v>0</v>
      </c>
      <c r="W231" s="29">
        <f>'7.ВС'!W291</f>
        <v>0</v>
      </c>
      <c r="X231" s="29">
        <f>'7.ВС'!X291</f>
        <v>0</v>
      </c>
      <c r="Y231" s="29">
        <f>'7.ВС'!Y291</f>
        <v>0</v>
      </c>
      <c r="Z231" s="29">
        <f>'7.ВС'!Z291</f>
        <v>598886</v>
      </c>
      <c r="AA231" s="29">
        <f>'7.ВС'!AA291</f>
        <v>0</v>
      </c>
      <c r="AB231" s="29">
        <f>'7.ВС'!AB291</f>
        <v>598886</v>
      </c>
      <c r="AC231" s="29">
        <f>'7.ВС'!AC291</f>
        <v>0</v>
      </c>
      <c r="AD231" s="29">
        <f>'7.ВС'!AD291</f>
        <v>10185484</v>
      </c>
      <c r="AE231" s="29">
        <f>'7.ВС'!AE291</f>
        <v>10245151.5</v>
      </c>
      <c r="AF231" s="29">
        <f>'7.ВС'!AF291</f>
        <v>-59667.5</v>
      </c>
      <c r="AG231" s="29">
        <f>'7.ВС'!AG291</f>
        <v>0</v>
      </c>
      <c r="AH231" s="29">
        <f>'7.ВС'!AH291</f>
        <v>10784370</v>
      </c>
      <c r="AI231" s="29">
        <f>'7.ВС'!AI291</f>
        <v>10245151.5</v>
      </c>
      <c r="AJ231" s="29">
        <f>'7.ВС'!AJ291</f>
        <v>539218.5</v>
      </c>
      <c r="AK231" s="29">
        <f>'7.ВС'!AK291</f>
        <v>0</v>
      </c>
      <c r="AL231" s="29">
        <f>'7.ВС'!AL291</f>
        <v>0</v>
      </c>
      <c r="AM231" s="29">
        <f>'7.ВС'!AM291</f>
        <v>0</v>
      </c>
      <c r="AN231" s="29">
        <f>'7.ВС'!AN291</f>
        <v>0</v>
      </c>
      <c r="AO231" s="29">
        <f>'7.ВС'!AO291</f>
        <v>0</v>
      </c>
      <c r="AP231" s="29">
        <f>'7.ВС'!AP291</f>
        <v>0</v>
      </c>
      <c r="AQ231" s="29">
        <f>'7.ВС'!AQ291</f>
        <v>0</v>
      </c>
      <c r="AR231" s="29">
        <f>'7.ВС'!AR291</f>
        <v>0</v>
      </c>
      <c r="AS231" s="29"/>
      <c r="AT231" s="29">
        <f>'7.ВС'!AT291</f>
        <v>0</v>
      </c>
      <c r="AU231" s="29"/>
      <c r="AV231" s="29"/>
      <c r="AW231" s="29"/>
      <c r="AX231" s="29"/>
      <c r="AY231" s="29"/>
      <c r="AZ231" s="29"/>
    </row>
    <row r="232" spans="1:52" s="31" customFormat="1" ht="90" hidden="1" x14ac:dyDescent="0.25">
      <c r="A232" s="126" t="s">
        <v>168</v>
      </c>
      <c r="B232" s="104"/>
      <c r="C232" s="104"/>
      <c r="D232" s="104"/>
      <c r="E232" s="124">
        <v>852</v>
      </c>
      <c r="F232" s="3" t="s">
        <v>106</v>
      </c>
      <c r="G232" s="3" t="s">
        <v>59</v>
      </c>
      <c r="H232" s="3" t="s">
        <v>169</v>
      </c>
      <c r="I232" s="3"/>
      <c r="J232" s="29">
        <f t="shared" ref="J232:AV233" si="211">J233</f>
        <v>2040000</v>
      </c>
      <c r="K232" s="29">
        <f t="shared" si="211"/>
        <v>2040000</v>
      </c>
      <c r="L232" s="29">
        <f t="shared" si="211"/>
        <v>0</v>
      </c>
      <c r="M232" s="29">
        <f t="shared" si="211"/>
        <v>0</v>
      </c>
      <c r="N232" s="29">
        <f t="shared" si="211"/>
        <v>0</v>
      </c>
      <c r="O232" s="29">
        <f t="shared" si="211"/>
        <v>0</v>
      </c>
      <c r="P232" s="29">
        <f t="shared" si="211"/>
        <v>0</v>
      </c>
      <c r="Q232" s="29">
        <f t="shared" si="211"/>
        <v>0</v>
      </c>
      <c r="R232" s="29">
        <f t="shared" si="211"/>
        <v>2040000</v>
      </c>
      <c r="S232" s="29">
        <f t="shared" si="211"/>
        <v>2040000</v>
      </c>
      <c r="T232" s="29">
        <f t="shared" si="211"/>
        <v>0</v>
      </c>
      <c r="U232" s="29">
        <f t="shared" si="211"/>
        <v>0</v>
      </c>
      <c r="V232" s="29">
        <f t="shared" si="211"/>
        <v>0</v>
      </c>
      <c r="W232" s="29">
        <f t="shared" si="211"/>
        <v>0</v>
      </c>
      <c r="X232" s="29">
        <f t="shared" si="211"/>
        <v>0</v>
      </c>
      <c r="Y232" s="29">
        <f t="shared" si="211"/>
        <v>0</v>
      </c>
      <c r="Z232" s="29">
        <f t="shared" si="211"/>
        <v>2040000</v>
      </c>
      <c r="AA232" s="29">
        <f t="shared" si="211"/>
        <v>2040000</v>
      </c>
      <c r="AB232" s="29">
        <f t="shared" si="211"/>
        <v>0</v>
      </c>
      <c r="AC232" s="29">
        <f t="shared" si="211"/>
        <v>0</v>
      </c>
      <c r="AD232" s="29">
        <f t="shared" si="211"/>
        <v>0</v>
      </c>
      <c r="AE232" s="29">
        <f t="shared" si="211"/>
        <v>0</v>
      </c>
      <c r="AF232" s="29">
        <f t="shared" si="211"/>
        <v>0</v>
      </c>
      <c r="AG232" s="29">
        <f t="shared" si="211"/>
        <v>0</v>
      </c>
      <c r="AH232" s="29">
        <f t="shared" si="211"/>
        <v>2040000</v>
      </c>
      <c r="AI232" s="29">
        <f t="shared" si="211"/>
        <v>2040000</v>
      </c>
      <c r="AJ232" s="29">
        <f t="shared" si="211"/>
        <v>0</v>
      </c>
      <c r="AK232" s="29">
        <f t="shared" si="211"/>
        <v>0</v>
      </c>
      <c r="AL232" s="29"/>
      <c r="AM232" s="29"/>
      <c r="AN232" s="29"/>
      <c r="AO232" s="29"/>
      <c r="AP232" s="29"/>
      <c r="AQ232" s="29">
        <f t="shared" si="211"/>
        <v>2040000</v>
      </c>
      <c r="AR232" s="29"/>
      <c r="AS232" s="29">
        <f t="shared" si="193"/>
        <v>2040000</v>
      </c>
      <c r="AT232" s="29"/>
      <c r="AU232" s="29">
        <f t="shared" ref="AU232:AU237" si="212">AS232+AT232</f>
        <v>2040000</v>
      </c>
      <c r="AV232" s="29">
        <f t="shared" si="211"/>
        <v>2040000</v>
      </c>
      <c r="AW232" s="29"/>
      <c r="AX232" s="29">
        <f t="shared" si="194"/>
        <v>2040000</v>
      </c>
      <c r="AY232" s="29"/>
      <c r="AZ232" s="29">
        <f t="shared" ref="AZ232:AZ237" si="213">AX232+AY232</f>
        <v>2040000</v>
      </c>
    </row>
    <row r="233" spans="1:52" s="31" customFormat="1" ht="60" hidden="1" x14ac:dyDescent="0.25">
      <c r="A233" s="106" t="s">
        <v>56</v>
      </c>
      <c r="B233" s="104"/>
      <c r="C233" s="104"/>
      <c r="D233" s="104"/>
      <c r="E233" s="124">
        <v>852</v>
      </c>
      <c r="F233" s="3" t="s">
        <v>106</v>
      </c>
      <c r="G233" s="3" t="s">
        <v>59</v>
      </c>
      <c r="H233" s="3" t="s">
        <v>169</v>
      </c>
      <c r="I233" s="3" t="s">
        <v>112</v>
      </c>
      <c r="J233" s="29">
        <f t="shared" si="211"/>
        <v>2040000</v>
      </c>
      <c r="K233" s="29">
        <f t="shared" si="211"/>
        <v>2040000</v>
      </c>
      <c r="L233" s="29">
        <f t="shared" si="211"/>
        <v>0</v>
      </c>
      <c r="M233" s="29">
        <f t="shared" si="211"/>
        <v>0</v>
      </c>
      <c r="N233" s="29">
        <f t="shared" si="211"/>
        <v>0</v>
      </c>
      <c r="O233" s="29">
        <f t="shared" si="211"/>
        <v>0</v>
      </c>
      <c r="P233" s="29">
        <f t="shared" si="211"/>
        <v>0</v>
      </c>
      <c r="Q233" s="29">
        <f t="shared" si="211"/>
        <v>0</v>
      </c>
      <c r="R233" s="29">
        <f t="shared" si="211"/>
        <v>2040000</v>
      </c>
      <c r="S233" s="29">
        <f t="shared" si="211"/>
        <v>2040000</v>
      </c>
      <c r="T233" s="29">
        <f t="shared" si="211"/>
        <v>0</v>
      </c>
      <c r="U233" s="29">
        <f t="shared" si="211"/>
        <v>0</v>
      </c>
      <c r="V233" s="29">
        <f t="shared" si="211"/>
        <v>0</v>
      </c>
      <c r="W233" s="29">
        <f t="shared" si="211"/>
        <v>0</v>
      </c>
      <c r="X233" s="29">
        <f t="shared" si="211"/>
        <v>0</v>
      </c>
      <c r="Y233" s="29">
        <f t="shared" si="211"/>
        <v>0</v>
      </c>
      <c r="Z233" s="29">
        <f t="shared" si="211"/>
        <v>2040000</v>
      </c>
      <c r="AA233" s="29">
        <f t="shared" si="211"/>
        <v>2040000</v>
      </c>
      <c r="AB233" s="29">
        <f t="shared" si="211"/>
        <v>0</v>
      </c>
      <c r="AC233" s="29">
        <f t="shared" si="211"/>
        <v>0</v>
      </c>
      <c r="AD233" s="29">
        <f t="shared" si="211"/>
        <v>0</v>
      </c>
      <c r="AE233" s="29">
        <f t="shared" si="211"/>
        <v>0</v>
      </c>
      <c r="AF233" s="29">
        <f t="shared" si="211"/>
        <v>0</v>
      </c>
      <c r="AG233" s="29">
        <f t="shared" si="211"/>
        <v>0</v>
      </c>
      <c r="AH233" s="29">
        <f t="shared" si="211"/>
        <v>2040000</v>
      </c>
      <c r="AI233" s="29">
        <f t="shared" si="211"/>
        <v>2040000</v>
      </c>
      <c r="AJ233" s="29">
        <f t="shared" si="211"/>
        <v>0</v>
      </c>
      <c r="AK233" s="29">
        <f t="shared" si="211"/>
        <v>0</v>
      </c>
      <c r="AL233" s="29"/>
      <c r="AM233" s="29"/>
      <c r="AN233" s="29"/>
      <c r="AO233" s="29"/>
      <c r="AP233" s="29"/>
      <c r="AQ233" s="29">
        <f t="shared" si="211"/>
        <v>2040000</v>
      </c>
      <c r="AR233" s="29"/>
      <c r="AS233" s="29">
        <f t="shared" si="193"/>
        <v>2040000</v>
      </c>
      <c r="AT233" s="29"/>
      <c r="AU233" s="29">
        <f t="shared" si="212"/>
        <v>2040000</v>
      </c>
      <c r="AV233" s="29">
        <f t="shared" si="211"/>
        <v>2040000</v>
      </c>
      <c r="AW233" s="29"/>
      <c r="AX233" s="29">
        <f t="shared" si="194"/>
        <v>2040000</v>
      </c>
      <c r="AY233" s="29"/>
      <c r="AZ233" s="29">
        <f t="shared" si="213"/>
        <v>2040000</v>
      </c>
    </row>
    <row r="234" spans="1:52" s="31" customFormat="1" hidden="1" x14ac:dyDescent="0.25">
      <c r="A234" s="106" t="s">
        <v>113</v>
      </c>
      <c r="B234" s="104"/>
      <c r="C234" s="104"/>
      <c r="D234" s="104"/>
      <c r="E234" s="124">
        <v>852</v>
      </c>
      <c r="F234" s="3" t="s">
        <v>106</v>
      </c>
      <c r="G234" s="3" t="s">
        <v>59</v>
      </c>
      <c r="H234" s="3" t="s">
        <v>169</v>
      </c>
      <c r="I234" s="3" t="s">
        <v>114</v>
      </c>
      <c r="J234" s="29">
        <f>'7.ВС'!J294</f>
        <v>2040000</v>
      </c>
      <c r="K234" s="29">
        <f>'7.ВС'!K294</f>
        <v>2040000</v>
      </c>
      <c r="L234" s="29">
        <f>'7.ВС'!L294</f>
        <v>0</v>
      </c>
      <c r="M234" s="29">
        <f>'7.ВС'!M294</f>
        <v>0</v>
      </c>
      <c r="N234" s="29">
        <f>'7.ВС'!N294</f>
        <v>0</v>
      </c>
      <c r="O234" s="29">
        <f>'7.ВС'!O294</f>
        <v>0</v>
      </c>
      <c r="P234" s="29">
        <f>'7.ВС'!P294</f>
        <v>0</v>
      </c>
      <c r="Q234" s="29">
        <f>'7.ВС'!Q294</f>
        <v>0</v>
      </c>
      <c r="R234" s="29">
        <f>'7.ВС'!R294</f>
        <v>2040000</v>
      </c>
      <c r="S234" s="29">
        <f>'7.ВС'!S294</f>
        <v>2040000</v>
      </c>
      <c r="T234" s="29">
        <f>'7.ВС'!T294</f>
        <v>0</v>
      </c>
      <c r="U234" s="29">
        <f>'7.ВС'!U294</f>
        <v>0</v>
      </c>
      <c r="V234" s="29">
        <f>'7.ВС'!V294</f>
        <v>0</v>
      </c>
      <c r="W234" s="29">
        <f>'7.ВС'!W294</f>
        <v>0</v>
      </c>
      <c r="X234" s="29">
        <f>'7.ВС'!X294</f>
        <v>0</v>
      </c>
      <c r="Y234" s="29">
        <f>'7.ВС'!Y294</f>
        <v>0</v>
      </c>
      <c r="Z234" s="29">
        <f>'7.ВС'!Z294</f>
        <v>2040000</v>
      </c>
      <c r="AA234" s="29">
        <f>'7.ВС'!AA294</f>
        <v>2040000</v>
      </c>
      <c r="AB234" s="29">
        <f>'7.ВС'!AB294</f>
        <v>0</v>
      </c>
      <c r="AC234" s="29">
        <f>'7.ВС'!AC294</f>
        <v>0</v>
      </c>
      <c r="AD234" s="29">
        <f>'7.ВС'!AD294</f>
        <v>0</v>
      </c>
      <c r="AE234" s="29">
        <f>'7.ВС'!AE294</f>
        <v>0</v>
      </c>
      <c r="AF234" s="29">
        <f>'7.ВС'!AF294</f>
        <v>0</v>
      </c>
      <c r="AG234" s="29">
        <f>'7.ВС'!AG294</f>
        <v>0</v>
      </c>
      <c r="AH234" s="29">
        <f>'7.ВС'!AH294</f>
        <v>2040000</v>
      </c>
      <c r="AI234" s="29">
        <f>'7.ВС'!AI294</f>
        <v>2040000</v>
      </c>
      <c r="AJ234" s="29">
        <f>'7.ВС'!AJ294</f>
        <v>0</v>
      </c>
      <c r="AK234" s="29">
        <f>'7.ВС'!AK294</f>
        <v>0</v>
      </c>
      <c r="AL234" s="29"/>
      <c r="AM234" s="29"/>
      <c r="AN234" s="29"/>
      <c r="AO234" s="29"/>
      <c r="AP234" s="29"/>
      <c r="AQ234" s="29">
        <f>'7.ВС'!AQ294</f>
        <v>2040000</v>
      </c>
      <c r="AR234" s="29"/>
      <c r="AS234" s="29">
        <f t="shared" si="193"/>
        <v>2040000</v>
      </c>
      <c r="AT234" s="29"/>
      <c r="AU234" s="29">
        <f t="shared" si="212"/>
        <v>2040000</v>
      </c>
      <c r="AV234" s="29">
        <f>'7.ВС'!AV294</f>
        <v>2040000</v>
      </c>
      <c r="AW234" s="29"/>
      <c r="AX234" s="29">
        <f t="shared" si="194"/>
        <v>2040000</v>
      </c>
      <c r="AY234" s="29"/>
      <c r="AZ234" s="29">
        <f t="shared" si="213"/>
        <v>2040000</v>
      </c>
    </row>
    <row r="235" spans="1:52" s="31" customFormat="1" ht="30" hidden="1" x14ac:dyDescent="0.25">
      <c r="A235" s="126" t="s">
        <v>414</v>
      </c>
      <c r="B235" s="106"/>
      <c r="C235" s="106"/>
      <c r="D235" s="106"/>
      <c r="E235" s="124">
        <v>852</v>
      </c>
      <c r="F235" s="3" t="s">
        <v>106</v>
      </c>
      <c r="G235" s="4" t="s">
        <v>59</v>
      </c>
      <c r="H235" s="3" t="s">
        <v>175</v>
      </c>
      <c r="I235" s="3"/>
      <c r="J235" s="29">
        <f t="shared" ref="J235:AV236" si="214">J236</f>
        <v>472320</v>
      </c>
      <c r="K235" s="29">
        <f t="shared" si="214"/>
        <v>299520</v>
      </c>
      <c r="L235" s="29">
        <f t="shared" si="214"/>
        <v>172800</v>
      </c>
      <c r="M235" s="29">
        <f t="shared" si="214"/>
        <v>0</v>
      </c>
      <c r="N235" s="29">
        <f t="shared" si="214"/>
        <v>0</v>
      </c>
      <c r="O235" s="29">
        <f t="shared" si="214"/>
        <v>0</v>
      </c>
      <c r="P235" s="29">
        <f t="shared" si="214"/>
        <v>0</v>
      </c>
      <c r="Q235" s="29">
        <f t="shared" si="214"/>
        <v>0</v>
      </c>
      <c r="R235" s="29">
        <f t="shared" si="214"/>
        <v>472320</v>
      </c>
      <c r="S235" s="29">
        <f t="shared" si="214"/>
        <v>299520</v>
      </c>
      <c r="T235" s="29">
        <f t="shared" si="214"/>
        <v>172800</v>
      </c>
      <c r="U235" s="29">
        <f t="shared" si="214"/>
        <v>0</v>
      </c>
      <c r="V235" s="29">
        <f t="shared" si="214"/>
        <v>0</v>
      </c>
      <c r="W235" s="29">
        <f t="shared" si="214"/>
        <v>0</v>
      </c>
      <c r="X235" s="29">
        <f t="shared" si="214"/>
        <v>0</v>
      </c>
      <c r="Y235" s="29">
        <f t="shared" si="214"/>
        <v>0</v>
      </c>
      <c r="Z235" s="29">
        <f t="shared" si="214"/>
        <v>472320</v>
      </c>
      <c r="AA235" s="29">
        <f t="shared" si="214"/>
        <v>299520</v>
      </c>
      <c r="AB235" s="29">
        <f t="shared" si="214"/>
        <v>172800</v>
      </c>
      <c r="AC235" s="29">
        <f t="shared" si="214"/>
        <v>0</v>
      </c>
      <c r="AD235" s="29">
        <f t="shared" si="214"/>
        <v>0</v>
      </c>
      <c r="AE235" s="29">
        <f t="shared" si="214"/>
        <v>0</v>
      </c>
      <c r="AF235" s="29">
        <f t="shared" si="214"/>
        <v>0</v>
      </c>
      <c r="AG235" s="29">
        <f t="shared" si="214"/>
        <v>0</v>
      </c>
      <c r="AH235" s="29">
        <f t="shared" si="214"/>
        <v>472320</v>
      </c>
      <c r="AI235" s="29">
        <f t="shared" si="214"/>
        <v>299520</v>
      </c>
      <c r="AJ235" s="29">
        <f t="shared" si="214"/>
        <v>172800</v>
      </c>
      <c r="AK235" s="29">
        <f t="shared" si="214"/>
        <v>0</v>
      </c>
      <c r="AL235" s="29"/>
      <c r="AM235" s="29"/>
      <c r="AN235" s="29"/>
      <c r="AO235" s="29"/>
      <c r="AP235" s="29"/>
      <c r="AQ235" s="29">
        <f t="shared" si="214"/>
        <v>472320</v>
      </c>
      <c r="AR235" s="29"/>
      <c r="AS235" s="29">
        <f t="shared" si="193"/>
        <v>472320</v>
      </c>
      <c r="AT235" s="29"/>
      <c r="AU235" s="29">
        <f t="shared" si="212"/>
        <v>472320</v>
      </c>
      <c r="AV235" s="29">
        <f t="shared" si="214"/>
        <v>472320</v>
      </c>
      <c r="AW235" s="29"/>
      <c r="AX235" s="29">
        <f t="shared" si="194"/>
        <v>472320</v>
      </c>
      <c r="AY235" s="29"/>
      <c r="AZ235" s="29">
        <f t="shared" si="213"/>
        <v>472320</v>
      </c>
    </row>
    <row r="236" spans="1:52" s="31" customFormat="1" ht="60" hidden="1" x14ac:dyDescent="0.25">
      <c r="A236" s="106" t="s">
        <v>56</v>
      </c>
      <c r="B236" s="106"/>
      <c r="C236" s="106"/>
      <c r="D236" s="106"/>
      <c r="E236" s="124">
        <v>852</v>
      </c>
      <c r="F236" s="3" t="s">
        <v>106</v>
      </c>
      <c r="G236" s="4" t="s">
        <v>59</v>
      </c>
      <c r="H236" s="3" t="s">
        <v>175</v>
      </c>
      <c r="I236" s="3" t="s">
        <v>112</v>
      </c>
      <c r="J236" s="29">
        <f t="shared" si="214"/>
        <v>472320</v>
      </c>
      <c r="K236" s="29">
        <f t="shared" si="214"/>
        <v>299520</v>
      </c>
      <c r="L236" s="29">
        <f t="shared" si="214"/>
        <v>172800</v>
      </c>
      <c r="M236" s="29">
        <f t="shared" si="214"/>
        <v>0</v>
      </c>
      <c r="N236" s="29">
        <f t="shared" si="214"/>
        <v>0</v>
      </c>
      <c r="O236" s="29">
        <f t="shared" si="214"/>
        <v>0</v>
      </c>
      <c r="P236" s="29">
        <f t="shared" si="214"/>
        <v>0</v>
      </c>
      <c r="Q236" s="29">
        <f t="shared" si="214"/>
        <v>0</v>
      </c>
      <c r="R236" s="29">
        <f t="shared" si="214"/>
        <v>472320</v>
      </c>
      <c r="S236" s="29">
        <f t="shared" si="214"/>
        <v>299520</v>
      </c>
      <c r="T236" s="29">
        <f t="shared" si="214"/>
        <v>172800</v>
      </c>
      <c r="U236" s="29">
        <f t="shared" si="214"/>
        <v>0</v>
      </c>
      <c r="V236" s="29">
        <f t="shared" si="214"/>
        <v>0</v>
      </c>
      <c r="W236" s="29">
        <f t="shared" si="214"/>
        <v>0</v>
      </c>
      <c r="X236" s="29">
        <f t="shared" si="214"/>
        <v>0</v>
      </c>
      <c r="Y236" s="29">
        <f t="shared" si="214"/>
        <v>0</v>
      </c>
      <c r="Z236" s="29">
        <f t="shared" si="214"/>
        <v>472320</v>
      </c>
      <c r="AA236" s="29">
        <f t="shared" si="214"/>
        <v>299520</v>
      </c>
      <c r="AB236" s="29">
        <f t="shared" si="214"/>
        <v>172800</v>
      </c>
      <c r="AC236" s="29">
        <f t="shared" si="214"/>
        <v>0</v>
      </c>
      <c r="AD236" s="29">
        <f t="shared" si="214"/>
        <v>0</v>
      </c>
      <c r="AE236" s="29">
        <f t="shared" si="214"/>
        <v>0</v>
      </c>
      <c r="AF236" s="29">
        <f t="shared" si="214"/>
        <v>0</v>
      </c>
      <c r="AG236" s="29">
        <f t="shared" si="214"/>
        <v>0</v>
      </c>
      <c r="AH236" s="29">
        <f t="shared" si="214"/>
        <v>472320</v>
      </c>
      <c r="AI236" s="29">
        <f t="shared" si="214"/>
        <v>299520</v>
      </c>
      <c r="AJ236" s="29">
        <f t="shared" si="214"/>
        <v>172800</v>
      </c>
      <c r="AK236" s="29">
        <f t="shared" si="214"/>
        <v>0</v>
      </c>
      <c r="AL236" s="29"/>
      <c r="AM236" s="29"/>
      <c r="AN236" s="29"/>
      <c r="AO236" s="29"/>
      <c r="AP236" s="29"/>
      <c r="AQ236" s="29">
        <f t="shared" si="214"/>
        <v>472320</v>
      </c>
      <c r="AR236" s="29"/>
      <c r="AS236" s="29">
        <f t="shared" si="193"/>
        <v>472320</v>
      </c>
      <c r="AT236" s="29"/>
      <c r="AU236" s="29">
        <f t="shared" si="212"/>
        <v>472320</v>
      </c>
      <c r="AV236" s="29">
        <f t="shared" si="214"/>
        <v>472320</v>
      </c>
      <c r="AW236" s="29"/>
      <c r="AX236" s="29">
        <f t="shared" si="194"/>
        <v>472320</v>
      </c>
      <c r="AY236" s="29"/>
      <c r="AZ236" s="29">
        <f t="shared" si="213"/>
        <v>472320</v>
      </c>
    </row>
    <row r="237" spans="1:52" s="31" customFormat="1" hidden="1" x14ac:dyDescent="0.25">
      <c r="A237" s="106" t="s">
        <v>113</v>
      </c>
      <c r="B237" s="106"/>
      <c r="C237" s="106"/>
      <c r="D237" s="106"/>
      <c r="E237" s="124">
        <v>852</v>
      </c>
      <c r="F237" s="3" t="s">
        <v>106</v>
      </c>
      <c r="G237" s="4" t="s">
        <v>59</v>
      </c>
      <c r="H237" s="3" t="s">
        <v>175</v>
      </c>
      <c r="I237" s="3" t="s">
        <v>114</v>
      </c>
      <c r="J237" s="29">
        <f>'7.ВС'!J297</f>
        <v>472320</v>
      </c>
      <c r="K237" s="29">
        <f>'7.ВС'!K297</f>
        <v>299520</v>
      </c>
      <c r="L237" s="29">
        <f>'7.ВС'!L297</f>
        <v>172800</v>
      </c>
      <c r="M237" s="29">
        <f>'7.ВС'!M297</f>
        <v>0</v>
      </c>
      <c r="N237" s="29">
        <f>'7.ВС'!N297</f>
        <v>0</v>
      </c>
      <c r="O237" s="29">
        <f>'7.ВС'!O297</f>
        <v>0</v>
      </c>
      <c r="P237" s="29">
        <f>'7.ВС'!P297</f>
        <v>0</v>
      </c>
      <c r="Q237" s="29">
        <f>'7.ВС'!Q297</f>
        <v>0</v>
      </c>
      <c r="R237" s="29">
        <f>'7.ВС'!R297</f>
        <v>472320</v>
      </c>
      <c r="S237" s="29">
        <f>'7.ВС'!S297</f>
        <v>299520</v>
      </c>
      <c r="T237" s="29">
        <f>'7.ВС'!T297</f>
        <v>172800</v>
      </c>
      <c r="U237" s="29">
        <f>'7.ВС'!U297</f>
        <v>0</v>
      </c>
      <c r="V237" s="29">
        <f>'7.ВС'!V297</f>
        <v>0</v>
      </c>
      <c r="W237" s="29">
        <f>'7.ВС'!W297</f>
        <v>0</v>
      </c>
      <c r="X237" s="29">
        <f>'7.ВС'!X297</f>
        <v>0</v>
      </c>
      <c r="Y237" s="29">
        <f>'7.ВС'!Y297</f>
        <v>0</v>
      </c>
      <c r="Z237" s="29">
        <f>'7.ВС'!Z297</f>
        <v>472320</v>
      </c>
      <c r="AA237" s="29">
        <f>'7.ВС'!AA297</f>
        <v>299520</v>
      </c>
      <c r="AB237" s="29">
        <f>'7.ВС'!AB297</f>
        <v>172800</v>
      </c>
      <c r="AC237" s="29">
        <f>'7.ВС'!AC297</f>
        <v>0</v>
      </c>
      <c r="AD237" s="29">
        <f>'7.ВС'!AD297</f>
        <v>0</v>
      </c>
      <c r="AE237" s="29">
        <f>'7.ВС'!AE297</f>
        <v>0</v>
      </c>
      <c r="AF237" s="29">
        <f>'7.ВС'!AF297</f>
        <v>0</v>
      </c>
      <c r="AG237" s="29">
        <f>'7.ВС'!AG297</f>
        <v>0</v>
      </c>
      <c r="AH237" s="29">
        <f>'7.ВС'!AH297</f>
        <v>472320</v>
      </c>
      <c r="AI237" s="29">
        <f>'7.ВС'!AI297</f>
        <v>299520</v>
      </c>
      <c r="AJ237" s="29">
        <f>'7.ВС'!AJ297</f>
        <v>172800</v>
      </c>
      <c r="AK237" s="29">
        <f>'7.ВС'!AK297</f>
        <v>0</v>
      </c>
      <c r="AL237" s="29"/>
      <c r="AM237" s="29"/>
      <c r="AN237" s="29"/>
      <c r="AO237" s="29"/>
      <c r="AP237" s="29"/>
      <c r="AQ237" s="29">
        <f>'7.ВС'!AQ297</f>
        <v>472320</v>
      </c>
      <c r="AR237" s="29"/>
      <c r="AS237" s="29">
        <f t="shared" si="193"/>
        <v>472320</v>
      </c>
      <c r="AT237" s="29"/>
      <c r="AU237" s="29">
        <f t="shared" si="212"/>
        <v>472320</v>
      </c>
      <c r="AV237" s="29">
        <f>'7.ВС'!AV297</f>
        <v>472320</v>
      </c>
      <c r="AW237" s="29"/>
      <c r="AX237" s="29">
        <f t="shared" si="194"/>
        <v>472320</v>
      </c>
      <c r="AY237" s="29"/>
      <c r="AZ237" s="29">
        <f t="shared" si="213"/>
        <v>472320</v>
      </c>
    </row>
    <row r="238" spans="1:52" s="31" customFormat="1" ht="75" x14ac:dyDescent="0.25">
      <c r="A238" s="106" t="s">
        <v>406</v>
      </c>
      <c r="B238" s="106"/>
      <c r="C238" s="106"/>
      <c r="D238" s="106"/>
      <c r="E238" s="124">
        <v>852</v>
      </c>
      <c r="F238" s="3" t="s">
        <v>106</v>
      </c>
      <c r="G238" s="4" t="s">
        <v>59</v>
      </c>
      <c r="H238" s="3" t="s">
        <v>490</v>
      </c>
      <c r="I238" s="3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>
        <f>V239</f>
        <v>158536</v>
      </c>
      <c r="W238" s="29">
        <f t="shared" ref="W238:AK239" si="215">W239</f>
        <v>0</v>
      </c>
      <c r="X238" s="29">
        <f t="shared" si="215"/>
        <v>158536</v>
      </c>
      <c r="Y238" s="29">
        <f t="shared" si="215"/>
        <v>0</v>
      </c>
      <c r="Z238" s="29">
        <f t="shared" si="215"/>
        <v>158536</v>
      </c>
      <c r="AA238" s="29">
        <f t="shared" si="215"/>
        <v>0</v>
      </c>
      <c r="AB238" s="29">
        <f t="shared" si="215"/>
        <v>158536</v>
      </c>
      <c r="AC238" s="29">
        <f t="shared" si="215"/>
        <v>0</v>
      </c>
      <c r="AD238" s="29">
        <f>AD239</f>
        <v>3012176</v>
      </c>
      <c r="AE238" s="29">
        <f t="shared" si="215"/>
        <v>3012176.4</v>
      </c>
      <c r="AF238" s="29">
        <f t="shared" si="215"/>
        <v>-0.4</v>
      </c>
      <c r="AG238" s="29">
        <f t="shared" si="215"/>
        <v>0</v>
      </c>
      <c r="AH238" s="29">
        <f t="shared" si="215"/>
        <v>3170712</v>
      </c>
      <c r="AI238" s="29">
        <f t="shared" si="215"/>
        <v>3012176.4</v>
      </c>
      <c r="AJ238" s="29">
        <f t="shared" si="215"/>
        <v>158535.6</v>
      </c>
      <c r="AK238" s="29">
        <f t="shared" si="215"/>
        <v>0</v>
      </c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</row>
    <row r="239" spans="1:52" s="31" customFormat="1" ht="46.5" customHeight="1" x14ac:dyDescent="0.25">
      <c r="A239" s="106" t="s">
        <v>56</v>
      </c>
      <c r="B239" s="106"/>
      <c r="C239" s="106"/>
      <c r="D239" s="106"/>
      <c r="E239" s="124">
        <v>852</v>
      </c>
      <c r="F239" s="3" t="s">
        <v>106</v>
      </c>
      <c r="G239" s="4" t="s">
        <v>59</v>
      </c>
      <c r="H239" s="3" t="s">
        <v>490</v>
      </c>
      <c r="I239" s="3" t="s">
        <v>112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>
        <f>V240</f>
        <v>158536</v>
      </c>
      <c r="W239" s="29">
        <f t="shared" si="215"/>
        <v>0</v>
      </c>
      <c r="X239" s="29">
        <f t="shared" si="215"/>
        <v>158536</v>
      </c>
      <c r="Y239" s="29">
        <f t="shared" si="215"/>
        <v>0</v>
      </c>
      <c r="Z239" s="29">
        <f t="shared" si="215"/>
        <v>158536</v>
      </c>
      <c r="AA239" s="29">
        <f t="shared" si="215"/>
        <v>0</v>
      </c>
      <c r="AB239" s="29">
        <f t="shared" si="215"/>
        <v>158536</v>
      </c>
      <c r="AC239" s="29">
        <f t="shared" si="215"/>
        <v>0</v>
      </c>
      <c r="AD239" s="29">
        <f>AD240</f>
        <v>3012176</v>
      </c>
      <c r="AE239" s="29">
        <f t="shared" si="215"/>
        <v>3012176.4</v>
      </c>
      <c r="AF239" s="29">
        <f t="shared" si="215"/>
        <v>-0.4</v>
      </c>
      <c r="AG239" s="29">
        <f t="shared" si="215"/>
        <v>0</v>
      </c>
      <c r="AH239" s="29">
        <f t="shared" si="215"/>
        <v>3170712</v>
      </c>
      <c r="AI239" s="29">
        <f t="shared" si="215"/>
        <v>3012176.4</v>
      </c>
      <c r="AJ239" s="29">
        <f t="shared" si="215"/>
        <v>158535.6</v>
      </c>
      <c r="AK239" s="29">
        <f t="shared" si="215"/>
        <v>0</v>
      </c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</row>
    <row r="240" spans="1:52" s="31" customFormat="1" x14ac:dyDescent="0.25">
      <c r="A240" s="106" t="s">
        <v>57</v>
      </c>
      <c r="B240" s="106"/>
      <c r="C240" s="106"/>
      <c r="D240" s="106"/>
      <c r="E240" s="124">
        <v>852</v>
      </c>
      <c r="F240" s="3" t="s">
        <v>106</v>
      </c>
      <c r="G240" s="4" t="s">
        <v>59</v>
      </c>
      <c r="H240" s="3" t="s">
        <v>490</v>
      </c>
      <c r="I240" s="3" t="s">
        <v>114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>
        <f>'7.ВС'!V300</f>
        <v>158536</v>
      </c>
      <c r="W240" s="29">
        <f>'7.ВС'!W300</f>
        <v>0</v>
      </c>
      <c r="X240" s="29">
        <f>'7.ВС'!X300</f>
        <v>158536</v>
      </c>
      <c r="Y240" s="29">
        <f>'7.ВС'!Y300</f>
        <v>0</v>
      </c>
      <c r="Z240" s="29">
        <f>'7.ВС'!Z300</f>
        <v>158536</v>
      </c>
      <c r="AA240" s="29">
        <f>'7.ВС'!AA300</f>
        <v>0</v>
      </c>
      <c r="AB240" s="29">
        <f>'7.ВС'!AB300</f>
        <v>158536</v>
      </c>
      <c r="AC240" s="29">
        <f>'7.ВС'!AC300</f>
        <v>0</v>
      </c>
      <c r="AD240" s="29">
        <f>'7.ВС'!AD300</f>
        <v>3012176</v>
      </c>
      <c r="AE240" s="29">
        <f>'7.ВС'!AE300</f>
        <v>3012176.4</v>
      </c>
      <c r="AF240" s="29">
        <f>'7.ВС'!AF300</f>
        <v>-0.4</v>
      </c>
      <c r="AG240" s="29">
        <f>'7.ВС'!AG300</f>
        <v>0</v>
      </c>
      <c r="AH240" s="29">
        <f>'7.ВС'!AH300</f>
        <v>3170712</v>
      </c>
      <c r="AI240" s="29">
        <f>'7.ВС'!AI300</f>
        <v>3012176.4</v>
      </c>
      <c r="AJ240" s="29">
        <f>'7.ВС'!AJ300</f>
        <v>158535.6</v>
      </c>
      <c r="AK240" s="29">
        <f>'7.ВС'!AK300</f>
        <v>0</v>
      </c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</row>
    <row r="241" spans="1:52" s="31" customFormat="1" ht="17.25" customHeight="1" x14ac:dyDescent="0.25">
      <c r="A241" s="6" t="s">
        <v>176</v>
      </c>
      <c r="B241" s="104"/>
      <c r="C241" s="104"/>
      <c r="D241" s="104"/>
      <c r="E241" s="13">
        <v>852</v>
      </c>
      <c r="F241" s="27" t="s">
        <v>106</v>
      </c>
      <c r="G241" s="33" t="s">
        <v>61</v>
      </c>
      <c r="H241" s="27"/>
      <c r="I241" s="27"/>
      <c r="J241" s="30">
        <f t="shared" ref="J241:AV241" si="216">J242+J245+J248+J251+J254</f>
        <v>11592980</v>
      </c>
      <c r="K241" s="30">
        <f t="shared" ref="K241:M241" si="217">K242+K245+K248+K251+K254</f>
        <v>207180</v>
      </c>
      <c r="L241" s="30">
        <f t="shared" si="217"/>
        <v>11385800</v>
      </c>
      <c r="M241" s="30">
        <f t="shared" si="217"/>
        <v>0</v>
      </c>
      <c r="N241" s="30">
        <f t="shared" ref="N241:U241" si="218">N242+N245+N248+N251+N254</f>
        <v>900106</v>
      </c>
      <c r="O241" s="30">
        <f t="shared" si="218"/>
        <v>840</v>
      </c>
      <c r="P241" s="30">
        <f t="shared" si="218"/>
        <v>899266</v>
      </c>
      <c r="Q241" s="30">
        <f t="shared" si="218"/>
        <v>0</v>
      </c>
      <c r="R241" s="30">
        <f t="shared" si="218"/>
        <v>12493086</v>
      </c>
      <c r="S241" s="30">
        <f t="shared" si="218"/>
        <v>208020</v>
      </c>
      <c r="T241" s="30">
        <f t="shared" si="218"/>
        <v>12285066</v>
      </c>
      <c r="U241" s="30">
        <f t="shared" si="218"/>
        <v>0</v>
      </c>
      <c r="V241" s="30">
        <f t="shared" ref="V241:AC241" si="219">V242+V245+V248+V251+V254</f>
        <v>0</v>
      </c>
      <c r="W241" s="30">
        <f t="shared" si="219"/>
        <v>0</v>
      </c>
      <c r="X241" s="30">
        <f t="shared" si="219"/>
        <v>0</v>
      </c>
      <c r="Y241" s="30">
        <f t="shared" si="219"/>
        <v>0</v>
      </c>
      <c r="Z241" s="30">
        <f t="shared" si="219"/>
        <v>12493086</v>
      </c>
      <c r="AA241" s="30">
        <f t="shared" si="219"/>
        <v>208020</v>
      </c>
      <c r="AB241" s="30">
        <f t="shared" si="219"/>
        <v>12285066</v>
      </c>
      <c r="AC241" s="30">
        <f t="shared" si="219"/>
        <v>0</v>
      </c>
      <c r="AD241" s="30">
        <f t="shared" ref="AD241:AK241" si="220">AD242+AD245+AD248+AD251+AD254</f>
        <v>271519</v>
      </c>
      <c r="AE241" s="30">
        <f t="shared" si="220"/>
        <v>202532</v>
      </c>
      <c r="AF241" s="30">
        <f t="shared" si="220"/>
        <v>68987</v>
      </c>
      <c r="AG241" s="30">
        <f t="shared" si="220"/>
        <v>0</v>
      </c>
      <c r="AH241" s="30">
        <f t="shared" si="220"/>
        <v>12764605</v>
      </c>
      <c r="AI241" s="30">
        <f t="shared" si="220"/>
        <v>410552</v>
      </c>
      <c r="AJ241" s="30">
        <f t="shared" si="220"/>
        <v>12354053</v>
      </c>
      <c r="AK241" s="30">
        <f t="shared" si="220"/>
        <v>0</v>
      </c>
      <c r="AL241" s="30"/>
      <c r="AM241" s="30"/>
      <c r="AN241" s="30"/>
      <c r="AO241" s="30"/>
      <c r="AP241" s="30"/>
      <c r="AQ241" s="30">
        <f t="shared" si="216"/>
        <v>11274680</v>
      </c>
      <c r="AR241" s="30"/>
      <c r="AS241" s="29">
        <f t="shared" si="193"/>
        <v>11274680</v>
      </c>
      <c r="AT241" s="30"/>
      <c r="AU241" s="29">
        <f t="shared" ref="AU241:AU271" si="221">AS241+AT241</f>
        <v>11274680</v>
      </c>
      <c r="AV241" s="30">
        <f t="shared" si="216"/>
        <v>11142580</v>
      </c>
      <c r="AW241" s="30"/>
      <c r="AX241" s="29">
        <f t="shared" si="194"/>
        <v>11142580</v>
      </c>
      <c r="AY241" s="30"/>
      <c r="AZ241" s="29">
        <f t="shared" ref="AZ241:AZ271" si="222">AX241+AY241</f>
        <v>11142580</v>
      </c>
    </row>
    <row r="242" spans="1:52" ht="30" hidden="1" x14ac:dyDescent="0.25">
      <c r="A242" s="126" t="s">
        <v>177</v>
      </c>
      <c r="B242" s="106"/>
      <c r="C242" s="106"/>
      <c r="D242" s="106"/>
      <c r="E242" s="124">
        <v>852</v>
      </c>
      <c r="F242" s="4" t="s">
        <v>106</v>
      </c>
      <c r="G242" s="4" t="s">
        <v>61</v>
      </c>
      <c r="H242" s="4" t="s">
        <v>178</v>
      </c>
      <c r="I242" s="3"/>
      <c r="J242" s="29">
        <f t="shared" ref="J242:AV243" si="223">J243</f>
        <v>11250700</v>
      </c>
      <c r="K242" s="29">
        <f t="shared" si="223"/>
        <v>0</v>
      </c>
      <c r="L242" s="29">
        <f t="shared" si="223"/>
        <v>11250700</v>
      </c>
      <c r="M242" s="29">
        <f t="shared" si="223"/>
        <v>0</v>
      </c>
      <c r="N242" s="29">
        <f t="shared" si="223"/>
        <v>72664</v>
      </c>
      <c r="O242" s="29">
        <f t="shared" si="223"/>
        <v>0</v>
      </c>
      <c r="P242" s="29">
        <f t="shared" si="223"/>
        <v>72664</v>
      </c>
      <c r="Q242" s="29">
        <f t="shared" si="223"/>
        <v>0</v>
      </c>
      <c r="R242" s="29">
        <f t="shared" si="223"/>
        <v>11323364</v>
      </c>
      <c r="S242" s="29">
        <f t="shared" si="223"/>
        <v>0</v>
      </c>
      <c r="T242" s="29">
        <f t="shared" si="223"/>
        <v>11323364</v>
      </c>
      <c r="U242" s="29">
        <f t="shared" si="223"/>
        <v>0</v>
      </c>
      <c r="V242" s="29">
        <f t="shared" si="223"/>
        <v>0</v>
      </c>
      <c r="W242" s="29">
        <f t="shared" si="223"/>
        <v>0</v>
      </c>
      <c r="X242" s="29">
        <f t="shared" si="223"/>
        <v>0</v>
      </c>
      <c r="Y242" s="29">
        <f t="shared" si="223"/>
        <v>0</v>
      </c>
      <c r="Z242" s="29">
        <f t="shared" si="223"/>
        <v>11323364</v>
      </c>
      <c r="AA242" s="29">
        <f t="shared" si="223"/>
        <v>0</v>
      </c>
      <c r="AB242" s="29">
        <f t="shared" si="223"/>
        <v>11323364</v>
      </c>
      <c r="AC242" s="29">
        <f t="shared" si="223"/>
        <v>0</v>
      </c>
      <c r="AD242" s="29">
        <f t="shared" si="223"/>
        <v>0</v>
      </c>
      <c r="AE242" s="29">
        <f t="shared" si="223"/>
        <v>0</v>
      </c>
      <c r="AF242" s="29">
        <f t="shared" si="223"/>
        <v>0</v>
      </c>
      <c r="AG242" s="29">
        <f t="shared" si="223"/>
        <v>0</v>
      </c>
      <c r="AH242" s="29">
        <f t="shared" si="223"/>
        <v>11323364</v>
      </c>
      <c r="AI242" s="29">
        <f t="shared" si="223"/>
        <v>0</v>
      </c>
      <c r="AJ242" s="29">
        <f t="shared" si="223"/>
        <v>11323364</v>
      </c>
      <c r="AK242" s="29">
        <f t="shared" si="223"/>
        <v>0</v>
      </c>
      <c r="AL242" s="29"/>
      <c r="AM242" s="29"/>
      <c r="AN242" s="29"/>
      <c r="AO242" s="29"/>
      <c r="AP242" s="29"/>
      <c r="AQ242" s="29">
        <f t="shared" si="223"/>
        <v>11032400</v>
      </c>
      <c r="AR242" s="29"/>
      <c r="AS242" s="29">
        <f t="shared" si="193"/>
        <v>11032400</v>
      </c>
      <c r="AT242" s="29"/>
      <c r="AU242" s="29">
        <f t="shared" si="221"/>
        <v>11032400</v>
      </c>
      <c r="AV242" s="29">
        <f t="shared" si="223"/>
        <v>10900300</v>
      </c>
      <c r="AW242" s="29"/>
      <c r="AX242" s="29">
        <f t="shared" si="194"/>
        <v>10900300</v>
      </c>
      <c r="AY242" s="29"/>
      <c r="AZ242" s="29">
        <f t="shared" si="222"/>
        <v>10900300</v>
      </c>
    </row>
    <row r="243" spans="1:52" ht="60" hidden="1" x14ac:dyDescent="0.25">
      <c r="A243" s="106" t="s">
        <v>56</v>
      </c>
      <c r="B243" s="106"/>
      <c r="C243" s="106"/>
      <c r="D243" s="106"/>
      <c r="E243" s="124">
        <v>852</v>
      </c>
      <c r="F243" s="3" t="s">
        <v>106</v>
      </c>
      <c r="G243" s="4" t="s">
        <v>61</v>
      </c>
      <c r="H243" s="4" t="s">
        <v>178</v>
      </c>
      <c r="I243" s="3" t="s">
        <v>112</v>
      </c>
      <c r="J243" s="29">
        <f t="shared" si="223"/>
        <v>11250700</v>
      </c>
      <c r="K243" s="29">
        <f t="shared" si="223"/>
        <v>0</v>
      </c>
      <c r="L243" s="29">
        <f t="shared" si="223"/>
        <v>11250700</v>
      </c>
      <c r="M243" s="29">
        <f t="shared" si="223"/>
        <v>0</v>
      </c>
      <c r="N243" s="29">
        <f t="shared" si="223"/>
        <v>72664</v>
      </c>
      <c r="O243" s="29">
        <f t="shared" si="223"/>
        <v>0</v>
      </c>
      <c r="P243" s="29">
        <f t="shared" si="223"/>
        <v>72664</v>
      </c>
      <c r="Q243" s="29">
        <f t="shared" si="223"/>
        <v>0</v>
      </c>
      <c r="R243" s="29">
        <f t="shared" si="223"/>
        <v>11323364</v>
      </c>
      <c r="S243" s="29">
        <f t="shared" si="223"/>
        <v>0</v>
      </c>
      <c r="T243" s="29">
        <f t="shared" si="223"/>
        <v>11323364</v>
      </c>
      <c r="U243" s="29">
        <f t="shared" si="223"/>
        <v>0</v>
      </c>
      <c r="V243" s="29">
        <f t="shared" si="223"/>
        <v>0</v>
      </c>
      <c r="W243" s="29">
        <f t="shared" si="223"/>
        <v>0</v>
      </c>
      <c r="X243" s="29">
        <f t="shared" si="223"/>
        <v>0</v>
      </c>
      <c r="Y243" s="29">
        <f t="shared" si="223"/>
        <v>0</v>
      </c>
      <c r="Z243" s="29">
        <f t="shared" si="223"/>
        <v>11323364</v>
      </c>
      <c r="AA243" s="29">
        <f t="shared" si="223"/>
        <v>0</v>
      </c>
      <c r="AB243" s="29">
        <f t="shared" si="223"/>
        <v>11323364</v>
      </c>
      <c r="AC243" s="29">
        <f t="shared" si="223"/>
        <v>0</v>
      </c>
      <c r="AD243" s="29">
        <f t="shared" si="223"/>
        <v>0</v>
      </c>
      <c r="AE243" s="29">
        <f t="shared" si="223"/>
        <v>0</v>
      </c>
      <c r="AF243" s="29">
        <f t="shared" si="223"/>
        <v>0</v>
      </c>
      <c r="AG243" s="29">
        <f t="shared" si="223"/>
        <v>0</v>
      </c>
      <c r="AH243" s="29">
        <f t="shared" si="223"/>
        <v>11323364</v>
      </c>
      <c r="AI243" s="29">
        <f t="shared" si="223"/>
        <v>0</v>
      </c>
      <c r="AJ243" s="29">
        <f t="shared" si="223"/>
        <v>11323364</v>
      </c>
      <c r="AK243" s="29">
        <f t="shared" si="223"/>
        <v>0</v>
      </c>
      <c r="AL243" s="29"/>
      <c r="AM243" s="29"/>
      <c r="AN243" s="29"/>
      <c r="AO243" s="29"/>
      <c r="AP243" s="29"/>
      <c r="AQ243" s="29">
        <f t="shared" si="223"/>
        <v>11032400</v>
      </c>
      <c r="AR243" s="29"/>
      <c r="AS243" s="29">
        <f t="shared" si="193"/>
        <v>11032400</v>
      </c>
      <c r="AT243" s="29"/>
      <c r="AU243" s="29">
        <f t="shared" si="221"/>
        <v>11032400</v>
      </c>
      <c r="AV243" s="29">
        <f t="shared" si="223"/>
        <v>10900300</v>
      </c>
      <c r="AW243" s="29"/>
      <c r="AX243" s="29">
        <f t="shared" si="194"/>
        <v>10900300</v>
      </c>
      <c r="AY243" s="29"/>
      <c r="AZ243" s="29">
        <f t="shared" si="222"/>
        <v>10900300</v>
      </c>
    </row>
    <row r="244" spans="1:52" hidden="1" x14ac:dyDescent="0.25">
      <c r="A244" s="106" t="s">
        <v>113</v>
      </c>
      <c r="B244" s="106"/>
      <c r="C244" s="106"/>
      <c r="D244" s="106"/>
      <c r="E244" s="124">
        <v>852</v>
      </c>
      <c r="F244" s="3" t="s">
        <v>106</v>
      </c>
      <c r="G244" s="3" t="s">
        <v>61</v>
      </c>
      <c r="H244" s="4" t="s">
        <v>178</v>
      </c>
      <c r="I244" s="3" t="s">
        <v>114</v>
      </c>
      <c r="J244" s="29">
        <f>'7.ВС'!J304</f>
        <v>11250700</v>
      </c>
      <c r="K244" s="29">
        <f>'7.ВС'!K304</f>
        <v>0</v>
      </c>
      <c r="L244" s="29">
        <f>'7.ВС'!L304</f>
        <v>11250700</v>
      </c>
      <c r="M244" s="29">
        <f>'7.ВС'!M304</f>
        <v>0</v>
      </c>
      <c r="N244" s="29">
        <f>'7.ВС'!N304</f>
        <v>72664</v>
      </c>
      <c r="O244" s="29">
        <f>'7.ВС'!O304</f>
        <v>0</v>
      </c>
      <c r="P244" s="29">
        <f>'7.ВС'!P304</f>
        <v>72664</v>
      </c>
      <c r="Q244" s="29">
        <f>'7.ВС'!Q304</f>
        <v>0</v>
      </c>
      <c r="R244" s="29">
        <f>'7.ВС'!R304</f>
        <v>11323364</v>
      </c>
      <c r="S244" s="29">
        <f>'7.ВС'!S304</f>
        <v>0</v>
      </c>
      <c r="T244" s="29">
        <f>'7.ВС'!T304</f>
        <v>11323364</v>
      </c>
      <c r="U244" s="29">
        <f>'7.ВС'!U304</f>
        <v>0</v>
      </c>
      <c r="V244" s="29">
        <f>'7.ВС'!V304</f>
        <v>0</v>
      </c>
      <c r="W244" s="29">
        <f>'7.ВС'!W304</f>
        <v>0</v>
      </c>
      <c r="X244" s="29">
        <f>'7.ВС'!X304</f>
        <v>0</v>
      </c>
      <c r="Y244" s="29">
        <f>'7.ВС'!Y304</f>
        <v>0</v>
      </c>
      <c r="Z244" s="29">
        <f>'7.ВС'!Z304</f>
        <v>11323364</v>
      </c>
      <c r="AA244" s="29">
        <f>'7.ВС'!AA304</f>
        <v>0</v>
      </c>
      <c r="AB244" s="29">
        <f>'7.ВС'!AB304</f>
        <v>11323364</v>
      </c>
      <c r="AC244" s="29">
        <f>'7.ВС'!AC304</f>
        <v>0</v>
      </c>
      <c r="AD244" s="29">
        <f>'7.ВС'!AD304</f>
        <v>0</v>
      </c>
      <c r="AE244" s="29">
        <f>'7.ВС'!AE304</f>
        <v>0</v>
      </c>
      <c r="AF244" s="29">
        <f>'7.ВС'!AF304</f>
        <v>0</v>
      </c>
      <c r="AG244" s="29">
        <f>'7.ВС'!AG304</f>
        <v>0</v>
      </c>
      <c r="AH244" s="29">
        <f>'7.ВС'!AH304</f>
        <v>11323364</v>
      </c>
      <c r="AI244" s="29">
        <f>'7.ВС'!AI304</f>
        <v>0</v>
      </c>
      <c r="AJ244" s="29">
        <f>'7.ВС'!AJ304</f>
        <v>11323364</v>
      </c>
      <c r="AK244" s="29">
        <f>'7.ВС'!AK304</f>
        <v>0</v>
      </c>
      <c r="AL244" s="29"/>
      <c r="AM244" s="29"/>
      <c r="AN244" s="29"/>
      <c r="AO244" s="29"/>
      <c r="AP244" s="29"/>
      <c r="AQ244" s="29">
        <f>'7.ВС'!AQ304</f>
        <v>11032400</v>
      </c>
      <c r="AR244" s="29"/>
      <c r="AS244" s="29">
        <f t="shared" si="193"/>
        <v>11032400</v>
      </c>
      <c r="AT244" s="29"/>
      <c r="AU244" s="29">
        <f t="shared" si="221"/>
        <v>11032400</v>
      </c>
      <c r="AV244" s="29">
        <f>'7.ВС'!AV304</f>
        <v>10900300</v>
      </c>
      <c r="AW244" s="29"/>
      <c r="AX244" s="29">
        <f t="shared" si="194"/>
        <v>10900300</v>
      </c>
      <c r="AY244" s="29"/>
      <c r="AZ244" s="29">
        <f t="shared" si="222"/>
        <v>10900300</v>
      </c>
    </row>
    <row r="245" spans="1:52" ht="30" x14ac:dyDescent="0.25">
      <c r="A245" s="126" t="s">
        <v>164</v>
      </c>
      <c r="B245" s="106"/>
      <c r="C245" s="106"/>
      <c r="D245" s="106"/>
      <c r="E245" s="124">
        <v>852</v>
      </c>
      <c r="F245" s="3" t="s">
        <v>106</v>
      </c>
      <c r="G245" s="3" t="s">
        <v>61</v>
      </c>
      <c r="H245" s="3" t="s">
        <v>165</v>
      </c>
      <c r="I245" s="3"/>
      <c r="J245" s="29">
        <f t="shared" ref="J245:AV246" si="224">J246</f>
        <v>35100</v>
      </c>
      <c r="K245" s="29">
        <f t="shared" si="224"/>
        <v>0</v>
      </c>
      <c r="L245" s="29">
        <f t="shared" si="224"/>
        <v>35100</v>
      </c>
      <c r="M245" s="29">
        <f t="shared" si="224"/>
        <v>0</v>
      </c>
      <c r="N245" s="29">
        <f t="shared" si="224"/>
        <v>826602</v>
      </c>
      <c r="O245" s="29">
        <f t="shared" si="224"/>
        <v>0</v>
      </c>
      <c r="P245" s="29">
        <f t="shared" si="224"/>
        <v>826602</v>
      </c>
      <c r="Q245" s="29">
        <f t="shared" si="224"/>
        <v>0</v>
      </c>
      <c r="R245" s="29">
        <f t="shared" si="224"/>
        <v>861702</v>
      </c>
      <c r="S245" s="29">
        <f t="shared" si="224"/>
        <v>0</v>
      </c>
      <c r="T245" s="29">
        <f t="shared" si="224"/>
        <v>861702</v>
      </c>
      <c r="U245" s="29">
        <f t="shared" si="224"/>
        <v>0</v>
      </c>
      <c r="V245" s="29">
        <f t="shared" si="224"/>
        <v>0</v>
      </c>
      <c r="W245" s="29">
        <f t="shared" si="224"/>
        <v>0</v>
      </c>
      <c r="X245" s="29">
        <f t="shared" si="224"/>
        <v>0</v>
      </c>
      <c r="Y245" s="29">
        <f t="shared" si="224"/>
        <v>0</v>
      </c>
      <c r="Z245" s="29">
        <f t="shared" si="224"/>
        <v>861702</v>
      </c>
      <c r="AA245" s="29">
        <f t="shared" si="224"/>
        <v>0</v>
      </c>
      <c r="AB245" s="29">
        <f t="shared" si="224"/>
        <v>861702</v>
      </c>
      <c r="AC245" s="29">
        <f t="shared" si="224"/>
        <v>0</v>
      </c>
      <c r="AD245" s="29">
        <f t="shared" si="224"/>
        <v>158327</v>
      </c>
      <c r="AE245" s="29">
        <f t="shared" si="224"/>
        <v>0</v>
      </c>
      <c r="AF245" s="29">
        <f t="shared" si="224"/>
        <v>158327</v>
      </c>
      <c r="AG245" s="29">
        <f t="shared" si="224"/>
        <v>0</v>
      </c>
      <c r="AH245" s="29">
        <f t="shared" si="224"/>
        <v>1020029</v>
      </c>
      <c r="AI245" s="29">
        <f t="shared" si="224"/>
        <v>0</v>
      </c>
      <c r="AJ245" s="29">
        <f t="shared" si="224"/>
        <v>1020029</v>
      </c>
      <c r="AK245" s="29">
        <f t="shared" si="224"/>
        <v>0</v>
      </c>
      <c r="AL245" s="29"/>
      <c r="AM245" s="29"/>
      <c r="AN245" s="29"/>
      <c r="AO245" s="29"/>
      <c r="AP245" s="29"/>
      <c r="AQ245" s="29">
        <f t="shared" si="224"/>
        <v>35100</v>
      </c>
      <c r="AR245" s="29"/>
      <c r="AS245" s="29">
        <f t="shared" si="193"/>
        <v>35100</v>
      </c>
      <c r="AT245" s="29"/>
      <c r="AU245" s="29">
        <f t="shared" si="221"/>
        <v>35100</v>
      </c>
      <c r="AV245" s="29">
        <f t="shared" si="224"/>
        <v>35100</v>
      </c>
      <c r="AW245" s="29"/>
      <c r="AX245" s="29">
        <f t="shared" si="194"/>
        <v>35100</v>
      </c>
      <c r="AY245" s="29"/>
      <c r="AZ245" s="29">
        <f t="shared" si="222"/>
        <v>35100</v>
      </c>
    </row>
    <row r="246" spans="1:52" ht="48" customHeight="1" x14ac:dyDescent="0.25">
      <c r="A246" s="106" t="s">
        <v>56</v>
      </c>
      <c r="B246" s="106"/>
      <c r="C246" s="106"/>
      <c r="D246" s="106"/>
      <c r="E246" s="124">
        <v>852</v>
      </c>
      <c r="F246" s="3" t="s">
        <v>106</v>
      </c>
      <c r="G246" s="3" t="s">
        <v>61</v>
      </c>
      <c r="H246" s="3" t="s">
        <v>165</v>
      </c>
      <c r="I246" s="3" t="s">
        <v>112</v>
      </c>
      <c r="J246" s="29">
        <f t="shared" si="224"/>
        <v>35100</v>
      </c>
      <c r="K246" s="29">
        <f t="shared" si="224"/>
        <v>0</v>
      </c>
      <c r="L246" s="29">
        <f t="shared" si="224"/>
        <v>35100</v>
      </c>
      <c r="M246" s="29">
        <f t="shared" si="224"/>
        <v>0</v>
      </c>
      <c r="N246" s="29">
        <f t="shared" si="224"/>
        <v>826602</v>
      </c>
      <c r="O246" s="29">
        <f t="shared" si="224"/>
        <v>0</v>
      </c>
      <c r="P246" s="29">
        <f t="shared" si="224"/>
        <v>826602</v>
      </c>
      <c r="Q246" s="29">
        <f t="shared" si="224"/>
        <v>0</v>
      </c>
      <c r="R246" s="29">
        <f t="shared" si="224"/>
        <v>861702</v>
      </c>
      <c r="S246" s="29">
        <f t="shared" si="224"/>
        <v>0</v>
      </c>
      <c r="T246" s="29">
        <f t="shared" si="224"/>
        <v>861702</v>
      </c>
      <c r="U246" s="29">
        <f t="shared" si="224"/>
        <v>0</v>
      </c>
      <c r="V246" s="29">
        <f t="shared" si="224"/>
        <v>0</v>
      </c>
      <c r="W246" s="29">
        <f t="shared" si="224"/>
        <v>0</v>
      </c>
      <c r="X246" s="29">
        <f t="shared" si="224"/>
        <v>0</v>
      </c>
      <c r="Y246" s="29">
        <f t="shared" si="224"/>
        <v>0</v>
      </c>
      <c r="Z246" s="29">
        <f t="shared" si="224"/>
        <v>861702</v>
      </c>
      <c r="AA246" s="29">
        <f t="shared" si="224"/>
        <v>0</v>
      </c>
      <c r="AB246" s="29">
        <f t="shared" si="224"/>
        <v>861702</v>
      </c>
      <c r="AC246" s="29">
        <f t="shared" si="224"/>
        <v>0</v>
      </c>
      <c r="AD246" s="29">
        <f t="shared" si="224"/>
        <v>158327</v>
      </c>
      <c r="AE246" s="29">
        <f t="shared" si="224"/>
        <v>0</v>
      </c>
      <c r="AF246" s="29">
        <f t="shared" si="224"/>
        <v>158327</v>
      </c>
      <c r="AG246" s="29">
        <f t="shared" si="224"/>
        <v>0</v>
      </c>
      <c r="AH246" s="29">
        <f t="shared" si="224"/>
        <v>1020029</v>
      </c>
      <c r="AI246" s="29">
        <f t="shared" si="224"/>
        <v>0</v>
      </c>
      <c r="AJ246" s="29">
        <f t="shared" si="224"/>
        <v>1020029</v>
      </c>
      <c r="AK246" s="29">
        <f t="shared" si="224"/>
        <v>0</v>
      </c>
      <c r="AL246" s="29"/>
      <c r="AM246" s="29"/>
      <c r="AN246" s="29"/>
      <c r="AO246" s="29"/>
      <c r="AP246" s="29"/>
      <c r="AQ246" s="29">
        <f t="shared" si="224"/>
        <v>35100</v>
      </c>
      <c r="AR246" s="29"/>
      <c r="AS246" s="29">
        <f t="shared" si="193"/>
        <v>35100</v>
      </c>
      <c r="AT246" s="29"/>
      <c r="AU246" s="29">
        <f t="shared" si="221"/>
        <v>35100</v>
      </c>
      <c r="AV246" s="29">
        <f t="shared" si="224"/>
        <v>35100</v>
      </c>
      <c r="AW246" s="29"/>
      <c r="AX246" s="29">
        <f t="shared" si="194"/>
        <v>35100</v>
      </c>
      <c r="AY246" s="29"/>
      <c r="AZ246" s="29">
        <f t="shared" si="222"/>
        <v>35100</v>
      </c>
    </row>
    <row r="247" spans="1:52" x14ac:dyDescent="0.25">
      <c r="A247" s="106" t="s">
        <v>113</v>
      </c>
      <c r="B247" s="106"/>
      <c r="C247" s="106"/>
      <c r="D247" s="106"/>
      <c r="E247" s="124">
        <v>852</v>
      </c>
      <c r="F247" s="3" t="s">
        <v>106</v>
      </c>
      <c r="G247" s="4" t="s">
        <v>61</v>
      </c>
      <c r="H247" s="3" t="s">
        <v>165</v>
      </c>
      <c r="I247" s="3" t="s">
        <v>114</v>
      </c>
      <c r="J247" s="29">
        <f>'7.ВС'!J307</f>
        <v>35100</v>
      </c>
      <c r="K247" s="29">
        <f>'7.ВС'!K307</f>
        <v>0</v>
      </c>
      <c r="L247" s="29">
        <f>'7.ВС'!L307</f>
        <v>35100</v>
      </c>
      <c r="M247" s="29">
        <f>'7.ВС'!M307</f>
        <v>0</v>
      </c>
      <c r="N247" s="29">
        <f>'7.ВС'!N307</f>
        <v>826602</v>
      </c>
      <c r="O247" s="29">
        <f>'7.ВС'!O307</f>
        <v>0</v>
      </c>
      <c r="P247" s="29">
        <f>'7.ВС'!P307</f>
        <v>826602</v>
      </c>
      <c r="Q247" s="29">
        <f>'7.ВС'!Q307</f>
        <v>0</v>
      </c>
      <c r="R247" s="29">
        <f>'7.ВС'!R307</f>
        <v>861702</v>
      </c>
      <c r="S247" s="29">
        <f>'7.ВС'!S307</f>
        <v>0</v>
      </c>
      <c r="T247" s="29">
        <f>'7.ВС'!T307</f>
        <v>861702</v>
      </c>
      <c r="U247" s="29">
        <f>'7.ВС'!U307</f>
        <v>0</v>
      </c>
      <c r="V247" s="29">
        <f>'7.ВС'!V307</f>
        <v>0</v>
      </c>
      <c r="W247" s="29">
        <f>'7.ВС'!W307</f>
        <v>0</v>
      </c>
      <c r="X247" s="29">
        <f>'7.ВС'!X307</f>
        <v>0</v>
      </c>
      <c r="Y247" s="29">
        <f>'7.ВС'!Y307</f>
        <v>0</v>
      </c>
      <c r="Z247" s="29">
        <f>'7.ВС'!Z307</f>
        <v>861702</v>
      </c>
      <c r="AA247" s="29">
        <f>'7.ВС'!AA307</f>
        <v>0</v>
      </c>
      <c r="AB247" s="29">
        <f>'7.ВС'!AB307</f>
        <v>861702</v>
      </c>
      <c r="AC247" s="29">
        <f>'7.ВС'!AC307</f>
        <v>0</v>
      </c>
      <c r="AD247" s="29">
        <f>'7.ВС'!AD307</f>
        <v>158327</v>
      </c>
      <c r="AE247" s="29">
        <f>'7.ВС'!AE307</f>
        <v>0</v>
      </c>
      <c r="AF247" s="29">
        <f>'7.ВС'!AF307</f>
        <v>158327</v>
      </c>
      <c r="AG247" s="29">
        <f>'7.ВС'!AG307</f>
        <v>0</v>
      </c>
      <c r="AH247" s="29">
        <f>'7.ВС'!AH307</f>
        <v>1020029</v>
      </c>
      <c r="AI247" s="29">
        <f>'7.ВС'!AI307</f>
        <v>0</v>
      </c>
      <c r="AJ247" s="29">
        <f>'7.ВС'!AJ307</f>
        <v>1020029</v>
      </c>
      <c r="AK247" s="29">
        <f>'7.ВС'!AK307</f>
        <v>0</v>
      </c>
      <c r="AL247" s="29"/>
      <c r="AM247" s="29"/>
      <c r="AN247" s="29"/>
      <c r="AO247" s="29"/>
      <c r="AP247" s="29"/>
      <c r="AQ247" s="29">
        <f>'7.ВС'!AQ307</f>
        <v>35100</v>
      </c>
      <c r="AR247" s="29"/>
      <c r="AS247" s="29">
        <f t="shared" si="193"/>
        <v>35100</v>
      </c>
      <c r="AT247" s="29"/>
      <c r="AU247" s="29">
        <f t="shared" si="221"/>
        <v>35100</v>
      </c>
      <c r="AV247" s="29">
        <f>'7.ВС'!AV307</f>
        <v>35100</v>
      </c>
      <c r="AW247" s="29"/>
      <c r="AX247" s="29">
        <f t="shared" si="194"/>
        <v>35100</v>
      </c>
      <c r="AY247" s="29"/>
      <c r="AZ247" s="29">
        <f t="shared" si="222"/>
        <v>35100</v>
      </c>
    </row>
    <row r="248" spans="1:52" ht="45" hidden="1" x14ac:dyDescent="0.25">
      <c r="A248" s="126" t="s">
        <v>166</v>
      </c>
      <c r="B248" s="106"/>
      <c r="C248" s="106"/>
      <c r="D248" s="106"/>
      <c r="E248" s="124">
        <v>852</v>
      </c>
      <c r="F248" s="4" t="s">
        <v>106</v>
      </c>
      <c r="G248" s="4" t="s">
        <v>61</v>
      </c>
      <c r="H248" s="4" t="s">
        <v>167</v>
      </c>
      <c r="I248" s="3"/>
      <c r="J248" s="29">
        <f t="shared" ref="J248:AV249" si="225">J249</f>
        <v>0</v>
      </c>
      <c r="K248" s="29">
        <f t="shared" si="225"/>
        <v>0</v>
      </c>
      <c r="L248" s="29">
        <f t="shared" si="225"/>
        <v>0</v>
      </c>
      <c r="M248" s="29">
        <f t="shared" si="225"/>
        <v>0</v>
      </c>
      <c r="N248" s="29">
        <f t="shared" si="225"/>
        <v>0</v>
      </c>
      <c r="O248" s="29">
        <f t="shared" si="225"/>
        <v>0</v>
      </c>
      <c r="P248" s="29">
        <f t="shared" si="225"/>
        <v>0</v>
      </c>
      <c r="Q248" s="29">
        <f t="shared" si="225"/>
        <v>0</v>
      </c>
      <c r="R248" s="29">
        <f t="shared" si="225"/>
        <v>0</v>
      </c>
      <c r="S248" s="29">
        <f t="shared" si="225"/>
        <v>0</v>
      </c>
      <c r="T248" s="29">
        <f t="shared" si="225"/>
        <v>0</v>
      </c>
      <c r="U248" s="29">
        <f t="shared" si="225"/>
        <v>0</v>
      </c>
      <c r="V248" s="29">
        <f t="shared" si="225"/>
        <v>0</v>
      </c>
      <c r="W248" s="29">
        <f t="shared" si="225"/>
        <v>0</v>
      </c>
      <c r="X248" s="29">
        <f t="shared" si="225"/>
        <v>0</v>
      </c>
      <c r="Y248" s="29">
        <f t="shared" si="225"/>
        <v>0</v>
      </c>
      <c r="Z248" s="29">
        <f t="shared" si="225"/>
        <v>0</v>
      </c>
      <c r="AA248" s="29">
        <f t="shared" si="225"/>
        <v>0</v>
      </c>
      <c r="AB248" s="29">
        <f t="shared" si="225"/>
        <v>0</v>
      </c>
      <c r="AC248" s="29">
        <f t="shared" si="225"/>
        <v>0</v>
      </c>
      <c r="AD248" s="29">
        <f t="shared" si="225"/>
        <v>0</v>
      </c>
      <c r="AE248" s="29">
        <f t="shared" si="225"/>
        <v>0</v>
      </c>
      <c r="AF248" s="29">
        <f t="shared" si="225"/>
        <v>0</v>
      </c>
      <c r="AG248" s="29">
        <f t="shared" si="225"/>
        <v>0</v>
      </c>
      <c r="AH248" s="29">
        <f t="shared" si="225"/>
        <v>0</v>
      </c>
      <c r="AI248" s="29">
        <f t="shared" si="225"/>
        <v>0</v>
      </c>
      <c r="AJ248" s="29">
        <f t="shared" si="225"/>
        <v>0</v>
      </c>
      <c r="AK248" s="29">
        <f t="shared" si="225"/>
        <v>0</v>
      </c>
      <c r="AL248" s="29"/>
      <c r="AM248" s="29"/>
      <c r="AN248" s="29"/>
      <c r="AO248" s="29"/>
      <c r="AP248" s="29"/>
      <c r="AQ248" s="29">
        <f t="shared" si="225"/>
        <v>0</v>
      </c>
      <c r="AR248" s="29"/>
      <c r="AS248" s="29">
        <f t="shared" si="193"/>
        <v>0</v>
      </c>
      <c r="AT248" s="29"/>
      <c r="AU248" s="29">
        <f t="shared" si="221"/>
        <v>0</v>
      </c>
      <c r="AV248" s="29">
        <f t="shared" si="225"/>
        <v>0</v>
      </c>
      <c r="AW248" s="29"/>
      <c r="AX248" s="29">
        <f t="shared" si="194"/>
        <v>0</v>
      </c>
      <c r="AY248" s="29"/>
      <c r="AZ248" s="29">
        <f t="shared" si="222"/>
        <v>0</v>
      </c>
    </row>
    <row r="249" spans="1:52" ht="60" hidden="1" x14ac:dyDescent="0.25">
      <c r="A249" s="106" t="s">
        <v>56</v>
      </c>
      <c r="B249" s="106"/>
      <c r="C249" s="106"/>
      <c r="D249" s="106"/>
      <c r="E249" s="124">
        <v>852</v>
      </c>
      <c r="F249" s="3" t="s">
        <v>106</v>
      </c>
      <c r="G249" s="4" t="s">
        <v>61</v>
      </c>
      <c r="H249" s="4" t="s">
        <v>167</v>
      </c>
      <c r="I249" s="3" t="s">
        <v>112</v>
      </c>
      <c r="J249" s="29">
        <f t="shared" si="225"/>
        <v>0</v>
      </c>
      <c r="K249" s="29">
        <f t="shared" si="225"/>
        <v>0</v>
      </c>
      <c r="L249" s="29">
        <f t="shared" si="225"/>
        <v>0</v>
      </c>
      <c r="M249" s="29">
        <f t="shared" si="225"/>
        <v>0</v>
      </c>
      <c r="N249" s="29">
        <f t="shared" si="225"/>
        <v>0</v>
      </c>
      <c r="O249" s="29">
        <f t="shared" si="225"/>
        <v>0</v>
      </c>
      <c r="P249" s="29">
        <f t="shared" si="225"/>
        <v>0</v>
      </c>
      <c r="Q249" s="29">
        <f t="shared" si="225"/>
        <v>0</v>
      </c>
      <c r="R249" s="29">
        <f t="shared" si="225"/>
        <v>0</v>
      </c>
      <c r="S249" s="29">
        <f t="shared" si="225"/>
        <v>0</v>
      </c>
      <c r="T249" s="29">
        <f t="shared" si="225"/>
        <v>0</v>
      </c>
      <c r="U249" s="29">
        <f t="shared" si="225"/>
        <v>0</v>
      </c>
      <c r="V249" s="29">
        <f t="shared" si="225"/>
        <v>0</v>
      </c>
      <c r="W249" s="29">
        <f t="shared" si="225"/>
        <v>0</v>
      </c>
      <c r="X249" s="29">
        <f t="shared" si="225"/>
        <v>0</v>
      </c>
      <c r="Y249" s="29">
        <f t="shared" si="225"/>
        <v>0</v>
      </c>
      <c r="Z249" s="29">
        <f t="shared" si="225"/>
        <v>0</v>
      </c>
      <c r="AA249" s="29">
        <f t="shared" si="225"/>
        <v>0</v>
      </c>
      <c r="AB249" s="29">
        <f t="shared" si="225"/>
        <v>0</v>
      </c>
      <c r="AC249" s="29">
        <f t="shared" si="225"/>
        <v>0</v>
      </c>
      <c r="AD249" s="29">
        <f t="shared" si="225"/>
        <v>0</v>
      </c>
      <c r="AE249" s="29">
        <f t="shared" si="225"/>
        <v>0</v>
      </c>
      <c r="AF249" s="29">
        <f t="shared" si="225"/>
        <v>0</v>
      </c>
      <c r="AG249" s="29">
        <f t="shared" si="225"/>
        <v>0</v>
      </c>
      <c r="AH249" s="29">
        <f t="shared" si="225"/>
        <v>0</v>
      </c>
      <c r="AI249" s="29">
        <f t="shared" si="225"/>
        <v>0</v>
      </c>
      <c r="AJ249" s="29">
        <f t="shared" si="225"/>
        <v>0</v>
      </c>
      <c r="AK249" s="29">
        <f t="shared" si="225"/>
        <v>0</v>
      </c>
      <c r="AL249" s="29"/>
      <c r="AM249" s="29"/>
      <c r="AN249" s="29"/>
      <c r="AO249" s="29"/>
      <c r="AP249" s="29"/>
      <c r="AQ249" s="29">
        <f t="shared" si="225"/>
        <v>0</v>
      </c>
      <c r="AR249" s="29"/>
      <c r="AS249" s="29">
        <f t="shared" si="193"/>
        <v>0</v>
      </c>
      <c r="AT249" s="29"/>
      <c r="AU249" s="29">
        <f t="shared" si="221"/>
        <v>0</v>
      </c>
      <c r="AV249" s="29">
        <f t="shared" si="225"/>
        <v>0</v>
      </c>
      <c r="AW249" s="29"/>
      <c r="AX249" s="29">
        <f t="shared" si="194"/>
        <v>0</v>
      </c>
      <c r="AY249" s="29"/>
      <c r="AZ249" s="29">
        <f t="shared" si="222"/>
        <v>0</v>
      </c>
    </row>
    <row r="250" spans="1:52" hidden="1" x14ac:dyDescent="0.25">
      <c r="A250" s="106" t="s">
        <v>113</v>
      </c>
      <c r="B250" s="106"/>
      <c r="C250" s="106"/>
      <c r="D250" s="106"/>
      <c r="E250" s="124">
        <v>852</v>
      </c>
      <c r="F250" s="3" t="s">
        <v>106</v>
      </c>
      <c r="G250" s="4" t="s">
        <v>61</v>
      </c>
      <c r="H250" s="4" t="s">
        <v>167</v>
      </c>
      <c r="I250" s="3" t="s">
        <v>114</v>
      </c>
      <c r="J250" s="29">
        <f>'7.ВС'!J310</f>
        <v>0</v>
      </c>
      <c r="K250" s="29">
        <f>'7.ВС'!K310</f>
        <v>0</v>
      </c>
      <c r="L250" s="29">
        <f>'7.ВС'!L310</f>
        <v>0</v>
      </c>
      <c r="M250" s="29">
        <f>'7.ВС'!M310</f>
        <v>0</v>
      </c>
      <c r="N250" s="29">
        <f>'7.ВС'!N310</f>
        <v>0</v>
      </c>
      <c r="O250" s="29">
        <f>'7.ВС'!O310</f>
        <v>0</v>
      </c>
      <c r="P250" s="29">
        <f>'7.ВС'!P310</f>
        <v>0</v>
      </c>
      <c r="Q250" s="29">
        <f>'7.ВС'!Q310</f>
        <v>0</v>
      </c>
      <c r="R250" s="29">
        <f>'7.ВС'!R310</f>
        <v>0</v>
      </c>
      <c r="S250" s="29">
        <f>'7.ВС'!S310</f>
        <v>0</v>
      </c>
      <c r="T250" s="29">
        <f>'7.ВС'!T310</f>
        <v>0</v>
      </c>
      <c r="U250" s="29">
        <f>'7.ВС'!U310</f>
        <v>0</v>
      </c>
      <c r="V250" s="29">
        <f>'7.ВС'!V310</f>
        <v>0</v>
      </c>
      <c r="W250" s="29">
        <f>'7.ВС'!W310</f>
        <v>0</v>
      </c>
      <c r="X250" s="29">
        <f>'7.ВС'!X310</f>
        <v>0</v>
      </c>
      <c r="Y250" s="29">
        <f>'7.ВС'!Y310</f>
        <v>0</v>
      </c>
      <c r="Z250" s="29">
        <f>'7.ВС'!Z310</f>
        <v>0</v>
      </c>
      <c r="AA250" s="29">
        <f>'7.ВС'!AA310</f>
        <v>0</v>
      </c>
      <c r="AB250" s="29">
        <f>'7.ВС'!AB310</f>
        <v>0</v>
      </c>
      <c r="AC250" s="29">
        <f>'7.ВС'!AC310</f>
        <v>0</v>
      </c>
      <c r="AD250" s="29">
        <f>'7.ВС'!AD310</f>
        <v>0</v>
      </c>
      <c r="AE250" s="29">
        <f>'7.ВС'!AE310</f>
        <v>0</v>
      </c>
      <c r="AF250" s="29">
        <f>'7.ВС'!AF310</f>
        <v>0</v>
      </c>
      <c r="AG250" s="29">
        <f>'7.ВС'!AG310</f>
        <v>0</v>
      </c>
      <c r="AH250" s="29">
        <f>'7.ВС'!AH310</f>
        <v>0</v>
      </c>
      <c r="AI250" s="29">
        <f>'7.ВС'!AI310</f>
        <v>0</v>
      </c>
      <c r="AJ250" s="29">
        <f>'7.ВС'!AJ310</f>
        <v>0</v>
      </c>
      <c r="AK250" s="29">
        <f>'7.ВС'!AK310</f>
        <v>0</v>
      </c>
      <c r="AL250" s="29"/>
      <c r="AM250" s="29"/>
      <c r="AN250" s="29"/>
      <c r="AO250" s="29"/>
      <c r="AP250" s="29"/>
      <c r="AQ250" s="29">
        <f>'7.ВС'!AQ310</f>
        <v>0</v>
      </c>
      <c r="AR250" s="29"/>
      <c r="AS250" s="29">
        <f t="shared" si="193"/>
        <v>0</v>
      </c>
      <c r="AT250" s="29"/>
      <c r="AU250" s="29">
        <f t="shared" si="221"/>
        <v>0</v>
      </c>
      <c r="AV250" s="29">
        <f>'7.ВС'!AV310</f>
        <v>0</v>
      </c>
      <c r="AW250" s="29"/>
      <c r="AX250" s="29">
        <f t="shared" si="194"/>
        <v>0</v>
      </c>
      <c r="AY250" s="29"/>
      <c r="AZ250" s="29">
        <f t="shared" si="222"/>
        <v>0</v>
      </c>
    </row>
    <row r="251" spans="1:52" ht="30" x14ac:dyDescent="0.25">
      <c r="A251" s="106" t="s">
        <v>417</v>
      </c>
      <c r="B251" s="106"/>
      <c r="C251" s="106"/>
      <c r="D251" s="106"/>
      <c r="E251" s="124">
        <v>852</v>
      </c>
      <c r="F251" s="4" t="s">
        <v>106</v>
      </c>
      <c r="G251" s="4" t="s">
        <v>61</v>
      </c>
      <c r="H251" s="4" t="s">
        <v>416</v>
      </c>
      <c r="I251" s="3"/>
      <c r="J251" s="29">
        <f t="shared" ref="J251:K251" si="226">J252</f>
        <v>100000</v>
      </c>
      <c r="K251" s="29">
        <f t="shared" si="226"/>
        <v>0</v>
      </c>
      <c r="L251" s="29">
        <f t="shared" ref="L251:AK251" si="227">L252</f>
        <v>100000</v>
      </c>
      <c r="M251" s="29">
        <f t="shared" si="227"/>
        <v>0</v>
      </c>
      <c r="N251" s="29">
        <f t="shared" si="227"/>
        <v>0</v>
      </c>
      <c r="O251" s="29">
        <f t="shared" si="227"/>
        <v>0</v>
      </c>
      <c r="P251" s="29">
        <f t="shared" si="227"/>
        <v>0</v>
      </c>
      <c r="Q251" s="29">
        <f t="shared" si="227"/>
        <v>0</v>
      </c>
      <c r="R251" s="29">
        <f t="shared" si="227"/>
        <v>100000</v>
      </c>
      <c r="S251" s="29">
        <f t="shared" si="227"/>
        <v>0</v>
      </c>
      <c r="T251" s="29">
        <f t="shared" si="227"/>
        <v>100000</v>
      </c>
      <c r="U251" s="29">
        <f t="shared" si="227"/>
        <v>0</v>
      </c>
      <c r="V251" s="29">
        <f t="shared" si="227"/>
        <v>0</v>
      </c>
      <c r="W251" s="29">
        <f t="shared" si="227"/>
        <v>0</v>
      </c>
      <c r="X251" s="29">
        <f t="shared" si="227"/>
        <v>0</v>
      </c>
      <c r="Y251" s="29">
        <f t="shared" si="227"/>
        <v>0</v>
      </c>
      <c r="Z251" s="29">
        <f t="shared" si="227"/>
        <v>100000</v>
      </c>
      <c r="AA251" s="29">
        <f t="shared" si="227"/>
        <v>0</v>
      </c>
      <c r="AB251" s="29">
        <f t="shared" si="227"/>
        <v>100000</v>
      </c>
      <c r="AC251" s="29">
        <f t="shared" si="227"/>
        <v>0</v>
      </c>
      <c r="AD251" s="29">
        <f t="shared" si="227"/>
        <v>113192</v>
      </c>
      <c r="AE251" s="29">
        <f t="shared" si="227"/>
        <v>202532</v>
      </c>
      <c r="AF251" s="29">
        <f t="shared" si="227"/>
        <v>-89340</v>
      </c>
      <c r="AG251" s="29">
        <f t="shared" si="227"/>
        <v>0</v>
      </c>
      <c r="AH251" s="29">
        <f t="shared" si="227"/>
        <v>213192</v>
      </c>
      <c r="AI251" s="29">
        <f t="shared" si="227"/>
        <v>202532</v>
      </c>
      <c r="AJ251" s="29">
        <f t="shared" si="227"/>
        <v>10660</v>
      </c>
      <c r="AK251" s="29">
        <f t="shared" si="227"/>
        <v>0</v>
      </c>
      <c r="AL251" s="29"/>
      <c r="AM251" s="29"/>
      <c r="AN251" s="29"/>
      <c r="AO251" s="29"/>
      <c r="AP251" s="29"/>
      <c r="AQ251" s="29">
        <f t="shared" ref="J251:AV252" si="228">AQ252</f>
        <v>0</v>
      </c>
      <c r="AR251" s="29"/>
      <c r="AS251" s="29">
        <f t="shared" si="193"/>
        <v>0</v>
      </c>
      <c r="AT251" s="29"/>
      <c r="AU251" s="29">
        <f t="shared" si="221"/>
        <v>0</v>
      </c>
      <c r="AV251" s="29">
        <f t="shared" si="228"/>
        <v>0</v>
      </c>
      <c r="AW251" s="29"/>
      <c r="AX251" s="29">
        <f t="shared" si="194"/>
        <v>0</v>
      </c>
      <c r="AY251" s="29"/>
      <c r="AZ251" s="29">
        <f t="shared" si="222"/>
        <v>0</v>
      </c>
    </row>
    <row r="252" spans="1:52" ht="46.5" customHeight="1" x14ac:dyDescent="0.25">
      <c r="A252" s="106" t="s">
        <v>56</v>
      </c>
      <c r="B252" s="106"/>
      <c r="C252" s="106"/>
      <c r="D252" s="106"/>
      <c r="E252" s="124">
        <v>852</v>
      </c>
      <c r="F252" s="3" t="s">
        <v>106</v>
      </c>
      <c r="G252" s="4" t="s">
        <v>61</v>
      </c>
      <c r="H252" s="4" t="s">
        <v>416</v>
      </c>
      <c r="I252" s="3" t="s">
        <v>112</v>
      </c>
      <c r="J252" s="29">
        <f t="shared" si="228"/>
        <v>100000</v>
      </c>
      <c r="K252" s="29">
        <f t="shared" si="228"/>
        <v>0</v>
      </c>
      <c r="L252" s="29">
        <f t="shared" si="228"/>
        <v>100000</v>
      </c>
      <c r="M252" s="29">
        <f t="shared" si="228"/>
        <v>0</v>
      </c>
      <c r="N252" s="29">
        <f t="shared" si="228"/>
        <v>0</v>
      </c>
      <c r="O252" s="29">
        <f t="shared" si="228"/>
        <v>0</v>
      </c>
      <c r="P252" s="29">
        <f t="shared" si="228"/>
        <v>0</v>
      </c>
      <c r="Q252" s="29">
        <f t="shared" si="228"/>
        <v>0</v>
      </c>
      <c r="R252" s="29">
        <f t="shared" si="228"/>
        <v>100000</v>
      </c>
      <c r="S252" s="29">
        <f t="shared" si="228"/>
        <v>0</v>
      </c>
      <c r="T252" s="29">
        <f t="shared" si="228"/>
        <v>100000</v>
      </c>
      <c r="U252" s="29">
        <f t="shared" si="228"/>
        <v>0</v>
      </c>
      <c r="V252" s="29">
        <f t="shared" si="228"/>
        <v>0</v>
      </c>
      <c r="W252" s="29">
        <f t="shared" si="228"/>
        <v>0</v>
      </c>
      <c r="X252" s="29">
        <f t="shared" si="228"/>
        <v>0</v>
      </c>
      <c r="Y252" s="29">
        <f t="shared" si="228"/>
        <v>0</v>
      </c>
      <c r="Z252" s="29">
        <f t="shared" si="228"/>
        <v>100000</v>
      </c>
      <c r="AA252" s="29">
        <f t="shared" si="228"/>
        <v>0</v>
      </c>
      <c r="AB252" s="29">
        <f t="shared" si="228"/>
        <v>100000</v>
      </c>
      <c r="AC252" s="29">
        <f t="shared" si="228"/>
        <v>0</v>
      </c>
      <c r="AD252" s="29">
        <f t="shared" si="228"/>
        <v>113192</v>
      </c>
      <c r="AE252" s="29">
        <f t="shared" si="228"/>
        <v>202532</v>
      </c>
      <c r="AF252" s="29">
        <f t="shared" si="228"/>
        <v>-89340</v>
      </c>
      <c r="AG252" s="29">
        <f t="shared" si="228"/>
        <v>0</v>
      </c>
      <c r="AH252" s="29">
        <f t="shared" si="228"/>
        <v>213192</v>
      </c>
      <c r="AI252" s="29">
        <f t="shared" si="228"/>
        <v>202532</v>
      </c>
      <c r="AJ252" s="29">
        <f t="shared" si="228"/>
        <v>10660</v>
      </c>
      <c r="AK252" s="29">
        <f t="shared" si="228"/>
        <v>0</v>
      </c>
      <c r="AL252" s="29"/>
      <c r="AM252" s="29"/>
      <c r="AN252" s="29"/>
      <c r="AO252" s="29"/>
      <c r="AP252" s="29"/>
      <c r="AQ252" s="29">
        <f t="shared" si="228"/>
        <v>0</v>
      </c>
      <c r="AR252" s="29"/>
      <c r="AS252" s="29">
        <f t="shared" si="193"/>
        <v>0</v>
      </c>
      <c r="AT252" s="29"/>
      <c r="AU252" s="29">
        <f t="shared" si="221"/>
        <v>0</v>
      </c>
      <c r="AV252" s="29">
        <f t="shared" si="228"/>
        <v>0</v>
      </c>
      <c r="AW252" s="29"/>
      <c r="AX252" s="29">
        <f t="shared" si="194"/>
        <v>0</v>
      </c>
      <c r="AY252" s="29"/>
      <c r="AZ252" s="29">
        <f t="shared" si="222"/>
        <v>0</v>
      </c>
    </row>
    <row r="253" spans="1:52" x14ac:dyDescent="0.25">
      <c r="A253" s="106" t="s">
        <v>113</v>
      </c>
      <c r="B253" s="106"/>
      <c r="C253" s="106"/>
      <c r="D253" s="106"/>
      <c r="E253" s="124">
        <v>852</v>
      </c>
      <c r="F253" s="3" t="s">
        <v>106</v>
      </c>
      <c r="G253" s="4" t="s">
        <v>61</v>
      </c>
      <c r="H253" s="4" t="s">
        <v>416</v>
      </c>
      <c r="I253" s="3" t="s">
        <v>114</v>
      </c>
      <c r="J253" s="29">
        <f>'7.ВС'!J313</f>
        <v>100000</v>
      </c>
      <c r="K253" s="29">
        <f>'7.ВС'!K313</f>
        <v>0</v>
      </c>
      <c r="L253" s="29">
        <f>'7.ВС'!L313</f>
        <v>100000</v>
      </c>
      <c r="M253" s="29">
        <f>'7.ВС'!M313</f>
        <v>0</v>
      </c>
      <c r="N253" s="29">
        <f>'7.ВС'!N313</f>
        <v>0</v>
      </c>
      <c r="O253" s="29">
        <f>'7.ВС'!O313</f>
        <v>0</v>
      </c>
      <c r="P253" s="29">
        <f>'7.ВС'!P313</f>
        <v>0</v>
      </c>
      <c r="Q253" s="29">
        <f>'7.ВС'!Q313</f>
        <v>0</v>
      </c>
      <c r="R253" s="29">
        <f>'7.ВС'!R313</f>
        <v>100000</v>
      </c>
      <c r="S253" s="29">
        <f>'7.ВС'!S313</f>
        <v>0</v>
      </c>
      <c r="T253" s="29">
        <f>'7.ВС'!T313</f>
        <v>100000</v>
      </c>
      <c r="U253" s="29">
        <f>'7.ВС'!U313</f>
        <v>0</v>
      </c>
      <c r="V253" s="29">
        <f>'7.ВС'!V313</f>
        <v>0</v>
      </c>
      <c r="W253" s="29">
        <f>'7.ВС'!W313</f>
        <v>0</v>
      </c>
      <c r="X253" s="29">
        <f>'7.ВС'!X313</f>
        <v>0</v>
      </c>
      <c r="Y253" s="29">
        <f>'7.ВС'!Y313</f>
        <v>0</v>
      </c>
      <c r="Z253" s="29">
        <f>'7.ВС'!Z313</f>
        <v>100000</v>
      </c>
      <c r="AA253" s="29">
        <f>'7.ВС'!AA313</f>
        <v>0</v>
      </c>
      <c r="AB253" s="29">
        <f>'7.ВС'!AB313</f>
        <v>100000</v>
      </c>
      <c r="AC253" s="29">
        <f>'7.ВС'!AC313</f>
        <v>0</v>
      </c>
      <c r="AD253" s="29">
        <f>'7.ВС'!AD313</f>
        <v>113192</v>
      </c>
      <c r="AE253" s="29">
        <f>'7.ВС'!AE313</f>
        <v>202532</v>
      </c>
      <c r="AF253" s="29">
        <f>'7.ВС'!AF313</f>
        <v>-89340</v>
      </c>
      <c r="AG253" s="29">
        <f>'7.ВС'!AG313</f>
        <v>0</v>
      </c>
      <c r="AH253" s="29">
        <f>'7.ВС'!AH313</f>
        <v>213192</v>
      </c>
      <c r="AI253" s="29">
        <f>'7.ВС'!AI313</f>
        <v>202532</v>
      </c>
      <c r="AJ253" s="29">
        <f>'7.ВС'!AJ313</f>
        <v>10660</v>
      </c>
      <c r="AK253" s="29">
        <f>'7.ВС'!AK313</f>
        <v>0</v>
      </c>
      <c r="AL253" s="29"/>
      <c r="AM253" s="29"/>
      <c r="AN253" s="29"/>
      <c r="AO253" s="29"/>
      <c r="AP253" s="29"/>
      <c r="AQ253" s="29">
        <f>'7.ВС'!AQ313</f>
        <v>0</v>
      </c>
      <c r="AR253" s="29"/>
      <c r="AS253" s="29">
        <f t="shared" si="193"/>
        <v>0</v>
      </c>
      <c r="AT253" s="29"/>
      <c r="AU253" s="29">
        <f t="shared" si="221"/>
        <v>0</v>
      </c>
      <c r="AV253" s="29">
        <f>'7.ВС'!AV313</f>
        <v>0</v>
      </c>
      <c r="AW253" s="29"/>
      <c r="AX253" s="29">
        <f t="shared" si="194"/>
        <v>0</v>
      </c>
      <c r="AY253" s="29"/>
      <c r="AZ253" s="29">
        <f t="shared" si="222"/>
        <v>0</v>
      </c>
    </row>
    <row r="254" spans="1:52" s="31" customFormat="1" ht="90" hidden="1" x14ac:dyDescent="0.25">
      <c r="A254" s="126" t="s">
        <v>168</v>
      </c>
      <c r="B254" s="104"/>
      <c r="C254" s="104"/>
      <c r="D254" s="104"/>
      <c r="E254" s="124">
        <v>852</v>
      </c>
      <c r="F254" s="3" t="s">
        <v>106</v>
      </c>
      <c r="G254" s="3" t="s">
        <v>61</v>
      </c>
      <c r="H254" s="3" t="s">
        <v>169</v>
      </c>
      <c r="I254" s="3"/>
      <c r="J254" s="29">
        <f t="shared" ref="J254:AV255" si="229">J255</f>
        <v>207180</v>
      </c>
      <c r="K254" s="29">
        <f t="shared" si="229"/>
        <v>207180</v>
      </c>
      <c r="L254" s="29">
        <f t="shared" si="229"/>
        <v>0</v>
      </c>
      <c r="M254" s="29">
        <f t="shared" si="229"/>
        <v>0</v>
      </c>
      <c r="N254" s="29">
        <f t="shared" si="229"/>
        <v>840</v>
      </c>
      <c r="O254" s="29">
        <f t="shared" si="229"/>
        <v>840</v>
      </c>
      <c r="P254" s="29">
        <f t="shared" si="229"/>
        <v>0</v>
      </c>
      <c r="Q254" s="29">
        <f t="shared" si="229"/>
        <v>0</v>
      </c>
      <c r="R254" s="29">
        <f t="shared" si="229"/>
        <v>208020</v>
      </c>
      <c r="S254" s="29">
        <f t="shared" si="229"/>
        <v>208020</v>
      </c>
      <c r="T254" s="29">
        <f t="shared" si="229"/>
        <v>0</v>
      </c>
      <c r="U254" s="29">
        <f t="shared" si="229"/>
        <v>0</v>
      </c>
      <c r="V254" s="29">
        <f t="shared" si="229"/>
        <v>0</v>
      </c>
      <c r="W254" s="29">
        <f t="shared" si="229"/>
        <v>0</v>
      </c>
      <c r="X254" s="29">
        <f t="shared" si="229"/>
        <v>0</v>
      </c>
      <c r="Y254" s="29">
        <f t="shared" si="229"/>
        <v>0</v>
      </c>
      <c r="Z254" s="29">
        <f t="shared" si="229"/>
        <v>208020</v>
      </c>
      <c r="AA254" s="29">
        <f t="shared" si="229"/>
        <v>208020</v>
      </c>
      <c r="AB254" s="29">
        <f t="shared" si="229"/>
        <v>0</v>
      </c>
      <c r="AC254" s="29">
        <f t="shared" si="229"/>
        <v>0</v>
      </c>
      <c r="AD254" s="29">
        <f t="shared" si="229"/>
        <v>0</v>
      </c>
      <c r="AE254" s="29">
        <f t="shared" si="229"/>
        <v>0</v>
      </c>
      <c r="AF254" s="29">
        <f t="shared" si="229"/>
        <v>0</v>
      </c>
      <c r="AG254" s="29">
        <f t="shared" si="229"/>
        <v>0</v>
      </c>
      <c r="AH254" s="29">
        <f t="shared" si="229"/>
        <v>208020</v>
      </c>
      <c r="AI254" s="29">
        <f t="shared" si="229"/>
        <v>208020</v>
      </c>
      <c r="AJ254" s="29">
        <f t="shared" si="229"/>
        <v>0</v>
      </c>
      <c r="AK254" s="29">
        <f t="shared" si="229"/>
        <v>0</v>
      </c>
      <c r="AL254" s="29"/>
      <c r="AM254" s="29"/>
      <c r="AN254" s="29"/>
      <c r="AO254" s="29"/>
      <c r="AP254" s="29"/>
      <c r="AQ254" s="29">
        <f t="shared" si="229"/>
        <v>207180</v>
      </c>
      <c r="AR254" s="29"/>
      <c r="AS254" s="29">
        <f t="shared" si="193"/>
        <v>207180</v>
      </c>
      <c r="AT254" s="29"/>
      <c r="AU254" s="29">
        <f t="shared" si="221"/>
        <v>207180</v>
      </c>
      <c r="AV254" s="29">
        <f t="shared" si="229"/>
        <v>207180</v>
      </c>
      <c r="AW254" s="29"/>
      <c r="AX254" s="29">
        <f t="shared" si="194"/>
        <v>207180</v>
      </c>
      <c r="AY254" s="29"/>
      <c r="AZ254" s="29">
        <f t="shared" si="222"/>
        <v>207180</v>
      </c>
    </row>
    <row r="255" spans="1:52" s="31" customFormat="1" ht="60" hidden="1" x14ac:dyDescent="0.25">
      <c r="A255" s="106" t="s">
        <v>56</v>
      </c>
      <c r="B255" s="104"/>
      <c r="C255" s="104"/>
      <c r="D255" s="104"/>
      <c r="E255" s="124">
        <v>852</v>
      </c>
      <c r="F255" s="3" t="s">
        <v>106</v>
      </c>
      <c r="G255" s="3" t="s">
        <v>61</v>
      </c>
      <c r="H255" s="3" t="s">
        <v>169</v>
      </c>
      <c r="I255" s="3" t="s">
        <v>112</v>
      </c>
      <c r="J255" s="29">
        <f t="shared" si="229"/>
        <v>207180</v>
      </c>
      <c r="K255" s="29">
        <f t="shared" si="229"/>
        <v>207180</v>
      </c>
      <c r="L255" s="29">
        <f t="shared" si="229"/>
        <v>0</v>
      </c>
      <c r="M255" s="29">
        <f t="shared" si="229"/>
        <v>0</v>
      </c>
      <c r="N255" s="29">
        <f t="shared" si="229"/>
        <v>840</v>
      </c>
      <c r="O255" s="29">
        <f t="shared" si="229"/>
        <v>840</v>
      </c>
      <c r="P255" s="29">
        <f t="shared" si="229"/>
        <v>0</v>
      </c>
      <c r="Q255" s="29">
        <f t="shared" si="229"/>
        <v>0</v>
      </c>
      <c r="R255" s="29">
        <f t="shared" si="229"/>
        <v>208020</v>
      </c>
      <c r="S255" s="29">
        <f t="shared" si="229"/>
        <v>208020</v>
      </c>
      <c r="T255" s="29">
        <f t="shared" si="229"/>
        <v>0</v>
      </c>
      <c r="U255" s="29">
        <f t="shared" si="229"/>
        <v>0</v>
      </c>
      <c r="V255" s="29">
        <f t="shared" si="229"/>
        <v>0</v>
      </c>
      <c r="W255" s="29">
        <f t="shared" si="229"/>
        <v>0</v>
      </c>
      <c r="X255" s="29">
        <f t="shared" si="229"/>
        <v>0</v>
      </c>
      <c r="Y255" s="29">
        <f t="shared" si="229"/>
        <v>0</v>
      </c>
      <c r="Z255" s="29">
        <f t="shared" si="229"/>
        <v>208020</v>
      </c>
      <c r="AA255" s="29">
        <f t="shared" si="229"/>
        <v>208020</v>
      </c>
      <c r="AB255" s="29">
        <f t="shared" si="229"/>
        <v>0</v>
      </c>
      <c r="AC255" s="29">
        <f t="shared" si="229"/>
        <v>0</v>
      </c>
      <c r="AD255" s="29">
        <f t="shared" si="229"/>
        <v>0</v>
      </c>
      <c r="AE255" s="29">
        <f t="shared" si="229"/>
        <v>0</v>
      </c>
      <c r="AF255" s="29">
        <f t="shared" si="229"/>
        <v>0</v>
      </c>
      <c r="AG255" s="29">
        <f t="shared" si="229"/>
        <v>0</v>
      </c>
      <c r="AH255" s="29">
        <f t="shared" si="229"/>
        <v>208020</v>
      </c>
      <c r="AI255" s="29">
        <f t="shared" si="229"/>
        <v>208020</v>
      </c>
      <c r="AJ255" s="29">
        <f t="shared" si="229"/>
        <v>0</v>
      </c>
      <c r="AK255" s="29">
        <f t="shared" si="229"/>
        <v>0</v>
      </c>
      <c r="AL255" s="29"/>
      <c r="AM255" s="29"/>
      <c r="AN255" s="29"/>
      <c r="AO255" s="29"/>
      <c r="AP255" s="29"/>
      <c r="AQ255" s="29">
        <f t="shared" si="229"/>
        <v>207180</v>
      </c>
      <c r="AR255" s="29"/>
      <c r="AS255" s="29">
        <f t="shared" si="193"/>
        <v>207180</v>
      </c>
      <c r="AT255" s="29"/>
      <c r="AU255" s="29">
        <f t="shared" si="221"/>
        <v>207180</v>
      </c>
      <c r="AV255" s="29">
        <f t="shared" si="229"/>
        <v>207180</v>
      </c>
      <c r="AW255" s="29"/>
      <c r="AX255" s="29">
        <f t="shared" si="194"/>
        <v>207180</v>
      </c>
      <c r="AY255" s="29"/>
      <c r="AZ255" s="29">
        <f t="shared" si="222"/>
        <v>207180</v>
      </c>
    </row>
    <row r="256" spans="1:52" s="31" customFormat="1" hidden="1" x14ac:dyDescent="0.25">
      <c r="A256" s="106" t="s">
        <v>113</v>
      </c>
      <c r="B256" s="104"/>
      <c r="C256" s="104"/>
      <c r="D256" s="104"/>
      <c r="E256" s="124">
        <v>852</v>
      </c>
      <c r="F256" s="3" t="s">
        <v>106</v>
      </c>
      <c r="G256" s="3" t="s">
        <v>61</v>
      </c>
      <c r="H256" s="3" t="s">
        <v>169</v>
      </c>
      <c r="I256" s="3" t="s">
        <v>114</v>
      </c>
      <c r="J256" s="29">
        <f>'7.ВС'!J316</f>
        <v>207180</v>
      </c>
      <c r="K256" s="29">
        <f>'7.ВС'!K316</f>
        <v>207180</v>
      </c>
      <c r="L256" s="29">
        <f>'7.ВС'!L316</f>
        <v>0</v>
      </c>
      <c r="M256" s="29">
        <f>'7.ВС'!M316</f>
        <v>0</v>
      </c>
      <c r="N256" s="29">
        <f>'7.ВС'!N316</f>
        <v>840</v>
      </c>
      <c r="O256" s="29">
        <f>'7.ВС'!O316</f>
        <v>840</v>
      </c>
      <c r="P256" s="29">
        <f>'7.ВС'!P316</f>
        <v>0</v>
      </c>
      <c r="Q256" s="29">
        <f>'7.ВС'!Q316</f>
        <v>0</v>
      </c>
      <c r="R256" s="29">
        <f>'7.ВС'!R316</f>
        <v>208020</v>
      </c>
      <c r="S256" s="29">
        <f>'7.ВС'!S316</f>
        <v>208020</v>
      </c>
      <c r="T256" s="29">
        <f>'7.ВС'!T316</f>
        <v>0</v>
      </c>
      <c r="U256" s="29">
        <f>'7.ВС'!U316</f>
        <v>0</v>
      </c>
      <c r="V256" s="29">
        <f>'7.ВС'!V316</f>
        <v>0</v>
      </c>
      <c r="W256" s="29">
        <f>'7.ВС'!W316</f>
        <v>0</v>
      </c>
      <c r="X256" s="29">
        <f>'7.ВС'!X316</f>
        <v>0</v>
      </c>
      <c r="Y256" s="29">
        <f>'7.ВС'!Y316</f>
        <v>0</v>
      </c>
      <c r="Z256" s="29">
        <f>'7.ВС'!Z316</f>
        <v>208020</v>
      </c>
      <c r="AA256" s="29">
        <f>'7.ВС'!AA316</f>
        <v>208020</v>
      </c>
      <c r="AB256" s="29">
        <f>'7.ВС'!AB316</f>
        <v>0</v>
      </c>
      <c r="AC256" s="29">
        <f>'7.ВС'!AC316</f>
        <v>0</v>
      </c>
      <c r="AD256" s="29">
        <f>'7.ВС'!AD316</f>
        <v>0</v>
      </c>
      <c r="AE256" s="29">
        <f>'7.ВС'!AE316</f>
        <v>0</v>
      </c>
      <c r="AF256" s="29">
        <f>'7.ВС'!AF316</f>
        <v>0</v>
      </c>
      <c r="AG256" s="29">
        <f>'7.ВС'!AG316</f>
        <v>0</v>
      </c>
      <c r="AH256" s="29">
        <f>'7.ВС'!AH316</f>
        <v>208020</v>
      </c>
      <c r="AI256" s="29">
        <f>'7.ВС'!AI316</f>
        <v>208020</v>
      </c>
      <c r="AJ256" s="29">
        <f>'7.ВС'!AJ316</f>
        <v>0</v>
      </c>
      <c r="AK256" s="29">
        <f>'7.ВС'!AK316</f>
        <v>0</v>
      </c>
      <c r="AL256" s="29"/>
      <c r="AM256" s="29"/>
      <c r="AN256" s="29"/>
      <c r="AO256" s="29"/>
      <c r="AP256" s="29"/>
      <c r="AQ256" s="29">
        <f>'7.ВС'!AQ316</f>
        <v>207180</v>
      </c>
      <c r="AR256" s="29"/>
      <c r="AS256" s="29">
        <f t="shared" si="193"/>
        <v>207180</v>
      </c>
      <c r="AT256" s="29"/>
      <c r="AU256" s="29">
        <f t="shared" si="221"/>
        <v>207180</v>
      </c>
      <c r="AV256" s="29">
        <f>'7.ВС'!AV316</f>
        <v>207180</v>
      </c>
      <c r="AW256" s="29"/>
      <c r="AX256" s="29">
        <f t="shared" si="194"/>
        <v>207180</v>
      </c>
      <c r="AY256" s="29"/>
      <c r="AZ256" s="29">
        <f t="shared" si="222"/>
        <v>207180</v>
      </c>
    </row>
    <row r="257" spans="1:52" hidden="1" x14ac:dyDescent="0.25">
      <c r="A257" s="6" t="s">
        <v>179</v>
      </c>
      <c r="B257" s="104"/>
      <c r="C257" s="104"/>
      <c r="D257" s="104"/>
      <c r="E257" s="124">
        <v>852</v>
      </c>
      <c r="F257" s="27" t="s">
        <v>106</v>
      </c>
      <c r="G257" s="27" t="s">
        <v>106</v>
      </c>
      <c r="H257" s="27"/>
      <c r="I257" s="27"/>
      <c r="J257" s="30">
        <f t="shared" ref="J257:AV257" si="230">J258</f>
        <v>123417</v>
      </c>
      <c r="K257" s="30">
        <f t="shared" si="230"/>
        <v>0</v>
      </c>
      <c r="L257" s="30">
        <f t="shared" si="230"/>
        <v>123417</v>
      </c>
      <c r="M257" s="30">
        <f t="shared" si="230"/>
        <v>0</v>
      </c>
      <c r="N257" s="30">
        <f t="shared" si="230"/>
        <v>0</v>
      </c>
      <c r="O257" s="30">
        <f t="shared" si="230"/>
        <v>0</v>
      </c>
      <c r="P257" s="30">
        <f t="shared" si="230"/>
        <v>0</v>
      </c>
      <c r="Q257" s="30">
        <f t="shared" si="230"/>
        <v>0</v>
      </c>
      <c r="R257" s="30">
        <f t="shared" si="230"/>
        <v>123417</v>
      </c>
      <c r="S257" s="30">
        <f t="shared" si="230"/>
        <v>0</v>
      </c>
      <c r="T257" s="30">
        <f t="shared" si="230"/>
        <v>123417</v>
      </c>
      <c r="U257" s="30">
        <f t="shared" si="230"/>
        <v>0</v>
      </c>
      <c r="V257" s="30">
        <f t="shared" si="230"/>
        <v>0</v>
      </c>
      <c r="W257" s="30">
        <f t="shared" si="230"/>
        <v>0</v>
      </c>
      <c r="X257" s="30">
        <f t="shared" si="230"/>
        <v>0</v>
      </c>
      <c r="Y257" s="30">
        <f t="shared" si="230"/>
        <v>0</v>
      </c>
      <c r="Z257" s="30">
        <f t="shared" si="230"/>
        <v>123417</v>
      </c>
      <c r="AA257" s="30">
        <f t="shared" si="230"/>
        <v>0</v>
      </c>
      <c r="AB257" s="30">
        <f t="shared" si="230"/>
        <v>123417</v>
      </c>
      <c r="AC257" s="30">
        <f t="shared" si="230"/>
        <v>0</v>
      </c>
      <c r="AD257" s="30">
        <f t="shared" si="230"/>
        <v>0</v>
      </c>
      <c r="AE257" s="30">
        <f t="shared" si="230"/>
        <v>0</v>
      </c>
      <c r="AF257" s="30">
        <f t="shared" si="230"/>
        <v>0</v>
      </c>
      <c r="AG257" s="30">
        <f t="shared" si="230"/>
        <v>0</v>
      </c>
      <c r="AH257" s="30">
        <f t="shared" si="230"/>
        <v>123417</v>
      </c>
      <c r="AI257" s="30">
        <f t="shared" si="230"/>
        <v>0</v>
      </c>
      <c r="AJ257" s="30">
        <f t="shared" si="230"/>
        <v>123417</v>
      </c>
      <c r="AK257" s="30">
        <f t="shared" si="230"/>
        <v>0</v>
      </c>
      <c r="AL257" s="30"/>
      <c r="AM257" s="30"/>
      <c r="AN257" s="30"/>
      <c r="AO257" s="30"/>
      <c r="AP257" s="30"/>
      <c r="AQ257" s="30">
        <f t="shared" si="230"/>
        <v>123417</v>
      </c>
      <c r="AR257" s="30"/>
      <c r="AS257" s="29">
        <f t="shared" si="193"/>
        <v>123417</v>
      </c>
      <c r="AT257" s="30"/>
      <c r="AU257" s="29">
        <f t="shared" si="221"/>
        <v>123417</v>
      </c>
      <c r="AV257" s="30">
        <f t="shared" si="230"/>
        <v>107900</v>
      </c>
      <c r="AW257" s="30"/>
      <c r="AX257" s="29">
        <f t="shared" si="194"/>
        <v>107900</v>
      </c>
      <c r="AY257" s="30"/>
      <c r="AZ257" s="29">
        <f t="shared" si="222"/>
        <v>107900</v>
      </c>
    </row>
    <row r="258" spans="1:52" ht="30" hidden="1" x14ac:dyDescent="0.25">
      <c r="A258" s="126" t="s">
        <v>180</v>
      </c>
      <c r="B258" s="106"/>
      <c r="C258" s="106"/>
      <c r="D258" s="106"/>
      <c r="E258" s="124">
        <v>852</v>
      </c>
      <c r="F258" s="3" t="s">
        <v>106</v>
      </c>
      <c r="G258" s="3" t="s">
        <v>106</v>
      </c>
      <c r="H258" s="4" t="s">
        <v>181</v>
      </c>
      <c r="I258" s="3"/>
      <c r="J258" s="29">
        <f t="shared" ref="J258:AV258" si="231">J259+J261</f>
        <v>123417</v>
      </c>
      <c r="K258" s="29">
        <f t="shared" ref="K258:M258" si="232">K259+K261</f>
        <v>0</v>
      </c>
      <c r="L258" s="29">
        <f t="shared" si="232"/>
        <v>123417</v>
      </c>
      <c r="M258" s="29">
        <f t="shared" si="232"/>
        <v>0</v>
      </c>
      <c r="N258" s="29">
        <f t="shared" ref="N258:U258" si="233">N259+N261</f>
        <v>0</v>
      </c>
      <c r="O258" s="29">
        <f t="shared" si="233"/>
        <v>0</v>
      </c>
      <c r="P258" s="29">
        <f t="shared" si="233"/>
        <v>0</v>
      </c>
      <c r="Q258" s="29">
        <f t="shared" si="233"/>
        <v>0</v>
      </c>
      <c r="R258" s="29">
        <f t="shared" si="233"/>
        <v>123417</v>
      </c>
      <c r="S258" s="29">
        <f t="shared" si="233"/>
        <v>0</v>
      </c>
      <c r="T258" s="29">
        <f t="shared" si="233"/>
        <v>123417</v>
      </c>
      <c r="U258" s="29">
        <f t="shared" si="233"/>
        <v>0</v>
      </c>
      <c r="V258" s="29">
        <f t="shared" ref="V258:AC258" si="234">V259+V261</f>
        <v>0</v>
      </c>
      <c r="W258" s="29">
        <f t="shared" si="234"/>
        <v>0</v>
      </c>
      <c r="X258" s="29">
        <f t="shared" si="234"/>
        <v>0</v>
      </c>
      <c r="Y258" s="29">
        <f t="shared" si="234"/>
        <v>0</v>
      </c>
      <c r="Z258" s="29">
        <f t="shared" si="234"/>
        <v>123417</v>
      </c>
      <c r="AA258" s="29">
        <f t="shared" si="234"/>
        <v>0</v>
      </c>
      <c r="AB258" s="29">
        <f t="shared" si="234"/>
        <v>123417</v>
      </c>
      <c r="AC258" s="29">
        <f t="shared" si="234"/>
        <v>0</v>
      </c>
      <c r="AD258" s="29">
        <f t="shared" ref="AD258:AK258" si="235">AD259+AD261</f>
        <v>0</v>
      </c>
      <c r="AE258" s="29">
        <f t="shared" si="235"/>
        <v>0</v>
      </c>
      <c r="AF258" s="29">
        <f t="shared" si="235"/>
        <v>0</v>
      </c>
      <c r="AG258" s="29">
        <f t="shared" si="235"/>
        <v>0</v>
      </c>
      <c r="AH258" s="29">
        <f t="shared" si="235"/>
        <v>123417</v>
      </c>
      <c r="AI258" s="29">
        <f t="shared" si="235"/>
        <v>0</v>
      </c>
      <c r="AJ258" s="29">
        <f t="shared" si="235"/>
        <v>123417</v>
      </c>
      <c r="AK258" s="29">
        <f t="shared" si="235"/>
        <v>0</v>
      </c>
      <c r="AL258" s="29"/>
      <c r="AM258" s="29"/>
      <c r="AN258" s="29"/>
      <c r="AO258" s="29"/>
      <c r="AP258" s="29"/>
      <c r="AQ258" s="29">
        <f t="shared" si="231"/>
        <v>123417</v>
      </c>
      <c r="AR258" s="29"/>
      <c r="AS258" s="29">
        <f t="shared" si="193"/>
        <v>123417</v>
      </c>
      <c r="AT258" s="29"/>
      <c r="AU258" s="29">
        <f t="shared" si="221"/>
        <v>123417</v>
      </c>
      <c r="AV258" s="29">
        <f t="shared" si="231"/>
        <v>107900</v>
      </c>
      <c r="AW258" s="29"/>
      <c r="AX258" s="29">
        <f t="shared" si="194"/>
        <v>107900</v>
      </c>
      <c r="AY258" s="29"/>
      <c r="AZ258" s="29">
        <f t="shared" si="222"/>
        <v>107900</v>
      </c>
    </row>
    <row r="259" spans="1:52" ht="105" hidden="1" x14ac:dyDescent="0.25">
      <c r="A259" s="126" t="s">
        <v>19</v>
      </c>
      <c r="B259" s="106"/>
      <c r="C259" s="106"/>
      <c r="D259" s="106"/>
      <c r="E259" s="124">
        <v>852</v>
      </c>
      <c r="F259" s="3" t="s">
        <v>106</v>
      </c>
      <c r="G259" s="3" t="s">
        <v>106</v>
      </c>
      <c r="H259" s="4" t="s">
        <v>181</v>
      </c>
      <c r="I259" s="3" t="s">
        <v>21</v>
      </c>
      <c r="J259" s="29">
        <f t="shared" ref="J259:AV259" si="236">J260</f>
        <v>19800</v>
      </c>
      <c r="K259" s="29">
        <f t="shared" si="236"/>
        <v>0</v>
      </c>
      <c r="L259" s="29">
        <f t="shared" si="236"/>
        <v>19800</v>
      </c>
      <c r="M259" s="29">
        <f t="shared" si="236"/>
        <v>0</v>
      </c>
      <c r="N259" s="29">
        <f t="shared" si="236"/>
        <v>0</v>
      </c>
      <c r="O259" s="29">
        <f t="shared" si="236"/>
        <v>0</v>
      </c>
      <c r="P259" s="29">
        <f t="shared" si="236"/>
        <v>0</v>
      </c>
      <c r="Q259" s="29">
        <f t="shared" si="236"/>
        <v>0</v>
      </c>
      <c r="R259" s="29">
        <f t="shared" si="236"/>
        <v>19800</v>
      </c>
      <c r="S259" s="29">
        <f t="shared" si="236"/>
        <v>0</v>
      </c>
      <c r="T259" s="29">
        <f t="shared" si="236"/>
        <v>19800</v>
      </c>
      <c r="U259" s="29">
        <f t="shared" si="236"/>
        <v>0</v>
      </c>
      <c r="V259" s="29">
        <f t="shared" si="236"/>
        <v>0</v>
      </c>
      <c r="W259" s="29">
        <f t="shared" si="236"/>
        <v>0</v>
      </c>
      <c r="X259" s="29">
        <f t="shared" si="236"/>
        <v>0</v>
      </c>
      <c r="Y259" s="29">
        <f t="shared" si="236"/>
        <v>0</v>
      </c>
      <c r="Z259" s="29">
        <f t="shared" si="236"/>
        <v>19800</v>
      </c>
      <c r="AA259" s="29">
        <f t="shared" si="236"/>
        <v>0</v>
      </c>
      <c r="AB259" s="29">
        <f t="shared" si="236"/>
        <v>19800</v>
      </c>
      <c r="AC259" s="29">
        <f t="shared" si="236"/>
        <v>0</v>
      </c>
      <c r="AD259" s="29">
        <f t="shared" si="236"/>
        <v>0</v>
      </c>
      <c r="AE259" s="29">
        <f t="shared" si="236"/>
        <v>0</v>
      </c>
      <c r="AF259" s="29">
        <f t="shared" si="236"/>
        <v>0</v>
      </c>
      <c r="AG259" s="29">
        <f t="shared" si="236"/>
        <v>0</v>
      </c>
      <c r="AH259" s="29">
        <f t="shared" si="236"/>
        <v>19800</v>
      </c>
      <c r="AI259" s="29">
        <f t="shared" si="236"/>
        <v>0</v>
      </c>
      <c r="AJ259" s="29">
        <f t="shared" si="236"/>
        <v>19800</v>
      </c>
      <c r="AK259" s="29">
        <f t="shared" si="236"/>
        <v>0</v>
      </c>
      <c r="AL259" s="29"/>
      <c r="AM259" s="29"/>
      <c r="AN259" s="29"/>
      <c r="AO259" s="29"/>
      <c r="AP259" s="29"/>
      <c r="AQ259" s="29">
        <f t="shared" si="236"/>
        <v>19800</v>
      </c>
      <c r="AR259" s="29"/>
      <c r="AS259" s="29">
        <f t="shared" si="193"/>
        <v>19800</v>
      </c>
      <c r="AT259" s="29"/>
      <c r="AU259" s="29">
        <f t="shared" si="221"/>
        <v>19800</v>
      </c>
      <c r="AV259" s="29">
        <f t="shared" si="236"/>
        <v>16700</v>
      </c>
      <c r="AW259" s="29"/>
      <c r="AX259" s="29">
        <f t="shared" si="194"/>
        <v>16700</v>
      </c>
      <c r="AY259" s="29"/>
      <c r="AZ259" s="29">
        <f t="shared" si="222"/>
        <v>16700</v>
      </c>
    </row>
    <row r="260" spans="1:52" ht="30" hidden="1" x14ac:dyDescent="0.25">
      <c r="A260" s="106" t="s">
        <v>10</v>
      </c>
      <c r="B260" s="106"/>
      <c r="C260" s="106"/>
      <c r="D260" s="106"/>
      <c r="E260" s="124">
        <v>852</v>
      </c>
      <c r="F260" s="3" t="s">
        <v>106</v>
      </c>
      <c r="G260" s="3" t="s">
        <v>106</v>
      </c>
      <c r="H260" s="4" t="s">
        <v>181</v>
      </c>
      <c r="I260" s="3" t="s">
        <v>70</v>
      </c>
      <c r="J260" s="29">
        <f>'7.ВС'!J320</f>
        <v>19800</v>
      </c>
      <c r="K260" s="29">
        <f>'7.ВС'!K320</f>
        <v>0</v>
      </c>
      <c r="L260" s="29">
        <f>'7.ВС'!L320</f>
        <v>19800</v>
      </c>
      <c r="M260" s="29">
        <f>'7.ВС'!M320</f>
        <v>0</v>
      </c>
      <c r="N260" s="29">
        <f>'7.ВС'!N320</f>
        <v>0</v>
      </c>
      <c r="O260" s="29">
        <f>'7.ВС'!O320</f>
        <v>0</v>
      </c>
      <c r="P260" s="29">
        <f>'7.ВС'!P320</f>
        <v>0</v>
      </c>
      <c r="Q260" s="29">
        <f>'7.ВС'!Q320</f>
        <v>0</v>
      </c>
      <c r="R260" s="29">
        <f>'7.ВС'!R320</f>
        <v>19800</v>
      </c>
      <c r="S260" s="29">
        <f>'7.ВС'!S320</f>
        <v>0</v>
      </c>
      <c r="T260" s="29">
        <f>'7.ВС'!T320</f>
        <v>19800</v>
      </c>
      <c r="U260" s="29">
        <f>'7.ВС'!U320</f>
        <v>0</v>
      </c>
      <c r="V260" s="29">
        <f>'7.ВС'!V320</f>
        <v>0</v>
      </c>
      <c r="W260" s="29">
        <f>'7.ВС'!W320</f>
        <v>0</v>
      </c>
      <c r="X260" s="29">
        <f>'7.ВС'!X320</f>
        <v>0</v>
      </c>
      <c r="Y260" s="29">
        <f>'7.ВС'!Y320</f>
        <v>0</v>
      </c>
      <c r="Z260" s="29">
        <f>'7.ВС'!Z320</f>
        <v>19800</v>
      </c>
      <c r="AA260" s="29">
        <f>'7.ВС'!AA320</f>
        <v>0</v>
      </c>
      <c r="AB260" s="29">
        <f>'7.ВС'!AB320</f>
        <v>19800</v>
      </c>
      <c r="AC260" s="29">
        <f>'7.ВС'!AC320</f>
        <v>0</v>
      </c>
      <c r="AD260" s="29">
        <f>'7.ВС'!AD320</f>
        <v>0</v>
      </c>
      <c r="AE260" s="29">
        <f>'7.ВС'!AE320</f>
        <v>0</v>
      </c>
      <c r="AF260" s="29">
        <f>'7.ВС'!AF320</f>
        <v>0</v>
      </c>
      <c r="AG260" s="29">
        <f>'7.ВС'!AG320</f>
        <v>0</v>
      </c>
      <c r="AH260" s="29">
        <f>'7.ВС'!AH320</f>
        <v>19800</v>
      </c>
      <c r="AI260" s="29">
        <f>'7.ВС'!AI320</f>
        <v>0</v>
      </c>
      <c r="AJ260" s="29">
        <f>'7.ВС'!AJ320</f>
        <v>19800</v>
      </c>
      <c r="AK260" s="29">
        <f>'7.ВС'!AK320</f>
        <v>0</v>
      </c>
      <c r="AL260" s="29"/>
      <c r="AM260" s="29"/>
      <c r="AN260" s="29"/>
      <c r="AO260" s="29"/>
      <c r="AP260" s="29"/>
      <c r="AQ260" s="29">
        <f>'7.ВС'!AQ320</f>
        <v>19800</v>
      </c>
      <c r="AR260" s="29"/>
      <c r="AS260" s="29">
        <f t="shared" si="193"/>
        <v>19800</v>
      </c>
      <c r="AT260" s="29"/>
      <c r="AU260" s="29">
        <f t="shared" si="221"/>
        <v>19800</v>
      </c>
      <c r="AV260" s="29">
        <f>'7.ВС'!AV320</f>
        <v>16700</v>
      </c>
      <c r="AW260" s="29"/>
      <c r="AX260" s="29">
        <f t="shared" si="194"/>
        <v>16700</v>
      </c>
      <c r="AY260" s="29"/>
      <c r="AZ260" s="29">
        <f t="shared" si="222"/>
        <v>16700</v>
      </c>
    </row>
    <row r="261" spans="1:52" ht="45" hidden="1" x14ac:dyDescent="0.25">
      <c r="A261" s="106" t="s">
        <v>25</v>
      </c>
      <c r="B261" s="126"/>
      <c r="C261" s="126"/>
      <c r="D261" s="126"/>
      <c r="E261" s="124">
        <v>852</v>
      </c>
      <c r="F261" s="3" t="s">
        <v>106</v>
      </c>
      <c r="G261" s="3" t="s">
        <v>106</v>
      </c>
      <c r="H261" s="4" t="s">
        <v>181</v>
      </c>
      <c r="I261" s="3" t="s">
        <v>26</v>
      </c>
      <c r="J261" s="29">
        <f t="shared" ref="J261:AV261" si="237">J262</f>
        <v>103617</v>
      </c>
      <c r="K261" s="29">
        <f t="shared" si="237"/>
        <v>0</v>
      </c>
      <c r="L261" s="29">
        <f t="shared" si="237"/>
        <v>103617</v>
      </c>
      <c r="M261" s="29">
        <f t="shared" si="237"/>
        <v>0</v>
      </c>
      <c r="N261" s="29">
        <f t="shared" si="237"/>
        <v>0</v>
      </c>
      <c r="O261" s="29">
        <f t="shared" si="237"/>
        <v>0</v>
      </c>
      <c r="P261" s="29">
        <f t="shared" si="237"/>
        <v>0</v>
      </c>
      <c r="Q261" s="29">
        <f t="shared" si="237"/>
        <v>0</v>
      </c>
      <c r="R261" s="29">
        <f t="shared" si="237"/>
        <v>103617</v>
      </c>
      <c r="S261" s="29">
        <f t="shared" si="237"/>
        <v>0</v>
      </c>
      <c r="T261" s="29">
        <f t="shared" si="237"/>
        <v>103617</v>
      </c>
      <c r="U261" s="29">
        <f t="shared" si="237"/>
        <v>0</v>
      </c>
      <c r="V261" s="29">
        <f t="shared" si="237"/>
        <v>0</v>
      </c>
      <c r="W261" s="29">
        <f t="shared" si="237"/>
        <v>0</v>
      </c>
      <c r="X261" s="29">
        <f t="shared" si="237"/>
        <v>0</v>
      </c>
      <c r="Y261" s="29">
        <f t="shared" si="237"/>
        <v>0</v>
      </c>
      <c r="Z261" s="29">
        <f t="shared" si="237"/>
        <v>103617</v>
      </c>
      <c r="AA261" s="29">
        <f t="shared" si="237"/>
        <v>0</v>
      </c>
      <c r="AB261" s="29">
        <f t="shared" si="237"/>
        <v>103617</v>
      </c>
      <c r="AC261" s="29">
        <f t="shared" si="237"/>
        <v>0</v>
      </c>
      <c r="AD261" s="29">
        <f t="shared" si="237"/>
        <v>0</v>
      </c>
      <c r="AE261" s="29">
        <f t="shared" si="237"/>
        <v>0</v>
      </c>
      <c r="AF261" s="29">
        <f t="shared" si="237"/>
        <v>0</v>
      </c>
      <c r="AG261" s="29">
        <f t="shared" si="237"/>
        <v>0</v>
      </c>
      <c r="AH261" s="29">
        <f t="shared" si="237"/>
        <v>103617</v>
      </c>
      <c r="AI261" s="29">
        <f t="shared" si="237"/>
        <v>0</v>
      </c>
      <c r="AJ261" s="29">
        <f t="shared" si="237"/>
        <v>103617</v>
      </c>
      <c r="AK261" s="29">
        <f t="shared" si="237"/>
        <v>0</v>
      </c>
      <c r="AL261" s="29"/>
      <c r="AM261" s="29"/>
      <c r="AN261" s="29"/>
      <c r="AO261" s="29"/>
      <c r="AP261" s="29"/>
      <c r="AQ261" s="29">
        <f t="shared" si="237"/>
        <v>103617</v>
      </c>
      <c r="AR261" s="29"/>
      <c r="AS261" s="29">
        <f t="shared" si="193"/>
        <v>103617</v>
      </c>
      <c r="AT261" s="29"/>
      <c r="AU261" s="29">
        <f t="shared" si="221"/>
        <v>103617</v>
      </c>
      <c r="AV261" s="29">
        <f t="shared" si="237"/>
        <v>91200</v>
      </c>
      <c r="AW261" s="29"/>
      <c r="AX261" s="29">
        <f t="shared" si="194"/>
        <v>91200</v>
      </c>
      <c r="AY261" s="29"/>
      <c r="AZ261" s="29">
        <f t="shared" si="222"/>
        <v>91200</v>
      </c>
    </row>
    <row r="262" spans="1:52" ht="45" hidden="1" x14ac:dyDescent="0.25">
      <c r="A262" s="106" t="s">
        <v>12</v>
      </c>
      <c r="B262" s="106"/>
      <c r="C262" s="106"/>
      <c r="D262" s="106"/>
      <c r="E262" s="124">
        <v>852</v>
      </c>
      <c r="F262" s="3" t="s">
        <v>106</v>
      </c>
      <c r="G262" s="3" t="s">
        <v>106</v>
      </c>
      <c r="H262" s="4" t="s">
        <v>181</v>
      </c>
      <c r="I262" s="3" t="s">
        <v>27</v>
      </c>
      <c r="J262" s="29">
        <f>'7.ВС'!J322</f>
        <v>103617</v>
      </c>
      <c r="K262" s="29">
        <f>'7.ВС'!K322</f>
        <v>0</v>
      </c>
      <c r="L262" s="29">
        <f>'7.ВС'!L322</f>
        <v>103617</v>
      </c>
      <c r="M262" s="29">
        <f>'7.ВС'!M322</f>
        <v>0</v>
      </c>
      <c r="N262" s="29">
        <f>'7.ВС'!N322</f>
        <v>0</v>
      </c>
      <c r="O262" s="29">
        <f>'7.ВС'!O322</f>
        <v>0</v>
      </c>
      <c r="P262" s="29">
        <f>'7.ВС'!P322</f>
        <v>0</v>
      </c>
      <c r="Q262" s="29">
        <f>'7.ВС'!Q322</f>
        <v>0</v>
      </c>
      <c r="R262" s="29">
        <f>'7.ВС'!R322</f>
        <v>103617</v>
      </c>
      <c r="S262" s="29">
        <f>'7.ВС'!S322</f>
        <v>0</v>
      </c>
      <c r="T262" s="29">
        <f>'7.ВС'!T322</f>
        <v>103617</v>
      </c>
      <c r="U262" s="29">
        <f>'7.ВС'!U322</f>
        <v>0</v>
      </c>
      <c r="V262" s="29">
        <f>'7.ВС'!V322</f>
        <v>0</v>
      </c>
      <c r="W262" s="29">
        <f>'7.ВС'!W322</f>
        <v>0</v>
      </c>
      <c r="X262" s="29">
        <f>'7.ВС'!X322</f>
        <v>0</v>
      </c>
      <c r="Y262" s="29">
        <f>'7.ВС'!Y322</f>
        <v>0</v>
      </c>
      <c r="Z262" s="29">
        <f>'7.ВС'!Z322</f>
        <v>103617</v>
      </c>
      <c r="AA262" s="29">
        <f>'7.ВС'!AA322</f>
        <v>0</v>
      </c>
      <c r="AB262" s="29">
        <f>'7.ВС'!AB322</f>
        <v>103617</v>
      </c>
      <c r="AC262" s="29">
        <f>'7.ВС'!AC322</f>
        <v>0</v>
      </c>
      <c r="AD262" s="29">
        <f>'7.ВС'!AD322</f>
        <v>0</v>
      </c>
      <c r="AE262" s="29">
        <f>'7.ВС'!AE322</f>
        <v>0</v>
      </c>
      <c r="AF262" s="29">
        <f>'7.ВС'!AF322</f>
        <v>0</v>
      </c>
      <c r="AG262" s="29">
        <f>'7.ВС'!AG322</f>
        <v>0</v>
      </c>
      <c r="AH262" s="29">
        <f>'7.ВС'!AH322</f>
        <v>103617</v>
      </c>
      <c r="AI262" s="29">
        <f>'7.ВС'!AI322</f>
        <v>0</v>
      </c>
      <c r="AJ262" s="29">
        <f>'7.ВС'!AJ322</f>
        <v>103617</v>
      </c>
      <c r="AK262" s="29">
        <f>'7.ВС'!AK322</f>
        <v>0</v>
      </c>
      <c r="AL262" s="29"/>
      <c r="AM262" s="29"/>
      <c r="AN262" s="29"/>
      <c r="AO262" s="29"/>
      <c r="AP262" s="29"/>
      <c r="AQ262" s="29">
        <f>'7.ВС'!AQ322</f>
        <v>103617</v>
      </c>
      <c r="AR262" s="29"/>
      <c r="AS262" s="29">
        <f t="shared" si="193"/>
        <v>103617</v>
      </c>
      <c r="AT262" s="29"/>
      <c r="AU262" s="29">
        <f t="shared" si="221"/>
        <v>103617</v>
      </c>
      <c r="AV262" s="29">
        <f>'7.ВС'!AV322</f>
        <v>91200</v>
      </c>
      <c r="AW262" s="29"/>
      <c r="AX262" s="29">
        <f t="shared" si="194"/>
        <v>91200</v>
      </c>
      <c r="AY262" s="29"/>
      <c r="AZ262" s="29">
        <f t="shared" si="222"/>
        <v>91200</v>
      </c>
    </row>
    <row r="263" spans="1:52" ht="28.5" hidden="1" x14ac:dyDescent="0.25">
      <c r="A263" s="6" t="s">
        <v>182</v>
      </c>
      <c r="B263" s="104"/>
      <c r="C263" s="104"/>
      <c r="D263" s="104"/>
      <c r="E263" s="124">
        <v>852</v>
      </c>
      <c r="F263" s="27" t="s">
        <v>106</v>
      </c>
      <c r="G263" s="27" t="s">
        <v>67</v>
      </c>
      <c r="H263" s="27"/>
      <c r="I263" s="27"/>
      <c r="J263" s="30">
        <f t="shared" ref="J263:AV263" si="238">J264+J267+J276</f>
        <v>15358384</v>
      </c>
      <c r="K263" s="30">
        <f t="shared" ref="K263:M263" si="239">K264+K267+K276</f>
        <v>1402800</v>
      </c>
      <c r="L263" s="30">
        <f t="shared" si="239"/>
        <v>13955584</v>
      </c>
      <c r="M263" s="30">
        <f t="shared" si="239"/>
        <v>0</v>
      </c>
      <c r="N263" s="30">
        <f t="shared" ref="N263:U263" si="240">N264+N267+N276</f>
        <v>91060</v>
      </c>
      <c r="O263" s="30">
        <f t="shared" si="240"/>
        <v>0</v>
      </c>
      <c r="P263" s="30">
        <f t="shared" si="240"/>
        <v>91060</v>
      </c>
      <c r="Q263" s="30">
        <f t="shared" si="240"/>
        <v>0</v>
      </c>
      <c r="R263" s="30">
        <f t="shared" si="240"/>
        <v>15449444</v>
      </c>
      <c r="S263" s="30">
        <f t="shared" si="240"/>
        <v>1402800</v>
      </c>
      <c r="T263" s="30">
        <f t="shared" si="240"/>
        <v>14046644</v>
      </c>
      <c r="U263" s="30">
        <f t="shared" si="240"/>
        <v>0</v>
      </c>
      <c r="V263" s="30">
        <f t="shared" ref="V263:AC263" si="241">V264+V267+V276</f>
        <v>192200</v>
      </c>
      <c r="W263" s="30">
        <f t="shared" si="241"/>
        <v>0</v>
      </c>
      <c r="X263" s="30">
        <f t="shared" si="241"/>
        <v>192200</v>
      </c>
      <c r="Y263" s="30">
        <f t="shared" si="241"/>
        <v>0</v>
      </c>
      <c r="Z263" s="30">
        <f t="shared" si="241"/>
        <v>15641644</v>
      </c>
      <c r="AA263" s="30">
        <f t="shared" si="241"/>
        <v>1402800</v>
      </c>
      <c r="AB263" s="30">
        <f t="shared" si="241"/>
        <v>14238844</v>
      </c>
      <c r="AC263" s="30">
        <f t="shared" si="241"/>
        <v>0</v>
      </c>
      <c r="AD263" s="30">
        <f t="shared" ref="AD263:AK263" si="242">AD264+AD267+AD276</f>
        <v>0</v>
      </c>
      <c r="AE263" s="30">
        <f t="shared" si="242"/>
        <v>0</v>
      </c>
      <c r="AF263" s="30">
        <f t="shared" si="242"/>
        <v>0</v>
      </c>
      <c r="AG263" s="30">
        <f t="shared" si="242"/>
        <v>0</v>
      </c>
      <c r="AH263" s="30">
        <f t="shared" si="242"/>
        <v>15641644</v>
      </c>
      <c r="AI263" s="30">
        <f t="shared" si="242"/>
        <v>1402800</v>
      </c>
      <c r="AJ263" s="30">
        <f t="shared" si="242"/>
        <v>14238844</v>
      </c>
      <c r="AK263" s="30">
        <f t="shared" si="242"/>
        <v>0</v>
      </c>
      <c r="AL263" s="30"/>
      <c r="AM263" s="30"/>
      <c r="AN263" s="30"/>
      <c r="AO263" s="30"/>
      <c r="AP263" s="30"/>
      <c r="AQ263" s="30">
        <f t="shared" si="238"/>
        <v>15280384</v>
      </c>
      <c r="AR263" s="30"/>
      <c r="AS263" s="29">
        <f t="shared" si="193"/>
        <v>15280384</v>
      </c>
      <c r="AT263" s="30"/>
      <c r="AU263" s="29">
        <f t="shared" si="221"/>
        <v>15280384</v>
      </c>
      <c r="AV263" s="30">
        <f t="shared" si="238"/>
        <v>15271684</v>
      </c>
      <c r="AW263" s="30"/>
      <c r="AX263" s="29">
        <f t="shared" si="194"/>
        <v>15271684</v>
      </c>
      <c r="AY263" s="30"/>
      <c r="AZ263" s="29">
        <f t="shared" si="222"/>
        <v>15271684</v>
      </c>
    </row>
    <row r="264" spans="1:52" ht="45" hidden="1" x14ac:dyDescent="0.25">
      <c r="A264" s="126" t="s">
        <v>23</v>
      </c>
      <c r="B264" s="124"/>
      <c r="C264" s="124"/>
      <c r="D264" s="124"/>
      <c r="E264" s="124">
        <v>852</v>
      </c>
      <c r="F264" s="3" t="s">
        <v>106</v>
      </c>
      <c r="G264" s="3" t="s">
        <v>67</v>
      </c>
      <c r="H264" s="3" t="s">
        <v>183</v>
      </c>
      <c r="I264" s="3"/>
      <c r="J264" s="29">
        <f t="shared" ref="J264:AV265" si="243">J265</f>
        <v>882400</v>
      </c>
      <c r="K264" s="29">
        <f t="shared" si="243"/>
        <v>0</v>
      </c>
      <c r="L264" s="29">
        <f t="shared" si="243"/>
        <v>882400</v>
      </c>
      <c r="M264" s="29">
        <f t="shared" si="243"/>
        <v>0</v>
      </c>
      <c r="N264" s="29">
        <f t="shared" si="243"/>
        <v>0</v>
      </c>
      <c r="O264" s="29">
        <f t="shared" si="243"/>
        <v>0</v>
      </c>
      <c r="P264" s="29">
        <f t="shared" si="243"/>
        <v>0</v>
      </c>
      <c r="Q264" s="29">
        <f t="shared" si="243"/>
        <v>0</v>
      </c>
      <c r="R264" s="29">
        <f t="shared" si="243"/>
        <v>882400</v>
      </c>
      <c r="S264" s="29">
        <f t="shared" si="243"/>
        <v>0</v>
      </c>
      <c r="T264" s="29">
        <f t="shared" si="243"/>
        <v>882400</v>
      </c>
      <c r="U264" s="29">
        <f t="shared" si="243"/>
        <v>0</v>
      </c>
      <c r="V264" s="29">
        <f t="shared" si="243"/>
        <v>192200</v>
      </c>
      <c r="W264" s="29">
        <f t="shared" si="243"/>
        <v>0</v>
      </c>
      <c r="X264" s="29">
        <f t="shared" si="243"/>
        <v>192200</v>
      </c>
      <c r="Y264" s="29">
        <f t="shared" si="243"/>
        <v>0</v>
      </c>
      <c r="Z264" s="29">
        <f t="shared" si="243"/>
        <v>1074600</v>
      </c>
      <c r="AA264" s="29">
        <f t="shared" si="243"/>
        <v>0</v>
      </c>
      <c r="AB264" s="29">
        <f t="shared" si="243"/>
        <v>1074600</v>
      </c>
      <c r="AC264" s="29">
        <f t="shared" si="243"/>
        <v>0</v>
      </c>
      <c r="AD264" s="29">
        <f t="shared" si="243"/>
        <v>0</v>
      </c>
      <c r="AE264" s="29">
        <f t="shared" si="243"/>
        <v>0</v>
      </c>
      <c r="AF264" s="29">
        <f t="shared" si="243"/>
        <v>0</v>
      </c>
      <c r="AG264" s="29">
        <f t="shared" si="243"/>
        <v>0</v>
      </c>
      <c r="AH264" s="29">
        <f t="shared" si="243"/>
        <v>1074600</v>
      </c>
      <c r="AI264" s="29">
        <f t="shared" si="243"/>
        <v>0</v>
      </c>
      <c r="AJ264" s="29">
        <f t="shared" si="243"/>
        <v>1074600</v>
      </c>
      <c r="AK264" s="29">
        <f t="shared" si="243"/>
        <v>0</v>
      </c>
      <c r="AL264" s="29"/>
      <c r="AM264" s="29"/>
      <c r="AN264" s="29"/>
      <c r="AO264" s="29"/>
      <c r="AP264" s="29"/>
      <c r="AQ264" s="29">
        <f t="shared" si="243"/>
        <v>882400</v>
      </c>
      <c r="AR264" s="29"/>
      <c r="AS264" s="29">
        <f t="shared" si="193"/>
        <v>882400</v>
      </c>
      <c r="AT264" s="29"/>
      <c r="AU264" s="29">
        <f t="shared" si="221"/>
        <v>882400</v>
      </c>
      <c r="AV264" s="29">
        <f t="shared" si="243"/>
        <v>882400</v>
      </c>
      <c r="AW264" s="29"/>
      <c r="AX264" s="29">
        <f t="shared" si="194"/>
        <v>882400</v>
      </c>
      <c r="AY264" s="29"/>
      <c r="AZ264" s="29">
        <f t="shared" si="222"/>
        <v>882400</v>
      </c>
    </row>
    <row r="265" spans="1:52" ht="105" hidden="1" x14ac:dyDescent="0.25">
      <c r="A265" s="126" t="s">
        <v>19</v>
      </c>
      <c r="B265" s="124"/>
      <c r="C265" s="124"/>
      <c r="D265" s="124"/>
      <c r="E265" s="124">
        <v>852</v>
      </c>
      <c r="F265" s="3" t="s">
        <v>106</v>
      </c>
      <c r="G265" s="3" t="s">
        <v>67</v>
      </c>
      <c r="H265" s="3" t="s">
        <v>183</v>
      </c>
      <c r="I265" s="3" t="s">
        <v>21</v>
      </c>
      <c r="J265" s="29">
        <f t="shared" si="243"/>
        <v>882400</v>
      </c>
      <c r="K265" s="29">
        <f t="shared" si="243"/>
        <v>0</v>
      </c>
      <c r="L265" s="29">
        <f t="shared" si="243"/>
        <v>882400</v>
      </c>
      <c r="M265" s="29">
        <f t="shared" si="243"/>
        <v>0</v>
      </c>
      <c r="N265" s="29">
        <f t="shared" si="243"/>
        <v>0</v>
      </c>
      <c r="O265" s="29">
        <f t="shared" si="243"/>
        <v>0</v>
      </c>
      <c r="P265" s="29">
        <f t="shared" si="243"/>
        <v>0</v>
      </c>
      <c r="Q265" s="29">
        <f t="shared" si="243"/>
        <v>0</v>
      </c>
      <c r="R265" s="29">
        <f t="shared" si="243"/>
        <v>882400</v>
      </c>
      <c r="S265" s="29">
        <f t="shared" si="243"/>
        <v>0</v>
      </c>
      <c r="T265" s="29">
        <f t="shared" si="243"/>
        <v>882400</v>
      </c>
      <c r="U265" s="29">
        <f t="shared" si="243"/>
        <v>0</v>
      </c>
      <c r="V265" s="29">
        <f t="shared" si="243"/>
        <v>192200</v>
      </c>
      <c r="W265" s="29">
        <f t="shared" si="243"/>
        <v>0</v>
      </c>
      <c r="X265" s="29">
        <f t="shared" si="243"/>
        <v>192200</v>
      </c>
      <c r="Y265" s="29">
        <f t="shared" si="243"/>
        <v>0</v>
      </c>
      <c r="Z265" s="29">
        <f t="shared" si="243"/>
        <v>1074600</v>
      </c>
      <c r="AA265" s="29">
        <f t="shared" si="243"/>
        <v>0</v>
      </c>
      <c r="AB265" s="29">
        <f t="shared" si="243"/>
        <v>1074600</v>
      </c>
      <c r="AC265" s="29">
        <f t="shared" si="243"/>
        <v>0</v>
      </c>
      <c r="AD265" s="29">
        <f t="shared" si="243"/>
        <v>0</v>
      </c>
      <c r="AE265" s="29">
        <f t="shared" si="243"/>
        <v>0</v>
      </c>
      <c r="AF265" s="29">
        <f t="shared" si="243"/>
        <v>0</v>
      </c>
      <c r="AG265" s="29">
        <f t="shared" si="243"/>
        <v>0</v>
      </c>
      <c r="AH265" s="29">
        <f t="shared" si="243"/>
        <v>1074600</v>
      </c>
      <c r="AI265" s="29">
        <f t="shared" si="243"/>
        <v>0</v>
      </c>
      <c r="AJ265" s="29">
        <f t="shared" si="243"/>
        <v>1074600</v>
      </c>
      <c r="AK265" s="29">
        <f t="shared" si="243"/>
        <v>0</v>
      </c>
      <c r="AL265" s="29"/>
      <c r="AM265" s="29"/>
      <c r="AN265" s="29"/>
      <c r="AO265" s="29"/>
      <c r="AP265" s="29"/>
      <c r="AQ265" s="29">
        <f t="shared" si="243"/>
        <v>882400</v>
      </c>
      <c r="AR265" s="29"/>
      <c r="AS265" s="29">
        <f t="shared" si="193"/>
        <v>882400</v>
      </c>
      <c r="AT265" s="29"/>
      <c r="AU265" s="29">
        <f t="shared" si="221"/>
        <v>882400</v>
      </c>
      <c r="AV265" s="29">
        <f t="shared" si="243"/>
        <v>882400</v>
      </c>
      <c r="AW265" s="29"/>
      <c r="AX265" s="29">
        <f t="shared" si="194"/>
        <v>882400</v>
      </c>
      <c r="AY265" s="29"/>
      <c r="AZ265" s="29">
        <f t="shared" si="222"/>
        <v>882400</v>
      </c>
    </row>
    <row r="266" spans="1:52" ht="45" hidden="1" x14ac:dyDescent="0.25">
      <c r="A266" s="126" t="s">
        <v>11</v>
      </c>
      <c r="B266" s="124"/>
      <c r="C266" s="124"/>
      <c r="D266" s="124"/>
      <c r="E266" s="124">
        <v>852</v>
      </c>
      <c r="F266" s="3" t="s">
        <v>106</v>
      </c>
      <c r="G266" s="3" t="s">
        <v>67</v>
      </c>
      <c r="H266" s="3" t="s">
        <v>183</v>
      </c>
      <c r="I266" s="3" t="s">
        <v>22</v>
      </c>
      <c r="J266" s="29">
        <f>'7.ВС'!J326</f>
        <v>882400</v>
      </c>
      <c r="K266" s="29">
        <f>'7.ВС'!K326</f>
        <v>0</v>
      </c>
      <c r="L266" s="29">
        <f>'7.ВС'!L326</f>
        <v>882400</v>
      </c>
      <c r="M266" s="29">
        <f>'7.ВС'!M326</f>
        <v>0</v>
      </c>
      <c r="N266" s="29">
        <f>'7.ВС'!N326</f>
        <v>0</v>
      </c>
      <c r="O266" s="29">
        <f>'7.ВС'!O326</f>
        <v>0</v>
      </c>
      <c r="P266" s="29">
        <f>'7.ВС'!P326</f>
        <v>0</v>
      </c>
      <c r="Q266" s="29">
        <f>'7.ВС'!Q326</f>
        <v>0</v>
      </c>
      <c r="R266" s="29">
        <f>'7.ВС'!R326</f>
        <v>882400</v>
      </c>
      <c r="S266" s="29">
        <f>'7.ВС'!S326</f>
        <v>0</v>
      </c>
      <c r="T266" s="29">
        <f>'7.ВС'!T326</f>
        <v>882400</v>
      </c>
      <c r="U266" s="29">
        <f>'7.ВС'!U326</f>
        <v>0</v>
      </c>
      <c r="V266" s="29">
        <f>'7.ВС'!V326</f>
        <v>192200</v>
      </c>
      <c r="W266" s="29">
        <f>'7.ВС'!W326</f>
        <v>0</v>
      </c>
      <c r="X266" s="29">
        <f>'7.ВС'!X326</f>
        <v>192200</v>
      </c>
      <c r="Y266" s="29">
        <f>'7.ВС'!Y326</f>
        <v>0</v>
      </c>
      <c r="Z266" s="29">
        <f>'7.ВС'!Z326</f>
        <v>1074600</v>
      </c>
      <c r="AA266" s="29">
        <f>'7.ВС'!AA326</f>
        <v>0</v>
      </c>
      <c r="AB266" s="29">
        <f>'7.ВС'!AB326</f>
        <v>1074600</v>
      </c>
      <c r="AC266" s="29">
        <f>'7.ВС'!AC326</f>
        <v>0</v>
      </c>
      <c r="AD266" s="29">
        <f>'7.ВС'!AD326</f>
        <v>0</v>
      </c>
      <c r="AE266" s="29">
        <f>'7.ВС'!AE326</f>
        <v>0</v>
      </c>
      <c r="AF266" s="29">
        <f>'7.ВС'!AF326</f>
        <v>0</v>
      </c>
      <c r="AG266" s="29">
        <f>'7.ВС'!AG326</f>
        <v>0</v>
      </c>
      <c r="AH266" s="29">
        <f>'7.ВС'!AH326</f>
        <v>1074600</v>
      </c>
      <c r="AI266" s="29">
        <f>'7.ВС'!AI326</f>
        <v>0</v>
      </c>
      <c r="AJ266" s="29">
        <f>'7.ВС'!AJ326</f>
        <v>1074600</v>
      </c>
      <c r="AK266" s="29">
        <f>'7.ВС'!AK326</f>
        <v>0</v>
      </c>
      <c r="AL266" s="29"/>
      <c r="AM266" s="29"/>
      <c r="AN266" s="29"/>
      <c r="AO266" s="29"/>
      <c r="AP266" s="29"/>
      <c r="AQ266" s="29">
        <f>'7.ВС'!AQ326</f>
        <v>882400</v>
      </c>
      <c r="AR266" s="29"/>
      <c r="AS266" s="29">
        <f t="shared" si="193"/>
        <v>882400</v>
      </c>
      <c r="AT266" s="29"/>
      <c r="AU266" s="29">
        <f t="shared" si="221"/>
        <v>882400</v>
      </c>
      <c r="AV266" s="29">
        <f>'7.ВС'!AV326</f>
        <v>882400</v>
      </c>
      <c r="AW266" s="29"/>
      <c r="AX266" s="29">
        <f t="shared" si="194"/>
        <v>882400</v>
      </c>
      <c r="AY266" s="29"/>
      <c r="AZ266" s="29">
        <f t="shared" si="222"/>
        <v>882400</v>
      </c>
    </row>
    <row r="267" spans="1:52" ht="60" hidden="1" x14ac:dyDescent="0.25">
      <c r="A267" s="126" t="s">
        <v>184</v>
      </c>
      <c r="B267" s="106"/>
      <c r="C267" s="106"/>
      <c r="D267" s="106"/>
      <c r="E267" s="124">
        <v>852</v>
      </c>
      <c r="F267" s="3" t="s">
        <v>106</v>
      </c>
      <c r="G267" s="3" t="s">
        <v>67</v>
      </c>
      <c r="H267" s="3" t="s">
        <v>185</v>
      </c>
      <c r="I267" s="3"/>
      <c r="J267" s="29">
        <f>J268+J270+J272+J274</f>
        <v>13073184</v>
      </c>
      <c r="K267" s="29">
        <f t="shared" ref="K267:AC267" si="244">K268+K270+K272+K274</f>
        <v>0</v>
      </c>
      <c r="L267" s="29">
        <f t="shared" si="244"/>
        <v>13073184</v>
      </c>
      <c r="M267" s="29">
        <f t="shared" si="244"/>
        <v>0</v>
      </c>
      <c r="N267" s="29">
        <f t="shared" si="244"/>
        <v>91060</v>
      </c>
      <c r="O267" s="29">
        <f t="shared" si="244"/>
        <v>0</v>
      </c>
      <c r="P267" s="29">
        <f t="shared" si="244"/>
        <v>91060</v>
      </c>
      <c r="Q267" s="29">
        <f t="shared" si="244"/>
        <v>0</v>
      </c>
      <c r="R267" s="29">
        <f t="shared" si="244"/>
        <v>13164244</v>
      </c>
      <c r="S267" s="29">
        <f t="shared" si="244"/>
        <v>0</v>
      </c>
      <c r="T267" s="29">
        <f t="shared" si="244"/>
        <v>13164244</v>
      </c>
      <c r="U267" s="29">
        <f t="shared" si="244"/>
        <v>0</v>
      </c>
      <c r="V267" s="29">
        <f t="shared" si="244"/>
        <v>0</v>
      </c>
      <c r="W267" s="29">
        <f t="shared" si="244"/>
        <v>0</v>
      </c>
      <c r="X267" s="29">
        <f t="shared" si="244"/>
        <v>0</v>
      </c>
      <c r="Y267" s="29">
        <f t="shared" si="244"/>
        <v>0</v>
      </c>
      <c r="Z267" s="29">
        <f t="shared" si="244"/>
        <v>13164244</v>
      </c>
      <c r="AA267" s="29">
        <f t="shared" si="244"/>
        <v>0</v>
      </c>
      <c r="AB267" s="29">
        <f t="shared" si="244"/>
        <v>13164244</v>
      </c>
      <c r="AC267" s="29">
        <f t="shared" si="244"/>
        <v>0</v>
      </c>
      <c r="AD267" s="29">
        <f t="shared" ref="AD267:AK267" si="245">AD268+AD270+AD272+AD274</f>
        <v>0</v>
      </c>
      <c r="AE267" s="29">
        <f t="shared" si="245"/>
        <v>0</v>
      </c>
      <c r="AF267" s="29">
        <f t="shared" si="245"/>
        <v>0</v>
      </c>
      <c r="AG267" s="29">
        <f t="shared" si="245"/>
        <v>0</v>
      </c>
      <c r="AH267" s="29">
        <f t="shared" si="245"/>
        <v>13164244</v>
      </c>
      <c r="AI267" s="29">
        <f t="shared" si="245"/>
        <v>0</v>
      </c>
      <c r="AJ267" s="29">
        <f t="shared" si="245"/>
        <v>13164244</v>
      </c>
      <c r="AK267" s="29">
        <f t="shared" si="245"/>
        <v>0</v>
      </c>
      <c r="AL267" s="29"/>
      <c r="AM267" s="29"/>
      <c r="AN267" s="29"/>
      <c r="AO267" s="29"/>
      <c r="AP267" s="29"/>
      <c r="AQ267" s="29">
        <f t="shared" ref="AQ267:AV267" si="246">AQ268+AQ270+AQ274</f>
        <v>12995184</v>
      </c>
      <c r="AR267" s="29"/>
      <c r="AS267" s="29">
        <f t="shared" si="193"/>
        <v>12995184</v>
      </c>
      <c r="AT267" s="29"/>
      <c r="AU267" s="29">
        <f t="shared" si="221"/>
        <v>12995184</v>
      </c>
      <c r="AV267" s="29">
        <f t="shared" si="246"/>
        <v>12986484</v>
      </c>
      <c r="AW267" s="29"/>
      <c r="AX267" s="29">
        <f t="shared" si="194"/>
        <v>12986484</v>
      </c>
      <c r="AY267" s="29"/>
      <c r="AZ267" s="29">
        <f t="shared" si="222"/>
        <v>12986484</v>
      </c>
    </row>
    <row r="268" spans="1:52" ht="105" hidden="1" x14ac:dyDescent="0.25">
      <c r="A268" s="126" t="s">
        <v>19</v>
      </c>
      <c r="B268" s="124"/>
      <c r="C268" s="124"/>
      <c r="D268" s="124"/>
      <c r="E268" s="124">
        <v>852</v>
      </c>
      <c r="F268" s="3" t="s">
        <v>106</v>
      </c>
      <c r="G268" s="3" t="s">
        <v>67</v>
      </c>
      <c r="H268" s="3" t="s">
        <v>185</v>
      </c>
      <c r="I268" s="3" t="s">
        <v>21</v>
      </c>
      <c r="J268" s="29">
        <f t="shared" ref="J268:AV268" si="247">J269</f>
        <v>11881600</v>
      </c>
      <c r="K268" s="29">
        <f t="shared" si="247"/>
        <v>0</v>
      </c>
      <c r="L268" s="29">
        <f t="shared" si="247"/>
        <v>11881600</v>
      </c>
      <c r="M268" s="29">
        <f t="shared" si="247"/>
        <v>0</v>
      </c>
      <c r="N268" s="29">
        <f t="shared" si="247"/>
        <v>79972.77</v>
      </c>
      <c r="O268" s="29">
        <f t="shared" si="247"/>
        <v>0</v>
      </c>
      <c r="P268" s="29">
        <f t="shared" si="247"/>
        <v>79972.77</v>
      </c>
      <c r="Q268" s="29">
        <f t="shared" si="247"/>
        <v>0</v>
      </c>
      <c r="R268" s="29">
        <f t="shared" si="247"/>
        <v>11961572.77</v>
      </c>
      <c r="S268" s="29">
        <f t="shared" si="247"/>
        <v>0</v>
      </c>
      <c r="T268" s="29">
        <f t="shared" si="247"/>
        <v>11961572.77</v>
      </c>
      <c r="U268" s="29">
        <f t="shared" si="247"/>
        <v>0</v>
      </c>
      <c r="V268" s="29">
        <f t="shared" si="247"/>
        <v>0</v>
      </c>
      <c r="W268" s="29">
        <f t="shared" si="247"/>
        <v>0</v>
      </c>
      <c r="X268" s="29">
        <f t="shared" si="247"/>
        <v>0</v>
      </c>
      <c r="Y268" s="29">
        <f t="shared" si="247"/>
        <v>0</v>
      </c>
      <c r="Z268" s="29">
        <f t="shared" si="247"/>
        <v>11961572.77</v>
      </c>
      <c r="AA268" s="29">
        <f t="shared" si="247"/>
        <v>0</v>
      </c>
      <c r="AB268" s="29">
        <f t="shared" si="247"/>
        <v>11961572.77</v>
      </c>
      <c r="AC268" s="29">
        <f t="shared" si="247"/>
        <v>0</v>
      </c>
      <c r="AD268" s="29">
        <f t="shared" si="247"/>
        <v>0</v>
      </c>
      <c r="AE268" s="29">
        <f t="shared" si="247"/>
        <v>0</v>
      </c>
      <c r="AF268" s="29">
        <f t="shared" si="247"/>
        <v>0</v>
      </c>
      <c r="AG268" s="29">
        <f t="shared" si="247"/>
        <v>0</v>
      </c>
      <c r="AH268" s="29">
        <f t="shared" si="247"/>
        <v>11961572.77</v>
      </c>
      <c r="AI268" s="29">
        <f t="shared" si="247"/>
        <v>0</v>
      </c>
      <c r="AJ268" s="29">
        <f t="shared" si="247"/>
        <v>11961572.77</v>
      </c>
      <c r="AK268" s="29">
        <f t="shared" si="247"/>
        <v>0</v>
      </c>
      <c r="AL268" s="29"/>
      <c r="AM268" s="29"/>
      <c r="AN268" s="29"/>
      <c r="AO268" s="29"/>
      <c r="AP268" s="29"/>
      <c r="AQ268" s="29">
        <f t="shared" si="247"/>
        <v>11881600</v>
      </c>
      <c r="AR268" s="29"/>
      <c r="AS268" s="29">
        <f t="shared" si="193"/>
        <v>11881600</v>
      </c>
      <c r="AT268" s="29"/>
      <c r="AU268" s="29">
        <f t="shared" si="221"/>
        <v>11881600</v>
      </c>
      <c r="AV268" s="29">
        <f t="shared" si="247"/>
        <v>11881600</v>
      </c>
      <c r="AW268" s="29"/>
      <c r="AX268" s="29">
        <f t="shared" si="194"/>
        <v>11881600</v>
      </c>
      <c r="AY268" s="29"/>
      <c r="AZ268" s="29">
        <f t="shared" si="222"/>
        <v>11881600</v>
      </c>
    </row>
    <row r="269" spans="1:52" ht="45" hidden="1" x14ac:dyDescent="0.25">
      <c r="A269" s="126" t="s">
        <v>11</v>
      </c>
      <c r="B269" s="124"/>
      <c r="C269" s="124"/>
      <c r="D269" s="124"/>
      <c r="E269" s="124">
        <v>852</v>
      </c>
      <c r="F269" s="3" t="s">
        <v>106</v>
      </c>
      <c r="G269" s="3" t="s">
        <v>67</v>
      </c>
      <c r="H269" s="3" t="s">
        <v>185</v>
      </c>
      <c r="I269" s="3" t="s">
        <v>22</v>
      </c>
      <c r="J269" s="29">
        <f>'7.ВС'!J329</f>
        <v>11881600</v>
      </c>
      <c r="K269" s="29">
        <f>'7.ВС'!K329</f>
        <v>0</v>
      </c>
      <c r="L269" s="29">
        <f>'7.ВС'!L329</f>
        <v>11881600</v>
      </c>
      <c r="M269" s="29">
        <f>'7.ВС'!M329</f>
        <v>0</v>
      </c>
      <c r="N269" s="29">
        <f>'7.ВС'!N329</f>
        <v>79972.77</v>
      </c>
      <c r="O269" s="29">
        <f>'7.ВС'!O329</f>
        <v>0</v>
      </c>
      <c r="P269" s="29">
        <f>'7.ВС'!P329</f>
        <v>79972.77</v>
      </c>
      <c r="Q269" s="29">
        <f>'7.ВС'!Q329</f>
        <v>0</v>
      </c>
      <c r="R269" s="29">
        <f>'7.ВС'!R329</f>
        <v>11961572.77</v>
      </c>
      <c r="S269" s="29">
        <f>'7.ВС'!S329</f>
        <v>0</v>
      </c>
      <c r="T269" s="29">
        <f>'7.ВС'!T329</f>
        <v>11961572.77</v>
      </c>
      <c r="U269" s="29">
        <f>'7.ВС'!U329</f>
        <v>0</v>
      </c>
      <c r="V269" s="29">
        <f>'7.ВС'!V329</f>
        <v>0</v>
      </c>
      <c r="W269" s="29">
        <f>'7.ВС'!W329</f>
        <v>0</v>
      </c>
      <c r="X269" s="29">
        <f>'7.ВС'!X329</f>
        <v>0</v>
      </c>
      <c r="Y269" s="29">
        <f>'7.ВС'!Y329</f>
        <v>0</v>
      </c>
      <c r="Z269" s="29">
        <f>'7.ВС'!Z329</f>
        <v>11961572.77</v>
      </c>
      <c r="AA269" s="29">
        <f>'7.ВС'!AA329</f>
        <v>0</v>
      </c>
      <c r="AB269" s="29">
        <f>'7.ВС'!AB329</f>
        <v>11961572.77</v>
      </c>
      <c r="AC269" s="29">
        <f>'7.ВС'!AC329</f>
        <v>0</v>
      </c>
      <c r="AD269" s="29">
        <f>'7.ВС'!AD329</f>
        <v>0</v>
      </c>
      <c r="AE269" s="29">
        <f>'7.ВС'!AE329</f>
        <v>0</v>
      </c>
      <c r="AF269" s="29">
        <f>'7.ВС'!AF329</f>
        <v>0</v>
      </c>
      <c r="AG269" s="29">
        <f>'7.ВС'!AG329</f>
        <v>0</v>
      </c>
      <c r="AH269" s="29">
        <f>'7.ВС'!AH329</f>
        <v>11961572.77</v>
      </c>
      <c r="AI269" s="29">
        <f>'7.ВС'!AI329</f>
        <v>0</v>
      </c>
      <c r="AJ269" s="29">
        <f>'7.ВС'!AJ329</f>
        <v>11961572.77</v>
      </c>
      <c r="AK269" s="29">
        <f>'7.ВС'!AK329</f>
        <v>0</v>
      </c>
      <c r="AL269" s="29"/>
      <c r="AM269" s="29"/>
      <c r="AN269" s="29"/>
      <c r="AO269" s="29"/>
      <c r="AP269" s="29"/>
      <c r="AQ269" s="29">
        <f>'7.ВС'!AQ329</f>
        <v>11881600</v>
      </c>
      <c r="AR269" s="29"/>
      <c r="AS269" s="29">
        <f t="shared" si="193"/>
        <v>11881600</v>
      </c>
      <c r="AT269" s="29"/>
      <c r="AU269" s="29">
        <f t="shared" si="221"/>
        <v>11881600</v>
      </c>
      <c r="AV269" s="29">
        <f>'7.ВС'!AV329</f>
        <v>11881600</v>
      </c>
      <c r="AW269" s="29"/>
      <c r="AX269" s="29">
        <f t="shared" si="194"/>
        <v>11881600</v>
      </c>
      <c r="AY269" s="29"/>
      <c r="AZ269" s="29">
        <f t="shared" si="222"/>
        <v>11881600</v>
      </c>
    </row>
    <row r="270" spans="1:52" ht="45" hidden="1" x14ac:dyDescent="0.25">
      <c r="A270" s="106" t="s">
        <v>25</v>
      </c>
      <c r="B270" s="126"/>
      <c r="C270" s="126"/>
      <c r="D270" s="126"/>
      <c r="E270" s="124">
        <v>852</v>
      </c>
      <c r="F270" s="3" t="s">
        <v>106</v>
      </c>
      <c r="G270" s="3" t="s">
        <v>67</v>
      </c>
      <c r="H270" s="3" t="s">
        <v>185</v>
      </c>
      <c r="I270" s="3" t="s">
        <v>26</v>
      </c>
      <c r="J270" s="29">
        <f t="shared" ref="J270:AV270" si="248">J271</f>
        <v>1145500</v>
      </c>
      <c r="K270" s="29">
        <f t="shared" si="248"/>
        <v>0</v>
      </c>
      <c r="L270" s="29">
        <f t="shared" si="248"/>
        <v>1145500</v>
      </c>
      <c r="M270" s="29">
        <f t="shared" si="248"/>
        <v>0</v>
      </c>
      <c r="N270" s="29">
        <f t="shared" si="248"/>
        <v>0</v>
      </c>
      <c r="O270" s="29">
        <f t="shared" si="248"/>
        <v>0</v>
      </c>
      <c r="P270" s="29">
        <f t="shared" si="248"/>
        <v>0</v>
      </c>
      <c r="Q270" s="29">
        <f t="shared" si="248"/>
        <v>0</v>
      </c>
      <c r="R270" s="29">
        <f t="shared" si="248"/>
        <v>1145500</v>
      </c>
      <c r="S270" s="29">
        <f t="shared" si="248"/>
        <v>0</v>
      </c>
      <c r="T270" s="29">
        <f t="shared" si="248"/>
        <v>1145500</v>
      </c>
      <c r="U270" s="29">
        <f t="shared" si="248"/>
        <v>0</v>
      </c>
      <c r="V270" s="29">
        <f t="shared" si="248"/>
        <v>0</v>
      </c>
      <c r="W270" s="29">
        <f t="shared" si="248"/>
        <v>0</v>
      </c>
      <c r="X270" s="29">
        <f t="shared" si="248"/>
        <v>0</v>
      </c>
      <c r="Y270" s="29">
        <f t="shared" si="248"/>
        <v>0</v>
      </c>
      <c r="Z270" s="29">
        <f t="shared" si="248"/>
        <v>1145500</v>
      </c>
      <c r="AA270" s="29">
        <f t="shared" si="248"/>
        <v>0</v>
      </c>
      <c r="AB270" s="29">
        <f t="shared" si="248"/>
        <v>1145500</v>
      </c>
      <c r="AC270" s="29">
        <f t="shared" si="248"/>
        <v>0</v>
      </c>
      <c r="AD270" s="29">
        <f t="shared" si="248"/>
        <v>0</v>
      </c>
      <c r="AE270" s="29">
        <f t="shared" si="248"/>
        <v>0</v>
      </c>
      <c r="AF270" s="29">
        <f t="shared" si="248"/>
        <v>0</v>
      </c>
      <c r="AG270" s="29">
        <f t="shared" si="248"/>
        <v>0</v>
      </c>
      <c r="AH270" s="29">
        <f t="shared" si="248"/>
        <v>1145500</v>
      </c>
      <c r="AI270" s="29">
        <f t="shared" si="248"/>
        <v>0</v>
      </c>
      <c r="AJ270" s="29">
        <f t="shared" si="248"/>
        <v>1145500</v>
      </c>
      <c r="AK270" s="29">
        <f t="shared" si="248"/>
        <v>0</v>
      </c>
      <c r="AL270" s="29"/>
      <c r="AM270" s="29"/>
      <c r="AN270" s="29"/>
      <c r="AO270" s="29"/>
      <c r="AP270" s="29"/>
      <c r="AQ270" s="29">
        <f t="shared" si="248"/>
        <v>1067500</v>
      </c>
      <c r="AR270" s="29"/>
      <c r="AS270" s="29">
        <f t="shared" si="193"/>
        <v>1067500</v>
      </c>
      <c r="AT270" s="29"/>
      <c r="AU270" s="29">
        <f t="shared" si="221"/>
        <v>1067500</v>
      </c>
      <c r="AV270" s="29">
        <f t="shared" si="248"/>
        <v>1058800</v>
      </c>
      <c r="AW270" s="29"/>
      <c r="AX270" s="29">
        <f t="shared" si="194"/>
        <v>1058800</v>
      </c>
      <c r="AY270" s="29"/>
      <c r="AZ270" s="29">
        <f t="shared" si="222"/>
        <v>1058800</v>
      </c>
    </row>
    <row r="271" spans="1:52" ht="45" hidden="1" x14ac:dyDescent="0.25">
      <c r="A271" s="106" t="s">
        <v>12</v>
      </c>
      <c r="B271" s="106"/>
      <c r="C271" s="106"/>
      <c r="D271" s="106"/>
      <c r="E271" s="124">
        <v>852</v>
      </c>
      <c r="F271" s="3" t="s">
        <v>106</v>
      </c>
      <c r="G271" s="3" t="s">
        <v>67</v>
      </c>
      <c r="H271" s="3" t="s">
        <v>185</v>
      </c>
      <c r="I271" s="3" t="s">
        <v>27</v>
      </c>
      <c r="J271" s="29">
        <f>'7.ВС'!J331</f>
        <v>1145500</v>
      </c>
      <c r="K271" s="29">
        <f>'7.ВС'!K331</f>
        <v>0</v>
      </c>
      <c r="L271" s="29">
        <f>'7.ВС'!L331</f>
        <v>1145500</v>
      </c>
      <c r="M271" s="29">
        <f>'7.ВС'!M331</f>
        <v>0</v>
      </c>
      <c r="N271" s="29">
        <f>'7.ВС'!N331</f>
        <v>0</v>
      </c>
      <c r="O271" s="29">
        <f>'7.ВС'!O331</f>
        <v>0</v>
      </c>
      <c r="P271" s="29">
        <f>'7.ВС'!P331</f>
        <v>0</v>
      </c>
      <c r="Q271" s="29">
        <f>'7.ВС'!Q331</f>
        <v>0</v>
      </c>
      <c r="R271" s="29">
        <f>'7.ВС'!R331</f>
        <v>1145500</v>
      </c>
      <c r="S271" s="29">
        <f>'7.ВС'!S331</f>
        <v>0</v>
      </c>
      <c r="T271" s="29">
        <f>'7.ВС'!T331</f>
        <v>1145500</v>
      </c>
      <c r="U271" s="29">
        <f>'7.ВС'!U331</f>
        <v>0</v>
      </c>
      <c r="V271" s="29">
        <f>'7.ВС'!V331</f>
        <v>0</v>
      </c>
      <c r="W271" s="29">
        <f>'7.ВС'!W331</f>
        <v>0</v>
      </c>
      <c r="X271" s="29">
        <f>'7.ВС'!X331</f>
        <v>0</v>
      </c>
      <c r="Y271" s="29">
        <f>'7.ВС'!Y331</f>
        <v>0</v>
      </c>
      <c r="Z271" s="29">
        <f>'7.ВС'!Z331</f>
        <v>1145500</v>
      </c>
      <c r="AA271" s="29">
        <f>'7.ВС'!AA331</f>
        <v>0</v>
      </c>
      <c r="AB271" s="29">
        <f>'7.ВС'!AB331</f>
        <v>1145500</v>
      </c>
      <c r="AC271" s="29">
        <f>'7.ВС'!AC331</f>
        <v>0</v>
      </c>
      <c r="AD271" s="29">
        <f>'7.ВС'!AD331</f>
        <v>0</v>
      </c>
      <c r="AE271" s="29">
        <f>'7.ВС'!AE331</f>
        <v>0</v>
      </c>
      <c r="AF271" s="29">
        <f>'7.ВС'!AF331</f>
        <v>0</v>
      </c>
      <c r="AG271" s="29">
        <f>'7.ВС'!AG331</f>
        <v>0</v>
      </c>
      <c r="AH271" s="29">
        <f>'7.ВС'!AH331</f>
        <v>1145500</v>
      </c>
      <c r="AI271" s="29">
        <f>'7.ВС'!AI331</f>
        <v>0</v>
      </c>
      <c r="AJ271" s="29">
        <f>'7.ВС'!AJ331</f>
        <v>1145500</v>
      </c>
      <c r="AK271" s="29">
        <f>'7.ВС'!AK331</f>
        <v>0</v>
      </c>
      <c r="AL271" s="29"/>
      <c r="AM271" s="29"/>
      <c r="AN271" s="29"/>
      <c r="AO271" s="29"/>
      <c r="AP271" s="29"/>
      <c r="AQ271" s="29">
        <f>'7.ВС'!AQ331</f>
        <v>1067500</v>
      </c>
      <c r="AR271" s="29"/>
      <c r="AS271" s="29">
        <f t="shared" si="193"/>
        <v>1067500</v>
      </c>
      <c r="AT271" s="29"/>
      <c r="AU271" s="29">
        <f t="shared" si="221"/>
        <v>1067500</v>
      </c>
      <c r="AV271" s="29">
        <f>'7.ВС'!AV331</f>
        <v>1058800</v>
      </c>
      <c r="AW271" s="29"/>
      <c r="AX271" s="29">
        <f t="shared" si="194"/>
        <v>1058800</v>
      </c>
      <c r="AY271" s="29"/>
      <c r="AZ271" s="29">
        <f t="shared" si="222"/>
        <v>1058800</v>
      </c>
    </row>
    <row r="272" spans="1:52" ht="30" hidden="1" x14ac:dyDescent="0.25">
      <c r="A272" s="106" t="s">
        <v>131</v>
      </c>
      <c r="B272" s="106"/>
      <c r="C272" s="106"/>
      <c r="D272" s="106"/>
      <c r="E272" s="124"/>
      <c r="F272" s="3" t="s">
        <v>106</v>
      </c>
      <c r="G272" s="3" t="s">
        <v>67</v>
      </c>
      <c r="H272" s="3" t="s">
        <v>185</v>
      </c>
      <c r="I272" s="3" t="s">
        <v>132</v>
      </c>
      <c r="J272" s="29">
        <f>J273</f>
        <v>0</v>
      </c>
      <c r="K272" s="29">
        <f t="shared" ref="K272:AK272" si="249">K273</f>
        <v>0</v>
      </c>
      <c r="L272" s="29">
        <f t="shared" si="249"/>
        <v>0</v>
      </c>
      <c r="M272" s="29">
        <f t="shared" si="249"/>
        <v>0</v>
      </c>
      <c r="N272" s="29">
        <f t="shared" si="249"/>
        <v>11087.23</v>
      </c>
      <c r="O272" s="29">
        <f t="shared" si="249"/>
        <v>0</v>
      </c>
      <c r="P272" s="29">
        <f t="shared" si="249"/>
        <v>11087.23</v>
      </c>
      <c r="Q272" s="29">
        <f t="shared" si="249"/>
        <v>0</v>
      </c>
      <c r="R272" s="29">
        <f t="shared" si="249"/>
        <v>11087.23</v>
      </c>
      <c r="S272" s="29">
        <f t="shared" si="249"/>
        <v>0</v>
      </c>
      <c r="T272" s="29">
        <f t="shared" si="249"/>
        <v>11087.23</v>
      </c>
      <c r="U272" s="29">
        <f t="shared" si="249"/>
        <v>0</v>
      </c>
      <c r="V272" s="29">
        <f t="shared" si="249"/>
        <v>0</v>
      </c>
      <c r="W272" s="29">
        <f t="shared" si="249"/>
        <v>0</v>
      </c>
      <c r="X272" s="29">
        <f t="shared" si="249"/>
        <v>0</v>
      </c>
      <c r="Y272" s="29">
        <f t="shared" si="249"/>
        <v>0</v>
      </c>
      <c r="Z272" s="29">
        <f t="shared" si="249"/>
        <v>11087.23</v>
      </c>
      <c r="AA272" s="29">
        <f t="shared" si="249"/>
        <v>0</v>
      </c>
      <c r="AB272" s="29">
        <f t="shared" si="249"/>
        <v>11087.23</v>
      </c>
      <c r="AC272" s="29">
        <f t="shared" si="249"/>
        <v>0</v>
      </c>
      <c r="AD272" s="29">
        <f t="shared" si="249"/>
        <v>0</v>
      </c>
      <c r="AE272" s="29">
        <f t="shared" si="249"/>
        <v>0</v>
      </c>
      <c r="AF272" s="29">
        <f t="shared" si="249"/>
        <v>0</v>
      </c>
      <c r="AG272" s="29">
        <f t="shared" si="249"/>
        <v>0</v>
      </c>
      <c r="AH272" s="29">
        <f t="shared" si="249"/>
        <v>11087.23</v>
      </c>
      <c r="AI272" s="29">
        <f t="shared" si="249"/>
        <v>0</v>
      </c>
      <c r="AJ272" s="29">
        <f t="shared" si="249"/>
        <v>11087.23</v>
      </c>
      <c r="AK272" s="29">
        <f t="shared" si="249"/>
        <v>0</v>
      </c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</row>
    <row r="273" spans="1:52" ht="45" hidden="1" x14ac:dyDescent="0.25">
      <c r="A273" s="126" t="s">
        <v>186</v>
      </c>
      <c r="B273" s="106"/>
      <c r="C273" s="106"/>
      <c r="D273" s="106"/>
      <c r="E273" s="124"/>
      <c r="F273" s="3" t="s">
        <v>106</v>
      </c>
      <c r="G273" s="3" t="s">
        <v>67</v>
      </c>
      <c r="H273" s="3" t="s">
        <v>185</v>
      </c>
      <c r="I273" s="3" t="s">
        <v>134</v>
      </c>
      <c r="J273" s="29">
        <f>'7.ВС'!J333</f>
        <v>0</v>
      </c>
      <c r="K273" s="29">
        <f>'7.ВС'!K333</f>
        <v>0</v>
      </c>
      <c r="L273" s="29">
        <f>'7.ВС'!L333</f>
        <v>0</v>
      </c>
      <c r="M273" s="29">
        <f>'7.ВС'!M333</f>
        <v>0</v>
      </c>
      <c r="N273" s="29">
        <f>'7.ВС'!N333</f>
        <v>11087.23</v>
      </c>
      <c r="O273" s="29">
        <f>'7.ВС'!O333</f>
        <v>0</v>
      </c>
      <c r="P273" s="29">
        <f>'7.ВС'!P333</f>
        <v>11087.23</v>
      </c>
      <c r="Q273" s="29">
        <f>'7.ВС'!Q333</f>
        <v>0</v>
      </c>
      <c r="R273" s="29">
        <f>'7.ВС'!R333</f>
        <v>11087.23</v>
      </c>
      <c r="S273" s="29">
        <f>'7.ВС'!S333</f>
        <v>0</v>
      </c>
      <c r="T273" s="29">
        <f>'7.ВС'!T333</f>
        <v>11087.23</v>
      </c>
      <c r="U273" s="29">
        <f>'7.ВС'!U333</f>
        <v>0</v>
      </c>
      <c r="V273" s="29">
        <f>'7.ВС'!V333</f>
        <v>0</v>
      </c>
      <c r="W273" s="29">
        <f>'7.ВС'!W333</f>
        <v>0</v>
      </c>
      <c r="X273" s="29">
        <f>'7.ВС'!X333</f>
        <v>0</v>
      </c>
      <c r="Y273" s="29">
        <f>'7.ВС'!Y333</f>
        <v>0</v>
      </c>
      <c r="Z273" s="29">
        <f>'7.ВС'!Z333</f>
        <v>11087.23</v>
      </c>
      <c r="AA273" s="29">
        <f>'7.ВС'!AA333</f>
        <v>0</v>
      </c>
      <c r="AB273" s="29">
        <f>'7.ВС'!AB333</f>
        <v>11087.23</v>
      </c>
      <c r="AC273" s="29">
        <f>'7.ВС'!AC333</f>
        <v>0</v>
      </c>
      <c r="AD273" s="29">
        <f>'7.ВС'!AD333</f>
        <v>0</v>
      </c>
      <c r="AE273" s="29">
        <f>'7.ВС'!AE333</f>
        <v>0</v>
      </c>
      <c r="AF273" s="29">
        <f>'7.ВС'!AF333</f>
        <v>0</v>
      </c>
      <c r="AG273" s="29">
        <f>'7.ВС'!AG333</f>
        <v>0</v>
      </c>
      <c r="AH273" s="29">
        <f>'7.ВС'!AH333</f>
        <v>11087.23</v>
      </c>
      <c r="AI273" s="29">
        <f>'7.ВС'!AI333</f>
        <v>0</v>
      </c>
      <c r="AJ273" s="29">
        <f>'7.ВС'!AJ333</f>
        <v>11087.23</v>
      </c>
      <c r="AK273" s="29">
        <f>'7.ВС'!AK333</f>
        <v>0</v>
      </c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</row>
    <row r="274" spans="1:52" hidden="1" x14ac:dyDescent="0.25">
      <c r="A274" s="106" t="s">
        <v>28</v>
      </c>
      <c r="B274" s="106"/>
      <c r="C274" s="106"/>
      <c r="D274" s="106"/>
      <c r="E274" s="124">
        <v>852</v>
      </c>
      <c r="F274" s="3" t="s">
        <v>106</v>
      </c>
      <c r="G274" s="3" t="s">
        <v>67</v>
      </c>
      <c r="H274" s="3" t="s">
        <v>185</v>
      </c>
      <c r="I274" s="3" t="s">
        <v>29</v>
      </c>
      <c r="J274" s="29">
        <f t="shared" ref="J274:AV274" si="250">J275</f>
        <v>46084</v>
      </c>
      <c r="K274" s="29">
        <f t="shared" si="250"/>
        <v>0</v>
      </c>
      <c r="L274" s="29">
        <f t="shared" si="250"/>
        <v>46084</v>
      </c>
      <c r="M274" s="29">
        <f t="shared" si="250"/>
        <v>0</v>
      </c>
      <c r="N274" s="29">
        <f t="shared" si="250"/>
        <v>0</v>
      </c>
      <c r="O274" s="29">
        <f t="shared" si="250"/>
        <v>0</v>
      </c>
      <c r="P274" s="29">
        <f t="shared" si="250"/>
        <v>0</v>
      </c>
      <c r="Q274" s="29">
        <f t="shared" si="250"/>
        <v>0</v>
      </c>
      <c r="R274" s="29">
        <f t="shared" si="250"/>
        <v>46084</v>
      </c>
      <c r="S274" s="29">
        <f t="shared" si="250"/>
        <v>0</v>
      </c>
      <c r="T274" s="29">
        <f t="shared" si="250"/>
        <v>46084</v>
      </c>
      <c r="U274" s="29">
        <f t="shared" si="250"/>
        <v>0</v>
      </c>
      <c r="V274" s="29">
        <f t="shared" si="250"/>
        <v>0</v>
      </c>
      <c r="W274" s="29">
        <f t="shared" si="250"/>
        <v>0</v>
      </c>
      <c r="X274" s="29">
        <f t="shared" si="250"/>
        <v>0</v>
      </c>
      <c r="Y274" s="29">
        <f t="shared" si="250"/>
        <v>0</v>
      </c>
      <c r="Z274" s="29">
        <f t="shared" si="250"/>
        <v>46084</v>
      </c>
      <c r="AA274" s="29">
        <f t="shared" si="250"/>
        <v>0</v>
      </c>
      <c r="AB274" s="29">
        <f t="shared" si="250"/>
        <v>46084</v>
      </c>
      <c r="AC274" s="29">
        <f t="shared" si="250"/>
        <v>0</v>
      </c>
      <c r="AD274" s="29">
        <f t="shared" si="250"/>
        <v>0</v>
      </c>
      <c r="AE274" s="29">
        <f t="shared" si="250"/>
        <v>0</v>
      </c>
      <c r="AF274" s="29">
        <f t="shared" si="250"/>
        <v>0</v>
      </c>
      <c r="AG274" s="29">
        <f t="shared" si="250"/>
        <v>0</v>
      </c>
      <c r="AH274" s="29">
        <f t="shared" si="250"/>
        <v>46084</v>
      </c>
      <c r="AI274" s="29">
        <f t="shared" si="250"/>
        <v>0</v>
      </c>
      <c r="AJ274" s="29">
        <f t="shared" si="250"/>
        <v>46084</v>
      </c>
      <c r="AK274" s="29">
        <f t="shared" si="250"/>
        <v>0</v>
      </c>
      <c r="AL274" s="29"/>
      <c r="AM274" s="29"/>
      <c r="AN274" s="29"/>
      <c r="AO274" s="29"/>
      <c r="AP274" s="29"/>
      <c r="AQ274" s="29">
        <f t="shared" si="250"/>
        <v>46084</v>
      </c>
      <c r="AR274" s="29"/>
      <c r="AS274" s="29">
        <f t="shared" si="193"/>
        <v>46084</v>
      </c>
      <c r="AT274" s="29"/>
      <c r="AU274" s="29">
        <f t="shared" ref="AU274:AU337" si="251">AS274+AT274</f>
        <v>46084</v>
      </c>
      <c r="AV274" s="29">
        <f t="shared" si="250"/>
        <v>46084</v>
      </c>
      <c r="AW274" s="29"/>
      <c r="AX274" s="29">
        <f t="shared" si="194"/>
        <v>46084</v>
      </c>
      <c r="AY274" s="29"/>
      <c r="AZ274" s="29">
        <f t="shared" ref="AZ274:AZ337" si="252">AX274+AY274</f>
        <v>46084</v>
      </c>
    </row>
    <row r="275" spans="1:52" ht="30" hidden="1" x14ac:dyDescent="0.25">
      <c r="A275" s="106" t="s">
        <v>30</v>
      </c>
      <c r="B275" s="106"/>
      <c r="C275" s="106"/>
      <c r="D275" s="106"/>
      <c r="E275" s="124">
        <v>852</v>
      </c>
      <c r="F275" s="3" t="s">
        <v>106</v>
      </c>
      <c r="G275" s="3" t="s">
        <v>67</v>
      </c>
      <c r="H275" s="3" t="s">
        <v>185</v>
      </c>
      <c r="I275" s="3" t="s">
        <v>31</v>
      </c>
      <c r="J275" s="29">
        <f>'7.ВС'!J335</f>
        <v>46084</v>
      </c>
      <c r="K275" s="29">
        <f>'7.ВС'!K335</f>
        <v>0</v>
      </c>
      <c r="L275" s="29">
        <f>'7.ВС'!L335</f>
        <v>46084</v>
      </c>
      <c r="M275" s="29">
        <f>'7.ВС'!M335</f>
        <v>0</v>
      </c>
      <c r="N275" s="29">
        <f>'7.ВС'!N335</f>
        <v>0</v>
      </c>
      <c r="O275" s="29">
        <f>'7.ВС'!O335</f>
        <v>0</v>
      </c>
      <c r="P275" s="29">
        <f>'7.ВС'!P335</f>
        <v>0</v>
      </c>
      <c r="Q275" s="29">
        <f>'7.ВС'!Q335</f>
        <v>0</v>
      </c>
      <c r="R275" s="29">
        <f>'7.ВС'!R335</f>
        <v>46084</v>
      </c>
      <c r="S275" s="29">
        <f>'7.ВС'!S335</f>
        <v>0</v>
      </c>
      <c r="T275" s="29">
        <f>'7.ВС'!T335</f>
        <v>46084</v>
      </c>
      <c r="U275" s="29">
        <f>'7.ВС'!U335</f>
        <v>0</v>
      </c>
      <c r="V275" s="29">
        <f>'7.ВС'!V335</f>
        <v>0</v>
      </c>
      <c r="W275" s="29">
        <f>'7.ВС'!W335</f>
        <v>0</v>
      </c>
      <c r="X275" s="29">
        <f>'7.ВС'!X335</f>
        <v>0</v>
      </c>
      <c r="Y275" s="29">
        <f>'7.ВС'!Y335</f>
        <v>0</v>
      </c>
      <c r="Z275" s="29">
        <f>'7.ВС'!Z335</f>
        <v>46084</v>
      </c>
      <c r="AA275" s="29">
        <f>'7.ВС'!AA335</f>
        <v>0</v>
      </c>
      <c r="AB275" s="29">
        <f>'7.ВС'!AB335</f>
        <v>46084</v>
      </c>
      <c r="AC275" s="29">
        <f>'7.ВС'!AC335</f>
        <v>0</v>
      </c>
      <c r="AD275" s="29">
        <f>'7.ВС'!AD335</f>
        <v>0</v>
      </c>
      <c r="AE275" s="29">
        <f>'7.ВС'!AE335</f>
        <v>0</v>
      </c>
      <c r="AF275" s="29">
        <f>'7.ВС'!AF335</f>
        <v>0</v>
      </c>
      <c r="AG275" s="29">
        <f>'7.ВС'!AG335</f>
        <v>0</v>
      </c>
      <c r="AH275" s="29">
        <f>'7.ВС'!AH335</f>
        <v>46084</v>
      </c>
      <c r="AI275" s="29">
        <f>'7.ВС'!AI335</f>
        <v>0</v>
      </c>
      <c r="AJ275" s="29">
        <f>'7.ВС'!AJ335</f>
        <v>46084</v>
      </c>
      <c r="AK275" s="29">
        <f>'7.ВС'!AK335</f>
        <v>0</v>
      </c>
      <c r="AL275" s="29"/>
      <c r="AM275" s="29"/>
      <c r="AN275" s="29"/>
      <c r="AO275" s="29"/>
      <c r="AP275" s="29"/>
      <c r="AQ275" s="29">
        <f>'7.ВС'!AQ335</f>
        <v>46084</v>
      </c>
      <c r="AR275" s="29"/>
      <c r="AS275" s="29">
        <f t="shared" si="193"/>
        <v>46084</v>
      </c>
      <c r="AT275" s="29"/>
      <c r="AU275" s="29">
        <f t="shared" si="251"/>
        <v>46084</v>
      </c>
      <c r="AV275" s="29">
        <f>'7.ВС'!AV335</f>
        <v>46084</v>
      </c>
      <c r="AW275" s="29"/>
      <c r="AX275" s="29">
        <f t="shared" si="194"/>
        <v>46084</v>
      </c>
      <c r="AY275" s="29"/>
      <c r="AZ275" s="29">
        <f t="shared" si="252"/>
        <v>46084</v>
      </c>
    </row>
    <row r="276" spans="1:52" s="31" customFormat="1" ht="90" hidden="1" x14ac:dyDescent="0.25">
      <c r="A276" s="126" t="s">
        <v>168</v>
      </c>
      <c r="B276" s="104"/>
      <c r="C276" s="104"/>
      <c r="D276" s="104"/>
      <c r="E276" s="124">
        <v>852</v>
      </c>
      <c r="F276" s="3" t="s">
        <v>106</v>
      </c>
      <c r="G276" s="3" t="s">
        <v>67</v>
      </c>
      <c r="H276" s="3" t="s">
        <v>169</v>
      </c>
      <c r="I276" s="3"/>
      <c r="J276" s="29">
        <f t="shared" ref="J276:AV277" si="253">J277</f>
        <v>1402800</v>
      </c>
      <c r="K276" s="29">
        <f t="shared" si="253"/>
        <v>1402800</v>
      </c>
      <c r="L276" s="29">
        <f t="shared" si="253"/>
        <v>0</v>
      </c>
      <c r="M276" s="29">
        <f t="shared" si="253"/>
        <v>0</v>
      </c>
      <c r="N276" s="29">
        <f t="shared" si="253"/>
        <v>0</v>
      </c>
      <c r="O276" s="29">
        <f t="shared" si="253"/>
        <v>0</v>
      </c>
      <c r="P276" s="29">
        <f t="shared" si="253"/>
        <v>0</v>
      </c>
      <c r="Q276" s="29">
        <f t="shared" si="253"/>
        <v>0</v>
      </c>
      <c r="R276" s="29">
        <f t="shared" si="253"/>
        <v>1402800</v>
      </c>
      <c r="S276" s="29">
        <f t="shared" si="253"/>
        <v>1402800</v>
      </c>
      <c r="T276" s="29">
        <f t="shared" si="253"/>
        <v>0</v>
      </c>
      <c r="U276" s="29">
        <f t="shared" si="253"/>
        <v>0</v>
      </c>
      <c r="V276" s="29">
        <f t="shared" si="253"/>
        <v>0</v>
      </c>
      <c r="W276" s="29">
        <f t="shared" si="253"/>
        <v>0</v>
      </c>
      <c r="X276" s="29">
        <f t="shared" si="253"/>
        <v>0</v>
      </c>
      <c r="Y276" s="29">
        <f t="shared" si="253"/>
        <v>0</v>
      </c>
      <c r="Z276" s="29">
        <f t="shared" si="253"/>
        <v>1402800</v>
      </c>
      <c r="AA276" s="29">
        <f t="shared" si="253"/>
        <v>1402800</v>
      </c>
      <c r="AB276" s="29">
        <f t="shared" si="253"/>
        <v>0</v>
      </c>
      <c r="AC276" s="29">
        <f t="shared" si="253"/>
        <v>0</v>
      </c>
      <c r="AD276" s="29">
        <f t="shared" si="253"/>
        <v>0</v>
      </c>
      <c r="AE276" s="29">
        <f t="shared" si="253"/>
        <v>0</v>
      </c>
      <c r="AF276" s="29">
        <f t="shared" si="253"/>
        <v>0</v>
      </c>
      <c r="AG276" s="29">
        <f t="shared" si="253"/>
        <v>0</v>
      </c>
      <c r="AH276" s="29">
        <f t="shared" si="253"/>
        <v>1402800</v>
      </c>
      <c r="AI276" s="29">
        <f t="shared" si="253"/>
        <v>1402800</v>
      </c>
      <c r="AJ276" s="29">
        <f t="shared" si="253"/>
        <v>0</v>
      </c>
      <c r="AK276" s="29">
        <f t="shared" si="253"/>
        <v>0</v>
      </c>
      <c r="AL276" s="29"/>
      <c r="AM276" s="29"/>
      <c r="AN276" s="29"/>
      <c r="AO276" s="29"/>
      <c r="AP276" s="29"/>
      <c r="AQ276" s="29">
        <f t="shared" si="253"/>
        <v>1402800</v>
      </c>
      <c r="AR276" s="29"/>
      <c r="AS276" s="29">
        <f t="shared" ref="AS276:AS342" si="254">AQ276+AR276</f>
        <v>1402800</v>
      </c>
      <c r="AT276" s="29"/>
      <c r="AU276" s="29">
        <f t="shared" si="251"/>
        <v>1402800</v>
      </c>
      <c r="AV276" s="29">
        <f t="shared" si="253"/>
        <v>1402800</v>
      </c>
      <c r="AW276" s="29"/>
      <c r="AX276" s="29">
        <f t="shared" si="194"/>
        <v>1402800</v>
      </c>
      <c r="AY276" s="29"/>
      <c r="AZ276" s="29">
        <f t="shared" si="252"/>
        <v>1402800</v>
      </c>
    </row>
    <row r="277" spans="1:52" s="31" customFormat="1" ht="30" hidden="1" x14ac:dyDescent="0.25">
      <c r="A277" s="106" t="s">
        <v>131</v>
      </c>
      <c r="B277" s="104"/>
      <c r="C277" s="104"/>
      <c r="D277" s="104"/>
      <c r="E277" s="124">
        <v>852</v>
      </c>
      <c r="F277" s="3" t="s">
        <v>106</v>
      </c>
      <c r="G277" s="3" t="s">
        <v>67</v>
      </c>
      <c r="H277" s="3" t="s">
        <v>169</v>
      </c>
      <c r="I277" s="3" t="s">
        <v>132</v>
      </c>
      <c r="J277" s="29">
        <f t="shared" si="253"/>
        <v>1402800</v>
      </c>
      <c r="K277" s="29">
        <f t="shared" si="253"/>
        <v>1402800</v>
      </c>
      <c r="L277" s="29">
        <f t="shared" si="253"/>
        <v>0</v>
      </c>
      <c r="M277" s="29">
        <f t="shared" si="253"/>
        <v>0</v>
      </c>
      <c r="N277" s="29">
        <f t="shared" si="253"/>
        <v>0</v>
      </c>
      <c r="O277" s="29">
        <f t="shared" si="253"/>
        <v>0</v>
      </c>
      <c r="P277" s="29">
        <f t="shared" si="253"/>
        <v>0</v>
      </c>
      <c r="Q277" s="29">
        <f t="shared" si="253"/>
        <v>0</v>
      </c>
      <c r="R277" s="29">
        <f t="shared" si="253"/>
        <v>1402800</v>
      </c>
      <c r="S277" s="29">
        <f t="shared" si="253"/>
        <v>1402800</v>
      </c>
      <c r="T277" s="29">
        <f t="shared" si="253"/>
        <v>0</v>
      </c>
      <c r="U277" s="29">
        <f t="shared" si="253"/>
        <v>0</v>
      </c>
      <c r="V277" s="29">
        <f t="shared" si="253"/>
        <v>0</v>
      </c>
      <c r="W277" s="29">
        <f t="shared" si="253"/>
        <v>0</v>
      </c>
      <c r="X277" s="29">
        <f t="shared" si="253"/>
        <v>0</v>
      </c>
      <c r="Y277" s="29">
        <f t="shared" si="253"/>
        <v>0</v>
      </c>
      <c r="Z277" s="29">
        <f t="shared" si="253"/>
        <v>1402800</v>
      </c>
      <c r="AA277" s="29">
        <f t="shared" si="253"/>
        <v>1402800</v>
      </c>
      <c r="AB277" s="29">
        <f t="shared" si="253"/>
        <v>0</v>
      </c>
      <c r="AC277" s="29">
        <f t="shared" si="253"/>
        <v>0</v>
      </c>
      <c r="AD277" s="29">
        <f t="shared" si="253"/>
        <v>0</v>
      </c>
      <c r="AE277" s="29">
        <f t="shared" si="253"/>
        <v>0</v>
      </c>
      <c r="AF277" s="29">
        <f t="shared" si="253"/>
        <v>0</v>
      </c>
      <c r="AG277" s="29">
        <f t="shared" si="253"/>
        <v>0</v>
      </c>
      <c r="AH277" s="29">
        <f t="shared" si="253"/>
        <v>1402800</v>
      </c>
      <c r="AI277" s="29">
        <f t="shared" si="253"/>
        <v>1402800</v>
      </c>
      <c r="AJ277" s="29">
        <f t="shared" si="253"/>
        <v>0</v>
      </c>
      <c r="AK277" s="29">
        <f t="shared" si="253"/>
        <v>0</v>
      </c>
      <c r="AL277" s="29"/>
      <c r="AM277" s="29"/>
      <c r="AN277" s="29"/>
      <c r="AO277" s="29"/>
      <c r="AP277" s="29"/>
      <c r="AQ277" s="29">
        <f t="shared" si="253"/>
        <v>1402800</v>
      </c>
      <c r="AR277" s="29"/>
      <c r="AS277" s="29">
        <f t="shared" si="254"/>
        <v>1402800</v>
      </c>
      <c r="AT277" s="29"/>
      <c r="AU277" s="29">
        <f t="shared" si="251"/>
        <v>1402800</v>
      </c>
      <c r="AV277" s="29">
        <f t="shared" si="253"/>
        <v>1402800</v>
      </c>
      <c r="AW277" s="29"/>
      <c r="AX277" s="29">
        <f t="shared" ref="AX277:AX343" si="255">AV277+AW277</f>
        <v>1402800</v>
      </c>
      <c r="AY277" s="29"/>
      <c r="AZ277" s="29">
        <f t="shared" si="252"/>
        <v>1402800</v>
      </c>
    </row>
    <row r="278" spans="1:52" s="31" customFormat="1" ht="45" hidden="1" x14ac:dyDescent="0.25">
      <c r="A278" s="126" t="s">
        <v>186</v>
      </c>
      <c r="B278" s="104"/>
      <c r="C278" s="104"/>
      <c r="D278" s="104"/>
      <c r="E278" s="124">
        <v>852</v>
      </c>
      <c r="F278" s="3" t="s">
        <v>106</v>
      </c>
      <c r="G278" s="3" t="s">
        <v>67</v>
      </c>
      <c r="H278" s="3" t="s">
        <v>169</v>
      </c>
      <c r="I278" s="3" t="s">
        <v>134</v>
      </c>
      <c r="J278" s="29">
        <f>'7.ВС'!J338</f>
        <v>1402800</v>
      </c>
      <c r="K278" s="29">
        <f>'7.ВС'!K338</f>
        <v>1402800</v>
      </c>
      <c r="L278" s="29">
        <f>'7.ВС'!L338</f>
        <v>0</v>
      </c>
      <c r="M278" s="29">
        <f>'7.ВС'!M338</f>
        <v>0</v>
      </c>
      <c r="N278" s="29">
        <f>'7.ВС'!N338</f>
        <v>0</v>
      </c>
      <c r="O278" s="29">
        <f>'7.ВС'!O338</f>
        <v>0</v>
      </c>
      <c r="P278" s="29">
        <f>'7.ВС'!P338</f>
        <v>0</v>
      </c>
      <c r="Q278" s="29">
        <f>'7.ВС'!Q338</f>
        <v>0</v>
      </c>
      <c r="R278" s="29">
        <f>'7.ВС'!R338</f>
        <v>1402800</v>
      </c>
      <c r="S278" s="29">
        <f>'7.ВС'!S338</f>
        <v>1402800</v>
      </c>
      <c r="T278" s="29">
        <f>'7.ВС'!T338</f>
        <v>0</v>
      </c>
      <c r="U278" s="29">
        <f>'7.ВС'!U338</f>
        <v>0</v>
      </c>
      <c r="V278" s="29">
        <f>'7.ВС'!V338</f>
        <v>0</v>
      </c>
      <c r="W278" s="29">
        <f>'7.ВС'!W338</f>
        <v>0</v>
      </c>
      <c r="X278" s="29">
        <f>'7.ВС'!X338</f>
        <v>0</v>
      </c>
      <c r="Y278" s="29">
        <f>'7.ВС'!Y338</f>
        <v>0</v>
      </c>
      <c r="Z278" s="29">
        <f>'7.ВС'!Z338</f>
        <v>1402800</v>
      </c>
      <c r="AA278" s="29">
        <f>'7.ВС'!AA338</f>
        <v>1402800</v>
      </c>
      <c r="AB278" s="29">
        <f>'7.ВС'!AB338</f>
        <v>0</v>
      </c>
      <c r="AC278" s="29">
        <f>'7.ВС'!AC338</f>
        <v>0</v>
      </c>
      <c r="AD278" s="29">
        <f>'7.ВС'!AD338</f>
        <v>0</v>
      </c>
      <c r="AE278" s="29">
        <f>'7.ВС'!AE338</f>
        <v>0</v>
      </c>
      <c r="AF278" s="29">
        <f>'7.ВС'!AF338</f>
        <v>0</v>
      </c>
      <c r="AG278" s="29">
        <f>'7.ВС'!AG338</f>
        <v>0</v>
      </c>
      <c r="AH278" s="29">
        <f>'7.ВС'!AH338</f>
        <v>1402800</v>
      </c>
      <c r="AI278" s="29">
        <f>'7.ВС'!AI338</f>
        <v>1402800</v>
      </c>
      <c r="AJ278" s="29">
        <f>'7.ВС'!AJ338</f>
        <v>0</v>
      </c>
      <c r="AK278" s="29">
        <f>'7.ВС'!AK338</f>
        <v>0</v>
      </c>
      <c r="AL278" s="29"/>
      <c r="AM278" s="29"/>
      <c r="AN278" s="29"/>
      <c r="AO278" s="29"/>
      <c r="AP278" s="29"/>
      <c r="AQ278" s="29">
        <f>'7.ВС'!AQ338</f>
        <v>1402800</v>
      </c>
      <c r="AR278" s="29"/>
      <c r="AS278" s="29">
        <f t="shared" si="254"/>
        <v>1402800</v>
      </c>
      <c r="AT278" s="29"/>
      <c r="AU278" s="29">
        <f t="shared" si="251"/>
        <v>1402800</v>
      </c>
      <c r="AV278" s="29">
        <f>'7.ВС'!AV338</f>
        <v>1402800</v>
      </c>
      <c r="AW278" s="29"/>
      <c r="AX278" s="29">
        <f t="shared" si="255"/>
        <v>1402800</v>
      </c>
      <c r="AY278" s="29"/>
      <c r="AZ278" s="29">
        <f t="shared" si="252"/>
        <v>1402800</v>
      </c>
    </row>
    <row r="279" spans="1:52" x14ac:dyDescent="0.25">
      <c r="A279" s="76" t="s">
        <v>108</v>
      </c>
      <c r="B279" s="52"/>
      <c r="C279" s="52"/>
      <c r="D279" s="52"/>
      <c r="E279" s="124">
        <v>851</v>
      </c>
      <c r="F279" s="23" t="s">
        <v>80</v>
      </c>
      <c r="G279" s="23"/>
      <c r="H279" s="23"/>
      <c r="I279" s="23"/>
      <c r="J279" s="38">
        <f t="shared" ref="J279:AC279" si="256">J280+J317</f>
        <v>18908720</v>
      </c>
      <c r="K279" s="38">
        <f t="shared" si="256"/>
        <v>108120</v>
      </c>
      <c r="L279" s="38">
        <f t="shared" si="256"/>
        <v>15000600</v>
      </c>
      <c r="M279" s="38">
        <f t="shared" si="256"/>
        <v>3800000</v>
      </c>
      <c r="N279" s="38">
        <f t="shared" si="256"/>
        <v>3024882</v>
      </c>
      <c r="O279" s="38">
        <f t="shared" si="256"/>
        <v>1514280</v>
      </c>
      <c r="P279" s="38">
        <f t="shared" si="256"/>
        <v>1510602</v>
      </c>
      <c r="Q279" s="38">
        <f t="shared" si="256"/>
        <v>0</v>
      </c>
      <c r="R279" s="38">
        <f t="shared" si="256"/>
        <v>21933602</v>
      </c>
      <c r="S279" s="38">
        <f t="shared" si="256"/>
        <v>1622400</v>
      </c>
      <c r="T279" s="38">
        <f t="shared" si="256"/>
        <v>16511202</v>
      </c>
      <c r="U279" s="38">
        <f t="shared" si="256"/>
        <v>3800000</v>
      </c>
      <c r="V279" s="38">
        <f t="shared" si="256"/>
        <v>0</v>
      </c>
      <c r="W279" s="38">
        <f t="shared" si="256"/>
        <v>0</v>
      </c>
      <c r="X279" s="38">
        <f t="shared" si="256"/>
        <v>0</v>
      </c>
      <c r="Y279" s="38">
        <f t="shared" si="256"/>
        <v>0</v>
      </c>
      <c r="Z279" s="38">
        <f t="shared" si="256"/>
        <v>21933602</v>
      </c>
      <c r="AA279" s="38">
        <f t="shared" si="256"/>
        <v>1622400</v>
      </c>
      <c r="AB279" s="38">
        <f t="shared" si="256"/>
        <v>16511202</v>
      </c>
      <c r="AC279" s="38">
        <f t="shared" si="256"/>
        <v>3800000</v>
      </c>
      <c r="AD279" s="38">
        <f t="shared" ref="AD279:AK279" si="257">AD280+AD317</f>
        <v>118279</v>
      </c>
      <c r="AE279" s="38">
        <f t="shared" si="257"/>
        <v>118279</v>
      </c>
      <c r="AF279" s="38">
        <f t="shared" si="257"/>
        <v>0</v>
      </c>
      <c r="AG279" s="38">
        <f t="shared" si="257"/>
        <v>0</v>
      </c>
      <c r="AH279" s="38">
        <f t="shared" si="257"/>
        <v>22051881</v>
      </c>
      <c r="AI279" s="38">
        <f t="shared" si="257"/>
        <v>1740679</v>
      </c>
      <c r="AJ279" s="38">
        <f t="shared" si="257"/>
        <v>16511202</v>
      </c>
      <c r="AK279" s="38">
        <f t="shared" si="257"/>
        <v>3800000</v>
      </c>
      <c r="AL279" s="38"/>
      <c r="AM279" s="38"/>
      <c r="AN279" s="38"/>
      <c r="AO279" s="38"/>
      <c r="AP279" s="38"/>
      <c r="AQ279" s="38">
        <f>AQ280+AQ317</f>
        <v>18103420</v>
      </c>
      <c r="AR279" s="38"/>
      <c r="AS279" s="29">
        <f t="shared" si="254"/>
        <v>18103420</v>
      </c>
      <c r="AT279" s="38"/>
      <c r="AU279" s="29">
        <f t="shared" si="251"/>
        <v>18103420</v>
      </c>
      <c r="AV279" s="38">
        <f>AV280+AV317</f>
        <v>17796320</v>
      </c>
      <c r="AW279" s="38"/>
      <c r="AX279" s="29">
        <f t="shared" si="255"/>
        <v>17796320</v>
      </c>
      <c r="AY279" s="38"/>
      <c r="AZ279" s="29">
        <f t="shared" si="252"/>
        <v>17796320</v>
      </c>
    </row>
    <row r="280" spans="1:52" x14ac:dyDescent="0.25">
      <c r="A280" s="6" t="s">
        <v>109</v>
      </c>
      <c r="B280" s="104"/>
      <c r="C280" s="104"/>
      <c r="D280" s="104"/>
      <c r="E280" s="124">
        <v>851</v>
      </c>
      <c r="F280" s="27" t="s">
        <v>80</v>
      </c>
      <c r="G280" s="27" t="s">
        <v>14</v>
      </c>
      <c r="H280" s="27"/>
      <c r="I280" s="27"/>
      <c r="J280" s="30">
        <f>J284+J289+J300+J281+J292+J297+J305+J308+J311+J314</f>
        <v>18903720</v>
      </c>
      <c r="K280" s="30">
        <f t="shared" ref="K280:AC280" si="258">K284+K289+K300+K281+K292+K297+K305+K308+K311+K314</f>
        <v>108120</v>
      </c>
      <c r="L280" s="30">
        <f t="shared" si="258"/>
        <v>14995600</v>
      </c>
      <c r="M280" s="30">
        <f t="shared" si="258"/>
        <v>3800000</v>
      </c>
      <c r="N280" s="30">
        <f t="shared" si="258"/>
        <v>3024882</v>
      </c>
      <c r="O280" s="30">
        <f t="shared" si="258"/>
        <v>1514280</v>
      </c>
      <c r="P280" s="30">
        <f t="shared" si="258"/>
        <v>1510602</v>
      </c>
      <c r="Q280" s="30">
        <f t="shared" si="258"/>
        <v>0</v>
      </c>
      <c r="R280" s="30">
        <f t="shared" si="258"/>
        <v>21928602</v>
      </c>
      <c r="S280" s="30">
        <f t="shared" si="258"/>
        <v>1622400</v>
      </c>
      <c r="T280" s="30">
        <f t="shared" si="258"/>
        <v>16506202</v>
      </c>
      <c r="U280" s="30">
        <f t="shared" si="258"/>
        <v>3800000</v>
      </c>
      <c r="V280" s="30">
        <f t="shared" si="258"/>
        <v>0</v>
      </c>
      <c r="W280" s="30">
        <f t="shared" si="258"/>
        <v>0</v>
      </c>
      <c r="X280" s="30">
        <f t="shared" si="258"/>
        <v>0</v>
      </c>
      <c r="Y280" s="30">
        <f t="shared" si="258"/>
        <v>0</v>
      </c>
      <c r="Z280" s="30">
        <f t="shared" si="258"/>
        <v>21928602</v>
      </c>
      <c r="AA280" s="30">
        <f t="shared" si="258"/>
        <v>1622400</v>
      </c>
      <c r="AB280" s="30">
        <f t="shared" si="258"/>
        <v>16506202</v>
      </c>
      <c r="AC280" s="30">
        <f t="shared" si="258"/>
        <v>3800000</v>
      </c>
      <c r="AD280" s="30">
        <f t="shared" ref="AD280:AK280" si="259">AD284+AD289+AD300+AD281+AD292+AD297+AD305+AD308+AD311+AD314</f>
        <v>118279</v>
      </c>
      <c r="AE280" s="30">
        <f t="shared" si="259"/>
        <v>118279</v>
      </c>
      <c r="AF280" s="30">
        <f t="shared" si="259"/>
        <v>0</v>
      </c>
      <c r="AG280" s="30">
        <f t="shared" si="259"/>
        <v>0</v>
      </c>
      <c r="AH280" s="30">
        <f t="shared" si="259"/>
        <v>22046881</v>
      </c>
      <c r="AI280" s="30">
        <f t="shared" si="259"/>
        <v>1740679</v>
      </c>
      <c r="AJ280" s="30">
        <f t="shared" si="259"/>
        <v>16506202</v>
      </c>
      <c r="AK280" s="30">
        <f t="shared" si="259"/>
        <v>3800000</v>
      </c>
      <c r="AL280" s="30"/>
      <c r="AM280" s="30"/>
      <c r="AN280" s="30"/>
      <c r="AO280" s="30"/>
      <c r="AP280" s="30"/>
      <c r="AQ280" s="30">
        <f>AQ284+AQ289+AQ300+AQ281+AQ292+AQ297+AQ305+AQ308+AQ311+AQ314</f>
        <v>18103420</v>
      </c>
      <c r="AR280" s="30"/>
      <c r="AS280" s="29">
        <f t="shared" si="254"/>
        <v>18103420</v>
      </c>
      <c r="AT280" s="30"/>
      <c r="AU280" s="29">
        <f t="shared" si="251"/>
        <v>18103420</v>
      </c>
      <c r="AV280" s="30">
        <f>AV284+AV289+AV300+AV281+AV292+AV297+AV305+AV308+AV311+AV314</f>
        <v>17796320</v>
      </c>
      <c r="AW280" s="30"/>
      <c r="AX280" s="29">
        <f t="shared" si="255"/>
        <v>17796320</v>
      </c>
      <c r="AY280" s="30"/>
      <c r="AZ280" s="29">
        <f t="shared" si="252"/>
        <v>17796320</v>
      </c>
    </row>
    <row r="281" spans="1:52" ht="120" hidden="1" x14ac:dyDescent="0.25">
      <c r="A281" s="126" t="s">
        <v>119</v>
      </c>
      <c r="B281" s="106"/>
      <c r="C281" s="106"/>
      <c r="D281" s="106"/>
      <c r="E281" s="124">
        <v>851</v>
      </c>
      <c r="F281" s="3" t="s">
        <v>80</v>
      </c>
      <c r="G281" s="3" t="s">
        <v>14</v>
      </c>
      <c r="H281" s="3" t="s">
        <v>120</v>
      </c>
      <c r="I281" s="3"/>
      <c r="J281" s="29">
        <f t="shared" ref="J281:AV282" si="260">J282</f>
        <v>108120</v>
      </c>
      <c r="K281" s="29">
        <f t="shared" si="260"/>
        <v>108120</v>
      </c>
      <c r="L281" s="29">
        <f t="shared" si="260"/>
        <v>0</v>
      </c>
      <c r="M281" s="29">
        <f t="shared" si="260"/>
        <v>0</v>
      </c>
      <c r="N281" s="29">
        <f t="shared" si="260"/>
        <v>14280</v>
      </c>
      <c r="O281" s="29">
        <f t="shared" si="260"/>
        <v>14280</v>
      </c>
      <c r="P281" s="29">
        <f t="shared" si="260"/>
        <v>0</v>
      </c>
      <c r="Q281" s="29">
        <f t="shared" si="260"/>
        <v>0</v>
      </c>
      <c r="R281" s="29">
        <f t="shared" si="260"/>
        <v>122400</v>
      </c>
      <c r="S281" s="29">
        <f t="shared" si="260"/>
        <v>122400</v>
      </c>
      <c r="T281" s="29">
        <f t="shared" si="260"/>
        <v>0</v>
      </c>
      <c r="U281" s="29">
        <f t="shared" si="260"/>
        <v>0</v>
      </c>
      <c r="V281" s="29">
        <f t="shared" si="260"/>
        <v>0</v>
      </c>
      <c r="W281" s="29">
        <f t="shared" si="260"/>
        <v>0</v>
      </c>
      <c r="X281" s="29">
        <f t="shared" si="260"/>
        <v>0</v>
      </c>
      <c r="Y281" s="29">
        <f t="shared" si="260"/>
        <v>0</v>
      </c>
      <c r="Z281" s="29">
        <f t="shared" si="260"/>
        <v>122400</v>
      </c>
      <c r="AA281" s="29">
        <f t="shared" si="260"/>
        <v>122400</v>
      </c>
      <c r="AB281" s="29">
        <f t="shared" si="260"/>
        <v>0</v>
      </c>
      <c r="AC281" s="29">
        <f t="shared" si="260"/>
        <v>0</v>
      </c>
      <c r="AD281" s="29">
        <f t="shared" si="260"/>
        <v>0</v>
      </c>
      <c r="AE281" s="29">
        <f t="shared" si="260"/>
        <v>0</v>
      </c>
      <c r="AF281" s="29">
        <f t="shared" si="260"/>
        <v>0</v>
      </c>
      <c r="AG281" s="29">
        <f t="shared" si="260"/>
        <v>0</v>
      </c>
      <c r="AH281" s="29">
        <f t="shared" si="260"/>
        <v>122400</v>
      </c>
      <c r="AI281" s="29">
        <f t="shared" si="260"/>
        <v>122400</v>
      </c>
      <c r="AJ281" s="29">
        <f t="shared" si="260"/>
        <v>0</v>
      </c>
      <c r="AK281" s="29">
        <f t="shared" si="260"/>
        <v>0</v>
      </c>
      <c r="AL281" s="29"/>
      <c r="AM281" s="29"/>
      <c r="AN281" s="29"/>
      <c r="AO281" s="29"/>
      <c r="AP281" s="29"/>
      <c r="AQ281" s="29">
        <f t="shared" si="260"/>
        <v>108120</v>
      </c>
      <c r="AR281" s="29"/>
      <c r="AS281" s="29">
        <f t="shared" si="254"/>
        <v>108120</v>
      </c>
      <c r="AT281" s="29"/>
      <c r="AU281" s="29">
        <f t="shared" si="251"/>
        <v>108120</v>
      </c>
      <c r="AV281" s="29">
        <f t="shared" si="260"/>
        <v>108120</v>
      </c>
      <c r="AW281" s="29"/>
      <c r="AX281" s="29">
        <f t="shared" si="255"/>
        <v>108120</v>
      </c>
      <c r="AY281" s="29"/>
      <c r="AZ281" s="29">
        <f t="shared" si="252"/>
        <v>108120</v>
      </c>
    </row>
    <row r="282" spans="1:52" ht="60" hidden="1" x14ac:dyDescent="0.25">
      <c r="A282" s="106" t="s">
        <v>56</v>
      </c>
      <c r="B282" s="106"/>
      <c r="C282" s="106"/>
      <c r="D282" s="106"/>
      <c r="E282" s="124">
        <v>851</v>
      </c>
      <c r="F282" s="3" t="s">
        <v>80</v>
      </c>
      <c r="G282" s="3" t="s">
        <v>14</v>
      </c>
      <c r="H282" s="3" t="s">
        <v>120</v>
      </c>
      <c r="I282" s="3" t="s">
        <v>112</v>
      </c>
      <c r="J282" s="29">
        <f t="shared" si="260"/>
        <v>108120</v>
      </c>
      <c r="K282" s="29">
        <f t="shared" si="260"/>
        <v>108120</v>
      </c>
      <c r="L282" s="29">
        <f t="shared" si="260"/>
        <v>0</v>
      </c>
      <c r="M282" s="29">
        <f t="shared" si="260"/>
        <v>0</v>
      </c>
      <c r="N282" s="29">
        <f t="shared" si="260"/>
        <v>14280</v>
      </c>
      <c r="O282" s="29">
        <f t="shared" si="260"/>
        <v>14280</v>
      </c>
      <c r="P282" s="29">
        <f t="shared" si="260"/>
        <v>0</v>
      </c>
      <c r="Q282" s="29">
        <f t="shared" si="260"/>
        <v>0</v>
      </c>
      <c r="R282" s="29">
        <f t="shared" si="260"/>
        <v>122400</v>
      </c>
      <c r="S282" s="29">
        <f t="shared" si="260"/>
        <v>122400</v>
      </c>
      <c r="T282" s="29">
        <f t="shared" si="260"/>
        <v>0</v>
      </c>
      <c r="U282" s="29">
        <f t="shared" si="260"/>
        <v>0</v>
      </c>
      <c r="V282" s="29">
        <f t="shared" si="260"/>
        <v>0</v>
      </c>
      <c r="W282" s="29">
        <f t="shared" si="260"/>
        <v>0</v>
      </c>
      <c r="X282" s="29">
        <f t="shared" si="260"/>
        <v>0</v>
      </c>
      <c r="Y282" s="29">
        <f t="shared" si="260"/>
        <v>0</v>
      </c>
      <c r="Z282" s="29">
        <f t="shared" si="260"/>
        <v>122400</v>
      </c>
      <c r="AA282" s="29">
        <f t="shared" si="260"/>
        <v>122400</v>
      </c>
      <c r="AB282" s="29">
        <f t="shared" si="260"/>
        <v>0</v>
      </c>
      <c r="AC282" s="29">
        <f t="shared" si="260"/>
        <v>0</v>
      </c>
      <c r="AD282" s="29">
        <f t="shared" si="260"/>
        <v>0</v>
      </c>
      <c r="AE282" s="29">
        <f t="shared" si="260"/>
        <v>0</v>
      </c>
      <c r="AF282" s="29">
        <f t="shared" si="260"/>
        <v>0</v>
      </c>
      <c r="AG282" s="29">
        <f t="shared" si="260"/>
        <v>0</v>
      </c>
      <c r="AH282" s="29">
        <f t="shared" si="260"/>
        <v>122400</v>
      </c>
      <c r="AI282" s="29">
        <f t="shared" si="260"/>
        <v>122400</v>
      </c>
      <c r="AJ282" s="29">
        <f t="shared" si="260"/>
        <v>0</v>
      </c>
      <c r="AK282" s="29">
        <f t="shared" si="260"/>
        <v>0</v>
      </c>
      <c r="AL282" s="29"/>
      <c r="AM282" s="29"/>
      <c r="AN282" s="29"/>
      <c r="AO282" s="29"/>
      <c r="AP282" s="29"/>
      <c r="AQ282" s="29">
        <f t="shared" si="260"/>
        <v>108120</v>
      </c>
      <c r="AR282" s="29"/>
      <c r="AS282" s="29">
        <f t="shared" si="254"/>
        <v>108120</v>
      </c>
      <c r="AT282" s="29"/>
      <c r="AU282" s="29">
        <f t="shared" si="251"/>
        <v>108120</v>
      </c>
      <c r="AV282" s="29">
        <f t="shared" si="260"/>
        <v>108120</v>
      </c>
      <c r="AW282" s="29"/>
      <c r="AX282" s="29">
        <f t="shared" si="255"/>
        <v>108120</v>
      </c>
      <c r="AY282" s="29"/>
      <c r="AZ282" s="29">
        <f t="shared" si="252"/>
        <v>108120</v>
      </c>
    </row>
    <row r="283" spans="1:52" hidden="1" x14ac:dyDescent="0.25">
      <c r="A283" s="106" t="s">
        <v>113</v>
      </c>
      <c r="B283" s="106"/>
      <c r="C283" s="106"/>
      <c r="D283" s="106"/>
      <c r="E283" s="124">
        <v>851</v>
      </c>
      <c r="F283" s="3" t="s">
        <v>80</v>
      </c>
      <c r="G283" s="3" t="s">
        <v>14</v>
      </c>
      <c r="H283" s="3" t="s">
        <v>120</v>
      </c>
      <c r="I283" s="3" t="s">
        <v>114</v>
      </c>
      <c r="J283" s="29">
        <f>'7.ВС'!J158</f>
        <v>108120</v>
      </c>
      <c r="K283" s="29">
        <f>'7.ВС'!K158</f>
        <v>108120</v>
      </c>
      <c r="L283" s="29">
        <f>'7.ВС'!L158</f>
        <v>0</v>
      </c>
      <c r="M283" s="29">
        <f>'7.ВС'!M158</f>
        <v>0</v>
      </c>
      <c r="N283" s="29">
        <f>'7.ВС'!N158</f>
        <v>14280</v>
      </c>
      <c r="O283" s="29">
        <f>'7.ВС'!O158</f>
        <v>14280</v>
      </c>
      <c r="P283" s="29">
        <f>'7.ВС'!P158</f>
        <v>0</v>
      </c>
      <c r="Q283" s="29">
        <f>'7.ВС'!Q158</f>
        <v>0</v>
      </c>
      <c r="R283" s="29">
        <f>'7.ВС'!R158</f>
        <v>122400</v>
      </c>
      <c r="S283" s="29">
        <f>'7.ВС'!S158</f>
        <v>122400</v>
      </c>
      <c r="T283" s="29">
        <f>'7.ВС'!T158</f>
        <v>0</v>
      </c>
      <c r="U283" s="29">
        <f>'7.ВС'!U158</f>
        <v>0</v>
      </c>
      <c r="V283" s="29">
        <f>'7.ВС'!V158</f>
        <v>0</v>
      </c>
      <c r="W283" s="29">
        <f>'7.ВС'!W158</f>
        <v>0</v>
      </c>
      <c r="X283" s="29">
        <f>'7.ВС'!X158</f>
        <v>0</v>
      </c>
      <c r="Y283" s="29">
        <f>'7.ВС'!Y158</f>
        <v>0</v>
      </c>
      <c r="Z283" s="29">
        <f>'7.ВС'!Z158</f>
        <v>122400</v>
      </c>
      <c r="AA283" s="29">
        <f>'7.ВС'!AA158</f>
        <v>122400</v>
      </c>
      <c r="AB283" s="29">
        <f>'7.ВС'!AB158</f>
        <v>0</v>
      </c>
      <c r="AC283" s="29">
        <f>'7.ВС'!AC158</f>
        <v>0</v>
      </c>
      <c r="AD283" s="29">
        <f>'7.ВС'!AD158</f>
        <v>0</v>
      </c>
      <c r="AE283" s="29">
        <f>'7.ВС'!AE158</f>
        <v>0</v>
      </c>
      <c r="AF283" s="29">
        <f>'7.ВС'!AF158</f>
        <v>0</v>
      </c>
      <c r="AG283" s="29">
        <f>'7.ВС'!AG158</f>
        <v>0</v>
      </c>
      <c r="AH283" s="29">
        <f>'7.ВС'!AH158</f>
        <v>122400</v>
      </c>
      <c r="AI283" s="29">
        <f>'7.ВС'!AI158</f>
        <v>122400</v>
      </c>
      <c r="AJ283" s="29">
        <f>'7.ВС'!AJ158</f>
        <v>0</v>
      </c>
      <c r="AK283" s="29">
        <f>'7.ВС'!AK158</f>
        <v>0</v>
      </c>
      <c r="AL283" s="29"/>
      <c r="AM283" s="29"/>
      <c r="AN283" s="29"/>
      <c r="AO283" s="29"/>
      <c r="AP283" s="29"/>
      <c r="AQ283" s="29">
        <f>'7.ВС'!AQ158</f>
        <v>108120</v>
      </c>
      <c r="AR283" s="29"/>
      <c r="AS283" s="29">
        <f t="shared" si="254"/>
        <v>108120</v>
      </c>
      <c r="AT283" s="29"/>
      <c r="AU283" s="29">
        <f t="shared" si="251"/>
        <v>108120</v>
      </c>
      <c r="AV283" s="29">
        <f>'7.ВС'!AV158</f>
        <v>108120</v>
      </c>
      <c r="AW283" s="29"/>
      <c r="AX283" s="29">
        <f t="shared" si="255"/>
        <v>108120</v>
      </c>
      <c r="AY283" s="29"/>
      <c r="AZ283" s="29">
        <f t="shared" si="252"/>
        <v>108120</v>
      </c>
    </row>
    <row r="284" spans="1:52" hidden="1" x14ac:dyDescent="0.25">
      <c r="A284" s="126" t="s">
        <v>110</v>
      </c>
      <c r="B284" s="106"/>
      <c r="C284" s="106"/>
      <c r="D284" s="106"/>
      <c r="E284" s="124">
        <v>851</v>
      </c>
      <c r="F284" s="3" t="s">
        <v>80</v>
      </c>
      <c r="G284" s="3" t="s">
        <v>14</v>
      </c>
      <c r="H284" s="3" t="s">
        <v>111</v>
      </c>
      <c r="I284" s="3"/>
      <c r="J284" s="29">
        <f t="shared" ref="J284:AV284" si="261">J285+J287</f>
        <v>7012100</v>
      </c>
      <c r="K284" s="29">
        <f t="shared" ref="K284:M284" si="262">K285+K287</f>
        <v>0</v>
      </c>
      <c r="L284" s="29">
        <f t="shared" si="262"/>
        <v>7012100</v>
      </c>
      <c r="M284" s="29">
        <f t="shared" si="262"/>
        <v>0</v>
      </c>
      <c r="N284" s="29">
        <f t="shared" ref="N284:U284" si="263">N285+N287</f>
        <v>232008</v>
      </c>
      <c r="O284" s="29">
        <f t="shared" si="263"/>
        <v>0</v>
      </c>
      <c r="P284" s="29">
        <f t="shared" si="263"/>
        <v>232008</v>
      </c>
      <c r="Q284" s="29">
        <f t="shared" si="263"/>
        <v>0</v>
      </c>
      <c r="R284" s="29">
        <f t="shared" si="263"/>
        <v>7244108</v>
      </c>
      <c r="S284" s="29">
        <f t="shared" si="263"/>
        <v>0</v>
      </c>
      <c r="T284" s="29">
        <f t="shared" si="263"/>
        <v>7244108</v>
      </c>
      <c r="U284" s="29">
        <f t="shared" si="263"/>
        <v>0</v>
      </c>
      <c r="V284" s="29">
        <f t="shared" ref="V284:AC284" si="264">V285+V287</f>
        <v>0</v>
      </c>
      <c r="W284" s="29">
        <f t="shared" si="264"/>
        <v>0</v>
      </c>
      <c r="X284" s="29">
        <f t="shared" si="264"/>
        <v>0</v>
      </c>
      <c r="Y284" s="29">
        <f t="shared" si="264"/>
        <v>0</v>
      </c>
      <c r="Z284" s="29">
        <f t="shared" si="264"/>
        <v>7244108</v>
      </c>
      <c r="AA284" s="29">
        <f t="shared" si="264"/>
        <v>0</v>
      </c>
      <c r="AB284" s="29">
        <f t="shared" si="264"/>
        <v>7244108</v>
      </c>
      <c r="AC284" s="29">
        <f t="shared" si="264"/>
        <v>0</v>
      </c>
      <c r="AD284" s="29">
        <f t="shared" ref="AD284:AK284" si="265">AD285+AD287</f>
        <v>0</v>
      </c>
      <c r="AE284" s="29">
        <f t="shared" si="265"/>
        <v>0</v>
      </c>
      <c r="AF284" s="29">
        <f t="shared" si="265"/>
        <v>0</v>
      </c>
      <c r="AG284" s="29">
        <f t="shared" si="265"/>
        <v>0</v>
      </c>
      <c r="AH284" s="29">
        <f t="shared" si="265"/>
        <v>7244108</v>
      </c>
      <c r="AI284" s="29">
        <f t="shared" si="265"/>
        <v>0</v>
      </c>
      <c r="AJ284" s="29">
        <f t="shared" si="265"/>
        <v>7244108</v>
      </c>
      <c r="AK284" s="29">
        <f t="shared" si="265"/>
        <v>0</v>
      </c>
      <c r="AL284" s="29"/>
      <c r="AM284" s="29"/>
      <c r="AN284" s="29"/>
      <c r="AO284" s="29"/>
      <c r="AP284" s="29"/>
      <c r="AQ284" s="29">
        <f t="shared" si="261"/>
        <v>6801500</v>
      </c>
      <c r="AR284" s="29"/>
      <c r="AS284" s="29">
        <f t="shared" si="254"/>
        <v>6801500</v>
      </c>
      <c r="AT284" s="29"/>
      <c r="AU284" s="29">
        <f t="shared" si="251"/>
        <v>6801500</v>
      </c>
      <c r="AV284" s="29">
        <f t="shared" si="261"/>
        <v>6688100</v>
      </c>
      <c r="AW284" s="29"/>
      <c r="AX284" s="29">
        <f t="shared" si="255"/>
        <v>6688100</v>
      </c>
      <c r="AY284" s="29"/>
      <c r="AZ284" s="29">
        <f t="shared" si="252"/>
        <v>6688100</v>
      </c>
    </row>
    <row r="285" spans="1:52" ht="45" hidden="1" x14ac:dyDescent="0.25">
      <c r="A285" s="106" t="s">
        <v>25</v>
      </c>
      <c r="B285" s="106"/>
      <c r="C285" s="106"/>
      <c r="D285" s="106"/>
      <c r="E285" s="124">
        <v>851</v>
      </c>
      <c r="F285" s="3" t="s">
        <v>80</v>
      </c>
      <c r="G285" s="3" t="s">
        <v>14</v>
      </c>
      <c r="H285" s="3" t="s">
        <v>111</v>
      </c>
      <c r="I285" s="3" t="s">
        <v>26</v>
      </c>
      <c r="J285" s="29">
        <f t="shared" ref="J285:AV285" si="266">J286</f>
        <v>0</v>
      </c>
      <c r="K285" s="29">
        <f t="shared" si="266"/>
        <v>0</v>
      </c>
      <c r="L285" s="29">
        <f t="shared" si="266"/>
        <v>0</v>
      </c>
      <c r="M285" s="29">
        <f t="shared" si="266"/>
        <v>0</v>
      </c>
      <c r="N285" s="29">
        <f t="shared" si="266"/>
        <v>0</v>
      </c>
      <c r="O285" s="29">
        <f t="shared" si="266"/>
        <v>0</v>
      </c>
      <c r="P285" s="29">
        <f t="shared" si="266"/>
        <v>0</v>
      </c>
      <c r="Q285" s="29">
        <f t="shared" si="266"/>
        <v>0</v>
      </c>
      <c r="R285" s="29">
        <f t="shared" si="266"/>
        <v>0</v>
      </c>
      <c r="S285" s="29">
        <f t="shared" si="266"/>
        <v>0</v>
      </c>
      <c r="T285" s="29">
        <f t="shared" si="266"/>
        <v>0</v>
      </c>
      <c r="U285" s="29">
        <f t="shared" si="266"/>
        <v>0</v>
      </c>
      <c r="V285" s="29">
        <f t="shared" si="266"/>
        <v>0</v>
      </c>
      <c r="W285" s="29">
        <f t="shared" si="266"/>
        <v>0</v>
      </c>
      <c r="X285" s="29">
        <f t="shared" si="266"/>
        <v>0</v>
      </c>
      <c r="Y285" s="29">
        <f t="shared" si="266"/>
        <v>0</v>
      </c>
      <c r="Z285" s="29">
        <f t="shared" si="266"/>
        <v>0</v>
      </c>
      <c r="AA285" s="29">
        <f t="shared" si="266"/>
        <v>0</v>
      </c>
      <c r="AB285" s="29">
        <f t="shared" si="266"/>
        <v>0</v>
      </c>
      <c r="AC285" s="29">
        <f t="shared" si="266"/>
        <v>0</v>
      </c>
      <c r="AD285" s="29">
        <f t="shared" si="266"/>
        <v>0</v>
      </c>
      <c r="AE285" s="29">
        <f t="shared" si="266"/>
        <v>0</v>
      </c>
      <c r="AF285" s="29">
        <f t="shared" si="266"/>
        <v>0</v>
      </c>
      <c r="AG285" s="29">
        <f t="shared" si="266"/>
        <v>0</v>
      </c>
      <c r="AH285" s="29">
        <f t="shared" si="266"/>
        <v>0</v>
      </c>
      <c r="AI285" s="29">
        <f t="shared" si="266"/>
        <v>0</v>
      </c>
      <c r="AJ285" s="29">
        <f t="shared" si="266"/>
        <v>0</v>
      </c>
      <c r="AK285" s="29">
        <f t="shared" si="266"/>
        <v>0</v>
      </c>
      <c r="AL285" s="29"/>
      <c r="AM285" s="29"/>
      <c r="AN285" s="29"/>
      <c r="AO285" s="29"/>
      <c r="AP285" s="29"/>
      <c r="AQ285" s="29">
        <f t="shared" si="266"/>
        <v>0</v>
      </c>
      <c r="AR285" s="29"/>
      <c r="AS285" s="29">
        <f t="shared" si="254"/>
        <v>0</v>
      </c>
      <c r="AT285" s="29"/>
      <c r="AU285" s="29">
        <f t="shared" si="251"/>
        <v>0</v>
      </c>
      <c r="AV285" s="29">
        <f t="shared" si="266"/>
        <v>0</v>
      </c>
      <c r="AW285" s="29"/>
      <c r="AX285" s="29">
        <f t="shared" si="255"/>
        <v>0</v>
      </c>
      <c r="AY285" s="29"/>
      <c r="AZ285" s="29">
        <f t="shared" si="252"/>
        <v>0</v>
      </c>
    </row>
    <row r="286" spans="1:52" ht="45" hidden="1" x14ac:dyDescent="0.25">
      <c r="A286" s="106" t="s">
        <v>12</v>
      </c>
      <c r="B286" s="106"/>
      <c r="C286" s="106"/>
      <c r="D286" s="106"/>
      <c r="E286" s="124">
        <v>851</v>
      </c>
      <c r="F286" s="3" t="s">
        <v>80</v>
      </c>
      <c r="G286" s="3" t="s">
        <v>14</v>
      </c>
      <c r="H286" s="3" t="s">
        <v>111</v>
      </c>
      <c r="I286" s="3" t="s">
        <v>27</v>
      </c>
      <c r="J286" s="29">
        <f>'7.ВС'!J161</f>
        <v>0</v>
      </c>
      <c r="K286" s="29">
        <f>'7.ВС'!K161</f>
        <v>0</v>
      </c>
      <c r="L286" s="29">
        <f>'7.ВС'!L161</f>
        <v>0</v>
      </c>
      <c r="M286" s="29">
        <f>'7.ВС'!M161</f>
        <v>0</v>
      </c>
      <c r="N286" s="29">
        <f>'7.ВС'!N161</f>
        <v>0</v>
      </c>
      <c r="O286" s="29">
        <f>'7.ВС'!O161</f>
        <v>0</v>
      </c>
      <c r="P286" s="29">
        <f>'7.ВС'!P161</f>
        <v>0</v>
      </c>
      <c r="Q286" s="29">
        <f>'7.ВС'!Q161</f>
        <v>0</v>
      </c>
      <c r="R286" s="29">
        <f>'7.ВС'!R161</f>
        <v>0</v>
      </c>
      <c r="S286" s="29">
        <f>'7.ВС'!S161</f>
        <v>0</v>
      </c>
      <c r="T286" s="29">
        <f>'7.ВС'!T161</f>
        <v>0</v>
      </c>
      <c r="U286" s="29">
        <f>'7.ВС'!U161</f>
        <v>0</v>
      </c>
      <c r="V286" s="29">
        <f>'7.ВС'!V161</f>
        <v>0</v>
      </c>
      <c r="W286" s="29">
        <f>'7.ВС'!W161</f>
        <v>0</v>
      </c>
      <c r="X286" s="29">
        <f>'7.ВС'!X161</f>
        <v>0</v>
      </c>
      <c r="Y286" s="29">
        <f>'7.ВС'!Y161</f>
        <v>0</v>
      </c>
      <c r="Z286" s="29">
        <f>'7.ВС'!Z161</f>
        <v>0</v>
      </c>
      <c r="AA286" s="29">
        <f>'7.ВС'!AA161</f>
        <v>0</v>
      </c>
      <c r="AB286" s="29">
        <f>'7.ВС'!AB161</f>
        <v>0</v>
      </c>
      <c r="AC286" s="29">
        <f>'7.ВС'!AC161</f>
        <v>0</v>
      </c>
      <c r="AD286" s="29">
        <f>'7.ВС'!AD161</f>
        <v>0</v>
      </c>
      <c r="AE286" s="29">
        <f>'7.ВС'!AE161</f>
        <v>0</v>
      </c>
      <c r="AF286" s="29">
        <f>'7.ВС'!AF161</f>
        <v>0</v>
      </c>
      <c r="AG286" s="29">
        <f>'7.ВС'!AG161</f>
        <v>0</v>
      </c>
      <c r="AH286" s="29">
        <f>'7.ВС'!AH161</f>
        <v>0</v>
      </c>
      <c r="AI286" s="29">
        <f>'7.ВС'!AI161</f>
        <v>0</v>
      </c>
      <c r="AJ286" s="29">
        <f>'7.ВС'!AJ161</f>
        <v>0</v>
      </c>
      <c r="AK286" s="29">
        <f>'7.ВС'!AK161</f>
        <v>0</v>
      </c>
      <c r="AL286" s="29"/>
      <c r="AM286" s="29"/>
      <c r="AN286" s="29"/>
      <c r="AO286" s="29"/>
      <c r="AP286" s="29"/>
      <c r="AQ286" s="29">
        <f>'7.ВС'!AQ161</f>
        <v>0</v>
      </c>
      <c r="AR286" s="29"/>
      <c r="AS286" s="29">
        <f t="shared" si="254"/>
        <v>0</v>
      </c>
      <c r="AT286" s="29"/>
      <c r="AU286" s="29">
        <f t="shared" si="251"/>
        <v>0</v>
      </c>
      <c r="AV286" s="29">
        <f>'7.ВС'!AV161</f>
        <v>0</v>
      </c>
      <c r="AW286" s="29"/>
      <c r="AX286" s="29">
        <f t="shared" si="255"/>
        <v>0</v>
      </c>
      <c r="AY286" s="29"/>
      <c r="AZ286" s="29">
        <f t="shared" si="252"/>
        <v>0</v>
      </c>
    </row>
    <row r="287" spans="1:52" ht="60" hidden="1" x14ac:dyDescent="0.25">
      <c r="A287" s="106" t="s">
        <v>56</v>
      </c>
      <c r="B287" s="104"/>
      <c r="C287" s="104"/>
      <c r="D287" s="104"/>
      <c r="E287" s="124">
        <v>851</v>
      </c>
      <c r="F287" s="3" t="s">
        <v>80</v>
      </c>
      <c r="G287" s="3" t="s">
        <v>14</v>
      </c>
      <c r="H287" s="3" t="s">
        <v>111</v>
      </c>
      <c r="I287" s="3" t="s">
        <v>112</v>
      </c>
      <c r="J287" s="29">
        <f t="shared" ref="J287:AV287" si="267">J288</f>
        <v>7012100</v>
      </c>
      <c r="K287" s="29">
        <f t="shared" si="267"/>
        <v>0</v>
      </c>
      <c r="L287" s="29">
        <f t="shared" si="267"/>
        <v>7012100</v>
      </c>
      <c r="M287" s="29">
        <f t="shared" si="267"/>
        <v>0</v>
      </c>
      <c r="N287" s="29">
        <f t="shared" si="267"/>
        <v>232008</v>
      </c>
      <c r="O287" s="29">
        <f t="shared" si="267"/>
        <v>0</v>
      </c>
      <c r="P287" s="29">
        <f t="shared" si="267"/>
        <v>232008</v>
      </c>
      <c r="Q287" s="29">
        <f t="shared" si="267"/>
        <v>0</v>
      </c>
      <c r="R287" s="29">
        <f t="shared" si="267"/>
        <v>7244108</v>
      </c>
      <c r="S287" s="29">
        <f t="shared" si="267"/>
        <v>0</v>
      </c>
      <c r="T287" s="29">
        <f t="shared" si="267"/>
        <v>7244108</v>
      </c>
      <c r="U287" s="29">
        <f t="shared" si="267"/>
        <v>0</v>
      </c>
      <c r="V287" s="29">
        <f t="shared" si="267"/>
        <v>0</v>
      </c>
      <c r="W287" s="29">
        <f t="shared" si="267"/>
        <v>0</v>
      </c>
      <c r="X287" s="29">
        <f t="shared" si="267"/>
        <v>0</v>
      </c>
      <c r="Y287" s="29">
        <f t="shared" si="267"/>
        <v>0</v>
      </c>
      <c r="Z287" s="29">
        <f t="shared" si="267"/>
        <v>7244108</v>
      </c>
      <c r="AA287" s="29">
        <f t="shared" si="267"/>
        <v>0</v>
      </c>
      <c r="AB287" s="29">
        <f t="shared" si="267"/>
        <v>7244108</v>
      </c>
      <c r="AC287" s="29">
        <f t="shared" si="267"/>
        <v>0</v>
      </c>
      <c r="AD287" s="29">
        <f t="shared" si="267"/>
        <v>0</v>
      </c>
      <c r="AE287" s="29">
        <f t="shared" si="267"/>
        <v>0</v>
      </c>
      <c r="AF287" s="29">
        <f t="shared" si="267"/>
        <v>0</v>
      </c>
      <c r="AG287" s="29">
        <f t="shared" si="267"/>
        <v>0</v>
      </c>
      <c r="AH287" s="29">
        <f t="shared" si="267"/>
        <v>7244108</v>
      </c>
      <c r="AI287" s="29">
        <f t="shared" si="267"/>
        <v>0</v>
      </c>
      <c r="AJ287" s="29">
        <f t="shared" si="267"/>
        <v>7244108</v>
      </c>
      <c r="AK287" s="29">
        <f t="shared" si="267"/>
        <v>0</v>
      </c>
      <c r="AL287" s="29"/>
      <c r="AM287" s="29"/>
      <c r="AN287" s="29"/>
      <c r="AO287" s="29"/>
      <c r="AP287" s="29"/>
      <c r="AQ287" s="29">
        <f t="shared" si="267"/>
        <v>6801500</v>
      </c>
      <c r="AR287" s="29"/>
      <c r="AS287" s="29">
        <f t="shared" si="254"/>
        <v>6801500</v>
      </c>
      <c r="AT287" s="29"/>
      <c r="AU287" s="29">
        <f t="shared" si="251"/>
        <v>6801500</v>
      </c>
      <c r="AV287" s="29">
        <f t="shared" si="267"/>
        <v>6688100</v>
      </c>
      <c r="AW287" s="29"/>
      <c r="AX287" s="29">
        <f t="shared" si="255"/>
        <v>6688100</v>
      </c>
      <c r="AY287" s="29"/>
      <c r="AZ287" s="29">
        <f t="shared" si="252"/>
        <v>6688100</v>
      </c>
    </row>
    <row r="288" spans="1:52" hidden="1" x14ac:dyDescent="0.25">
      <c r="A288" s="106" t="s">
        <v>113</v>
      </c>
      <c r="B288" s="104"/>
      <c r="C288" s="104"/>
      <c r="D288" s="104"/>
      <c r="E288" s="124">
        <v>851</v>
      </c>
      <c r="F288" s="3" t="s">
        <v>80</v>
      </c>
      <c r="G288" s="3" t="s">
        <v>14</v>
      </c>
      <c r="H288" s="3" t="s">
        <v>111</v>
      </c>
      <c r="I288" s="3" t="s">
        <v>114</v>
      </c>
      <c r="J288" s="29">
        <f>'7.ВС'!J163</f>
        <v>7012100</v>
      </c>
      <c r="K288" s="29">
        <f>'7.ВС'!K163</f>
        <v>0</v>
      </c>
      <c r="L288" s="29">
        <f>'7.ВС'!L163</f>
        <v>7012100</v>
      </c>
      <c r="M288" s="29">
        <f>'7.ВС'!M163</f>
        <v>0</v>
      </c>
      <c r="N288" s="29">
        <f>'7.ВС'!N163</f>
        <v>232008</v>
      </c>
      <c r="O288" s="29">
        <f>'7.ВС'!O163</f>
        <v>0</v>
      </c>
      <c r="P288" s="29">
        <f>'7.ВС'!P163</f>
        <v>232008</v>
      </c>
      <c r="Q288" s="29">
        <f>'7.ВС'!Q163</f>
        <v>0</v>
      </c>
      <c r="R288" s="29">
        <f>'7.ВС'!R163</f>
        <v>7244108</v>
      </c>
      <c r="S288" s="29">
        <f>'7.ВС'!S163</f>
        <v>0</v>
      </c>
      <c r="T288" s="29">
        <f>'7.ВС'!T163</f>
        <v>7244108</v>
      </c>
      <c r="U288" s="29">
        <f>'7.ВС'!U163</f>
        <v>0</v>
      </c>
      <c r="V288" s="29">
        <f>'7.ВС'!V163</f>
        <v>0</v>
      </c>
      <c r="W288" s="29">
        <f>'7.ВС'!W163</f>
        <v>0</v>
      </c>
      <c r="X288" s="29">
        <f>'7.ВС'!X163</f>
        <v>0</v>
      </c>
      <c r="Y288" s="29">
        <f>'7.ВС'!Y163</f>
        <v>0</v>
      </c>
      <c r="Z288" s="29">
        <f>'7.ВС'!Z163</f>
        <v>7244108</v>
      </c>
      <c r="AA288" s="29">
        <f>'7.ВС'!AA163</f>
        <v>0</v>
      </c>
      <c r="AB288" s="29">
        <f>'7.ВС'!AB163</f>
        <v>7244108</v>
      </c>
      <c r="AC288" s="29">
        <f>'7.ВС'!AC163</f>
        <v>0</v>
      </c>
      <c r="AD288" s="29">
        <f>'7.ВС'!AD163</f>
        <v>0</v>
      </c>
      <c r="AE288" s="29">
        <f>'7.ВС'!AE163</f>
        <v>0</v>
      </c>
      <c r="AF288" s="29">
        <f>'7.ВС'!AF163</f>
        <v>0</v>
      </c>
      <c r="AG288" s="29">
        <f>'7.ВС'!AG163</f>
        <v>0</v>
      </c>
      <c r="AH288" s="29">
        <f>'7.ВС'!AH163</f>
        <v>7244108</v>
      </c>
      <c r="AI288" s="29">
        <f>'7.ВС'!AI163</f>
        <v>0</v>
      </c>
      <c r="AJ288" s="29">
        <f>'7.ВС'!AJ163</f>
        <v>7244108</v>
      </c>
      <c r="AK288" s="29">
        <f>'7.ВС'!AK163</f>
        <v>0</v>
      </c>
      <c r="AL288" s="29"/>
      <c r="AM288" s="29"/>
      <c r="AN288" s="29"/>
      <c r="AO288" s="29"/>
      <c r="AP288" s="29"/>
      <c r="AQ288" s="29">
        <f>'7.ВС'!AQ163</f>
        <v>6801500</v>
      </c>
      <c r="AR288" s="29"/>
      <c r="AS288" s="29">
        <f t="shared" si="254"/>
        <v>6801500</v>
      </c>
      <c r="AT288" s="29"/>
      <c r="AU288" s="29">
        <f t="shared" si="251"/>
        <v>6801500</v>
      </c>
      <c r="AV288" s="29">
        <f>'7.ВС'!AV163</f>
        <v>6688100</v>
      </c>
      <c r="AW288" s="29"/>
      <c r="AX288" s="29">
        <f t="shared" si="255"/>
        <v>6688100</v>
      </c>
      <c r="AY288" s="29"/>
      <c r="AZ288" s="29">
        <f t="shared" si="252"/>
        <v>6688100</v>
      </c>
    </row>
    <row r="289" spans="1:52" ht="30" hidden="1" x14ac:dyDescent="0.25">
      <c r="A289" s="126" t="s">
        <v>115</v>
      </c>
      <c r="B289" s="106"/>
      <c r="C289" s="106"/>
      <c r="D289" s="106"/>
      <c r="E289" s="124">
        <v>851</v>
      </c>
      <c r="F289" s="3" t="s">
        <v>80</v>
      </c>
      <c r="G289" s="3" t="s">
        <v>14</v>
      </c>
      <c r="H289" s="3" t="s">
        <v>116</v>
      </c>
      <c r="I289" s="3"/>
      <c r="J289" s="29">
        <f t="shared" ref="J289:AV290" si="268">J290</f>
        <v>7607000</v>
      </c>
      <c r="K289" s="29">
        <f t="shared" si="268"/>
        <v>0</v>
      </c>
      <c r="L289" s="29">
        <f t="shared" si="268"/>
        <v>7607000</v>
      </c>
      <c r="M289" s="29">
        <f t="shared" si="268"/>
        <v>0</v>
      </c>
      <c r="N289" s="29">
        <f t="shared" si="268"/>
        <v>0</v>
      </c>
      <c r="O289" s="29">
        <f t="shared" si="268"/>
        <v>0</v>
      </c>
      <c r="P289" s="29">
        <f t="shared" si="268"/>
        <v>0</v>
      </c>
      <c r="Q289" s="29">
        <f t="shared" si="268"/>
        <v>0</v>
      </c>
      <c r="R289" s="29">
        <f t="shared" si="268"/>
        <v>7607000</v>
      </c>
      <c r="S289" s="29">
        <f t="shared" si="268"/>
        <v>0</v>
      </c>
      <c r="T289" s="29">
        <f t="shared" si="268"/>
        <v>7607000</v>
      </c>
      <c r="U289" s="29">
        <f t="shared" si="268"/>
        <v>0</v>
      </c>
      <c r="V289" s="29">
        <f t="shared" si="268"/>
        <v>0</v>
      </c>
      <c r="W289" s="29">
        <f t="shared" si="268"/>
        <v>0</v>
      </c>
      <c r="X289" s="29">
        <f t="shared" si="268"/>
        <v>0</v>
      </c>
      <c r="Y289" s="29">
        <f t="shared" si="268"/>
        <v>0</v>
      </c>
      <c r="Z289" s="29">
        <f t="shared" si="268"/>
        <v>7607000</v>
      </c>
      <c r="AA289" s="29">
        <f t="shared" si="268"/>
        <v>0</v>
      </c>
      <c r="AB289" s="29">
        <f t="shared" si="268"/>
        <v>7607000</v>
      </c>
      <c r="AC289" s="29">
        <f t="shared" si="268"/>
        <v>0</v>
      </c>
      <c r="AD289" s="29">
        <f t="shared" si="268"/>
        <v>0</v>
      </c>
      <c r="AE289" s="29">
        <f t="shared" si="268"/>
        <v>0</v>
      </c>
      <c r="AF289" s="29">
        <f t="shared" si="268"/>
        <v>0</v>
      </c>
      <c r="AG289" s="29">
        <f t="shared" si="268"/>
        <v>0</v>
      </c>
      <c r="AH289" s="29">
        <f t="shared" si="268"/>
        <v>7607000</v>
      </c>
      <c r="AI289" s="29">
        <f t="shared" si="268"/>
        <v>0</v>
      </c>
      <c r="AJ289" s="29">
        <f t="shared" si="268"/>
        <v>7607000</v>
      </c>
      <c r="AK289" s="29">
        <f t="shared" si="268"/>
        <v>0</v>
      </c>
      <c r="AL289" s="29"/>
      <c r="AM289" s="29"/>
      <c r="AN289" s="29"/>
      <c r="AO289" s="29"/>
      <c r="AP289" s="29"/>
      <c r="AQ289" s="29">
        <f t="shared" si="268"/>
        <v>7393800</v>
      </c>
      <c r="AR289" s="29"/>
      <c r="AS289" s="29">
        <f t="shared" si="254"/>
        <v>7393800</v>
      </c>
      <c r="AT289" s="29"/>
      <c r="AU289" s="29">
        <f t="shared" si="251"/>
        <v>7393800</v>
      </c>
      <c r="AV289" s="29">
        <f t="shared" si="268"/>
        <v>7200100</v>
      </c>
      <c r="AW289" s="29"/>
      <c r="AX289" s="29">
        <f t="shared" si="255"/>
        <v>7200100</v>
      </c>
      <c r="AY289" s="29"/>
      <c r="AZ289" s="29">
        <f t="shared" si="252"/>
        <v>7200100</v>
      </c>
    </row>
    <row r="290" spans="1:52" ht="60" hidden="1" x14ac:dyDescent="0.25">
      <c r="A290" s="106" t="s">
        <v>56</v>
      </c>
      <c r="B290" s="106"/>
      <c r="C290" s="106"/>
      <c r="D290" s="106"/>
      <c r="E290" s="124">
        <v>851</v>
      </c>
      <c r="F290" s="3" t="s">
        <v>80</v>
      </c>
      <c r="G290" s="3" t="s">
        <v>14</v>
      </c>
      <c r="H290" s="3" t="s">
        <v>116</v>
      </c>
      <c r="I290" s="5">
        <v>600</v>
      </c>
      <c r="J290" s="29">
        <f t="shared" si="268"/>
        <v>7607000</v>
      </c>
      <c r="K290" s="29">
        <f t="shared" si="268"/>
        <v>0</v>
      </c>
      <c r="L290" s="29">
        <f t="shared" si="268"/>
        <v>7607000</v>
      </c>
      <c r="M290" s="29">
        <f t="shared" si="268"/>
        <v>0</v>
      </c>
      <c r="N290" s="29">
        <f t="shared" si="268"/>
        <v>0</v>
      </c>
      <c r="O290" s="29">
        <f t="shared" si="268"/>
        <v>0</v>
      </c>
      <c r="P290" s="29">
        <f t="shared" si="268"/>
        <v>0</v>
      </c>
      <c r="Q290" s="29">
        <f t="shared" si="268"/>
        <v>0</v>
      </c>
      <c r="R290" s="29">
        <f t="shared" si="268"/>
        <v>7607000</v>
      </c>
      <c r="S290" s="29">
        <f t="shared" si="268"/>
        <v>0</v>
      </c>
      <c r="T290" s="29">
        <f t="shared" si="268"/>
        <v>7607000</v>
      </c>
      <c r="U290" s="29">
        <f t="shared" si="268"/>
        <v>0</v>
      </c>
      <c r="V290" s="29">
        <f t="shared" si="268"/>
        <v>0</v>
      </c>
      <c r="W290" s="29">
        <f t="shared" si="268"/>
        <v>0</v>
      </c>
      <c r="X290" s="29">
        <f t="shared" si="268"/>
        <v>0</v>
      </c>
      <c r="Y290" s="29">
        <f t="shared" si="268"/>
        <v>0</v>
      </c>
      <c r="Z290" s="29">
        <f t="shared" si="268"/>
        <v>7607000</v>
      </c>
      <c r="AA290" s="29">
        <f t="shared" si="268"/>
        <v>0</v>
      </c>
      <c r="AB290" s="29">
        <f t="shared" si="268"/>
        <v>7607000</v>
      </c>
      <c r="AC290" s="29">
        <f t="shared" si="268"/>
        <v>0</v>
      </c>
      <c r="AD290" s="29">
        <f t="shared" si="268"/>
        <v>0</v>
      </c>
      <c r="AE290" s="29">
        <f t="shared" si="268"/>
        <v>0</v>
      </c>
      <c r="AF290" s="29">
        <f t="shared" si="268"/>
        <v>0</v>
      </c>
      <c r="AG290" s="29">
        <f t="shared" si="268"/>
        <v>0</v>
      </c>
      <c r="AH290" s="29">
        <f t="shared" si="268"/>
        <v>7607000</v>
      </c>
      <c r="AI290" s="29">
        <f t="shared" si="268"/>
        <v>0</v>
      </c>
      <c r="AJ290" s="29">
        <f t="shared" si="268"/>
        <v>7607000</v>
      </c>
      <c r="AK290" s="29">
        <f t="shared" si="268"/>
        <v>0</v>
      </c>
      <c r="AL290" s="29"/>
      <c r="AM290" s="29"/>
      <c r="AN290" s="29"/>
      <c r="AO290" s="29"/>
      <c r="AP290" s="29"/>
      <c r="AQ290" s="29">
        <f t="shared" si="268"/>
        <v>7393800</v>
      </c>
      <c r="AR290" s="29"/>
      <c r="AS290" s="29">
        <f t="shared" si="254"/>
        <v>7393800</v>
      </c>
      <c r="AT290" s="29"/>
      <c r="AU290" s="29">
        <f t="shared" si="251"/>
        <v>7393800</v>
      </c>
      <c r="AV290" s="29">
        <f t="shared" si="268"/>
        <v>7200100</v>
      </c>
      <c r="AW290" s="29"/>
      <c r="AX290" s="29">
        <f t="shared" si="255"/>
        <v>7200100</v>
      </c>
      <c r="AY290" s="29"/>
      <c r="AZ290" s="29">
        <f t="shared" si="252"/>
        <v>7200100</v>
      </c>
    </row>
    <row r="291" spans="1:52" hidden="1" x14ac:dyDescent="0.25">
      <c r="A291" s="106" t="s">
        <v>113</v>
      </c>
      <c r="B291" s="106"/>
      <c r="C291" s="106"/>
      <c r="D291" s="106"/>
      <c r="E291" s="124">
        <v>851</v>
      </c>
      <c r="F291" s="3" t="s">
        <v>80</v>
      </c>
      <c r="G291" s="3" t="s">
        <v>14</v>
      </c>
      <c r="H291" s="3" t="s">
        <v>116</v>
      </c>
      <c r="I291" s="3" t="s">
        <v>114</v>
      </c>
      <c r="J291" s="29">
        <f>'7.ВС'!J166</f>
        <v>7607000</v>
      </c>
      <c r="K291" s="29">
        <f>'7.ВС'!K166</f>
        <v>0</v>
      </c>
      <c r="L291" s="29">
        <f>'7.ВС'!L166</f>
        <v>7607000</v>
      </c>
      <c r="M291" s="29">
        <f>'7.ВС'!M166</f>
        <v>0</v>
      </c>
      <c r="N291" s="29">
        <f>'7.ВС'!N166</f>
        <v>0</v>
      </c>
      <c r="O291" s="29">
        <f>'7.ВС'!O166</f>
        <v>0</v>
      </c>
      <c r="P291" s="29">
        <f>'7.ВС'!P166</f>
        <v>0</v>
      </c>
      <c r="Q291" s="29">
        <f>'7.ВС'!Q166</f>
        <v>0</v>
      </c>
      <c r="R291" s="29">
        <f>'7.ВС'!R166</f>
        <v>7607000</v>
      </c>
      <c r="S291" s="29">
        <f>'7.ВС'!S166</f>
        <v>0</v>
      </c>
      <c r="T291" s="29">
        <f>'7.ВС'!T166</f>
        <v>7607000</v>
      </c>
      <c r="U291" s="29">
        <f>'7.ВС'!U166</f>
        <v>0</v>
      </c>
      <c r="V291" s="29">
        <f>'7.ВС'!V166</f>
        <v>0</v>
      </c>
      <c r="W291" s="29">
        <f>'7.ВС'!W166</f>
        <v>0</v>
      </c>
      <c r="X291" s="29">
        <f>'7.ВС'!X166</f>
        <v>0</v>
      </c>
      <c r="Y291" s="29">
        <f>'7.ВС'!Y166</f>
        <v>0</v>
      </c>
      <c r="Z291" s="29">
        <f>'7.ВС'!Z166</f>
        <v>7607000</v>
      </c>
      <c r="AA291" s="29">
        <f>'7.ВС'!AA166</f>
        <v>0</v>
      </c>
      <c r="AB291" s="29">
        <f>'7.ВС'!AB166</f>
        <v>7607000</v>
      </c>
      <c r="AC291" s="29">
        <f>'7.ВС'!AC166</f>
        <v>0</v>
      </c>
      <c r="AD291" s="29">
        <f>'7.ВС'!AD166</f>
        <v>0</v>
      </c>
      <c r="AE291" s="29">
        <f>'7.ВС'!AE166</f>
        <v>0</v>
      </c>
      <c r="AF291" s="29">
        <f>'7.ВС'!AF166</f>
        <v>0</v>
      </c>
      <c r="AG291" s="29">
        <f>'7.ВС'!AG166</f>
        <v>0</v>
      </c>
      <c r="AH291" s="29">
        <f>'7.ВС'!AH166</f>
        <v>7607000</v>
      </c>
      <c r="AI291" s="29">
        <f>'7.ВС'!AI166</f>
        <v>0</v>
      </c>
      <c r="AJ291" s="29">
        <f>'7.ВС'!AJ166</f>
        <v>7607000</v>
      </c>
      <c r="AK291" s="29">
        <f>'7.ВС'!AK166</f>
        <v>0</v>
      </c>
      <c r="AL291" s="29"/>
      <c r="AM291" s="29"/>
      <c r="AN291" s="29"/>
      <c r="AO291" s="29"/>
      <c r="AP291" s="29"/>
      <c r="AQ291" s="29">
        <f>'7.ВС'!AQ166</f>
        <v>7393800</v>
      </c>
      <c r="AR291" s="29"/>
      <c r="AS291" s="29">
        <f t="shared" si="254"/>
        <v>7393800</v>
      </c>
      <c r="AT291" s="29"/>
      <c r="AU291" s="29">
        <f t="shared" si="251"/>
        <v>7393800</v>
      </c>
      <c r="AV291" s="29">
        <f>'7.ВС'!AV166</f>
        <v>7200100</v>
      </c>
      <c r="AW291" s="29"/>
      <c r="AX291" s="29">
        <f t="shared" si="255"/>
        <v>7200100</v>
      </c>
      <c r="AY291" s="29"/>
      <c r="AZ291" s="29">
        <f t="shared" si="252"/>
        <v>7200100</v>
      </c>
    </row>
    <row r="292" spans="1:52" hidden="1" x14ac:dyDescent="0.25">
      <c r="A292" s="126" t="s">
        <v>121</v>
      </c>
      <c r="B292" s="106"/>
      <c r="C292" s="106"/>
      <c r="D292" s="106"/>
      <c r="E292" s="124">
        <v>851</v>
      </c>
      <c r="F292" s="3" t="s">
        <v>80</v>
      </c>
      <c r="G292" s="3" t="s">
        <v>14</v>
      </c>
      <c r="H292" s="3" t="s">
        <v>122</v>
      </c>
      <c r="I292" s="3"/>
      <c r="J292" s="29">
        <f t="shared" ref="J292:AV292" si="269">J293+J295</f>
        <v>276500</v>
      </c>
      <c r="K292" s="29">
        <f t="shared" ref="K292:M292" si="270">K293+K295</f>
        <v>0</v>
      </c>
      <c r="L292" s="29">
        <f t="shared" si="270"/>
        <v>276500</v>
      </c>
      <c r="M292" s="29">
        <f t="shared" si="270"/>
        <v>0</v>
      </c>
      <c r="N292" s="29">
        <f t="shared" ref="N292:U292" si="271">N293+N295</f>
        <v>47368</v>
      </c>
      <c r="O292" s="29">
        <f t="shared" si="271"/>
        <v>0</v>
      </c>
      <c r="P292" s="29">
        <f t="shared" si="271"/>
        <v>47368</v>
      </c>
      <c r="Q292" s="29">
        <f t="shared" si="271"/>
        <v>0</v>
      </c>
      <c r="R292" s="29">
        <f t="shared" si="271"/>
        <v>323868</v>
      </c>
      <c r="S292" s="29">
        <f t="shared" si="271"/>
        <v>0</v>
      </c>
      <c r="T292" s="29">
        <f t="shared" si="271"/>
        <v>323868</v>
      </c>
      <c r="U292" s="29">
        <f t="shared" si="271"/>
        <v>0</v>
      </c>
      <c r="V292" s="29">
        <f t="shared" ref="V292:AC292" si="272">V293+V295</f>
        <v>0</v>
      </c>
      <c r="W292" s="29">
        <f t="shared" si="272"/>
        <v>0</v>
      </c>
      <c r="X292" s="29">
        <f t="shared" si="272"/>
        <v>0</v>
      </c>
      <c r="Y292" s="29">
        <f t="shared" si="272"/>
        <v>0</v>
      </c>
      <c r="Z292" s="29">
        <f t="shared" si="272"/>
        <v>323868</v>
      </c>
      <c r="AA292" s="29">
        <f t="shared" si="272"/>
        <v>0</v>
      </c>
      <c r="AB292" s="29">
        <f t="shared" si="272"/>
        <v>323868</v>
      </c>
      <c r="AC292" s="29">
        <f t="shared" si="272"/>
        <v>0</v>
      </c>
      <c r="AD292" s="29">
        <f t="shared" ref="AD292:AK292" si="273">AD293+AD295</f>
        <v>0</v>
      </c>
      <c r="AE292" s="29">
        <f t="shared" si="273"/>
        <v>0</v>
      </c>
      <c r="AF292" s="29">
        <f t="shared" si="273"/>
        <v>0</v>
      </c>
      <c r="AG292" s="29">
        <f t="shared" si="273"/>
        <v>0</v>
      </c>
      <c r="AH292" s="29">
        <f t="shared" si="273"/>
        <v>323868</v>
      </c>
      <c r="AI292" s="29">
        <f t="shared" si="273"/>
        <v>0</v>
      </c>
      <c r="AJ292" s="29">
        <f t="shared" si="273"/>
        <v>323868</v>
      </c>
      <c r="AK292" s="29">
        <f t="shared" si="273"/>
        <v>0</v>
      </c>
      <c r="AL292" s="29"/>
      <c r="AM292" s="29"/>
      <c r="AN292" s="29"/>
      <c r="AO292" s="29"/>
      <c r="AP292" s="29"/>
      <c r="AQ292" s="29">
        <f t="shared" si="269"/>
        <v>0</v>
      </c>
      <c r="AR292" s="29"/>
      <c r="AS292" s="29">
        <f t="shared" si="254"/>
        <v>0</v>
      </c>
      <c r="AT292" s="29"/>
      <c r="AU292" s="29">
        <f t="shared" si="251"/>
        <v>0</v>
      </c>
      <c r="AV292" s="29">
        <f t="shared" si="269"/>
        <v>0</v>
      </c>
      <c r="AW292" s="29"/>
      <c r="AX292" s="29">
        <f t="shared" si="255"/>
        <v>0</v>
      </c>
      <c r="AY292" s="29"/>
      <c r="AZ292" s="29">
        <f t="shared" si="252"/>
        <v>0</v>
      </c>
    </row>
    <row r="293" spans="1:52" ht="45" hidden="1" x14ac:dyDescent="0.25">
      <c r="A293" s="106" t="s">
        <v>25</v>
      </c>
      <c r="B293" s="126"/>
      <c r="C293" s="126"/>
      <c r="D293" s="126"/>
      <c r="E293" s="124">
        <v>851</v>
      </c>
      <c r="F293" s="3" t="s">
        <v>80</v>
      </c>
      <c r="G293" s="3" t="s">
        <v>14</v>
      </c>
      <c r="H293" s="3" t="s">
        <v>122</v>
      </c>
      <c r="I293" s="3" t="s">
        <v>26</v>
      </c>
      <c r="J293" s="29">
        <f t="shared" ref="J293:AV293" si="274">J294</f>
        <v>209500</v>
      </c>
      <c r="K293" s="29">
        <f t="shared" si="274"/>
        <v>0</v>
      </c>
      <c r="L293" s="29">
        <f t="shared" si="274"/>
        <v>209500</v>
      </c>
      <c r="M293" s="29">
        <f t="shared" si="274"/>
        <v>0</v>
      </c>
      <c r="N293" s="29">
        <f t="shared" si="274"/>
        <v>0</v>
      </c>
      <c r="O293" s="29">
        <f t="shared" si="274"/>
        <v>0</v>
      </c>
      <c r="P293" s="29">
        <f t="shared" si="274"/>
        <v>0</v>
      </c>
      <c r="Q293" s="29">
        <f t="shared" si="274"/>
        <v>0</v>
      </c>
      <c r="R293" s="29">
        <f t="shared" si="274"/>
        <v>209500</v>
      </c>
      <c r="S293" s="29">
        <f t="shared" si="274"/>
        <v>0</v>
      </c>
      <c r="T293" s="29">
        <f t="shared" si="274"/>
        <v>209500</v>
      </c>
      <c r="U293" s="29">
        <f t="shared" si="274"/>
        <v>0</v>
      </c>
      <c r="V293" s="29">
        <f t="shared" si="274"/>
        <v>0</v>
      </c>
      <c r="W293" s="29">
        <f t="shared" si="274"/>
        <v>0</v>
      </c>
      <c r="X293" s="29">
        <f t="shared" si="274"/>
        <v>0</v>
      </c>
      <c r="Y293" s="29">
        <f t="shared" si="274"/>
        <v>0</v>
      </c>
      <c r="Z293" s="29">
        <f t="shared" si="274"/>
        <v>209500</v>
      </c>
      <c r="AA293" s="29">
        <f t="shared" si="274"/>
        <v>0</v>
      </c>
      <c r="AB293" s="29">
        <f t="shared" si="274"/>
        <v>209500</v>
      </c>
      <c r="AC293" s="29">
        <f t="shared" si="274"/>
        <v>0</v>
      </c>
      <c r="AD293" s="29">
        <f t="shared" si="274"/>
        <v>0</v>
      </c>
      <c r="AE293" s="29">
        <f t="shared" si="274"/>
        <v>0</v>
      </c>
      <c r="AF293" s="29">
        <f t="shared" si="274"/>
        <v>0</v>
      </c>
      <c r="AG293" s="29">
        <f t="shared" si="274"/>
        <v>0</v>
      </c>
      <c r="AH293" s="29">
        <f t="shared" si="274"/>
        <v>209500</v>
      </c>
      <c r="AI293" s="29">
        <f t="shared" si="274"/>
        <v>0</v>
      </c>
      <c r="AJ293" s="29">
        <f t="shared" si="274"/>
        <v>209500</v>
      </c>
      <c r="AK293" s="29">
        <f t="shared" si="274"/>
        <v>0</v>
      </c>
      <c r="AL293" s="29"/>
      <c r="AM293" s="29"/>
      <c r="AN293" s="29"/>
      <c r="AO293" s="29"/>
      <c r="AP293" s="29"/>
      <c r="AQ293" s="29">
        <f t="shared" si="274"/>
        <v>0</v>
      </c>
      <c r="AR293" s="29"/>
      <c r="AS293" s="29">
        <f t="shared" si="254"/>
        <v>0</v>
      </c>
      <c r="AT293" s="29"/>
      <c r="AU293" s="29">
        <f t="shared" si="251"/>
        <v>0</v>
      </c>
      <c r="AV293" s="29">
        <f t="shared" si="274"/>
        <v>0</v>
      </c>
      <c r="AW293" s="29"/>
      <c r="AX293" s="29">
        <f t="shared" si="255"/>
        <v>0</v>
      </c>
      <c r="AY293" s="29"/>
      <c r="AZ293" s="29">
        <f t="shared" si="252"/>
        <v>0</v>
      </c>
    </row>
    <row r="294" spans="1:52" ht="45" hidden="1" x14ac:dyDescent="0.25">
      <c r="A294" s="106" t="s">
        <v>12</v>
      </c>
      <c r="B294" s="106"/>
      <c r="C294" s="106"/>
      <c r="D294" s="106"/>
      <c r="E294" s="124">
        <v>851</v>
      </c>
      <c r="F294" s="3" t="s">
        <v>80</v>
      </c>
      <c r="G294" s="3" t="s">
        <v>14</v>
      </c>
      <c r="H294" s="3" t="s">
        <v>122</v>
      </c>
      <c r="I294" s="3" t="s">
        <v>27</v>
      </c>
      <c r="J294" s="29">
        <f>'7.ВС'!J169</f>
        <v>209500</v>
      </c>
      <c r="K294" s="29">
        <f>'7.ВС'!K169</f>
        <v>0</v>
      </c>
      <c r="L294" s="29">
        <f>'7.ВС'!L169</f>
        <v>209500</v>
      </c>
      <c r="M294" s="29">
        <f>'7.ВС'!M169</f>
        <v>0</v>
      </c>
      <c r="N294" s="29">
        <f>'7.ВС'!N169</f>
        <v>0</v>
      </c>
      <c r="O294" s="29">
        <f>'7.ВС'!O169</f>
        <v>0</v>
      </c>
      <c r="P294" s="29">
        <f>'7.ВС'!P169</f>
        <v>0</v>
      </c>
      <c r="Q294" s="29">
        <f>'7.ВС'!Q169</f>
        <v>0</v>
      </c>
      <c r="R294" s="29">
        <f>'7.ВС'!R169</f>
        <v>209500</v>
      </c>
      <c r="S294" s="29">
        <f>'7.ВС'!S169</f>
        <v>0</v>
      </c>
      <c r="T294" s="29">
        <f>'7.ВС'!T169</f>
        <v>209500</v>
      </c>
      <c r="U294" s="29">
        <f>'7.ВС'!U169</f>
        <v>0</v>
      </c>
      <c r="V294" s="29">
        <f>'7.ВС'!V169</f>
        <v>0</v>
      </c>
      <c r="W294" s="29">
        <f>'7.ВС'!W169</f>
        <v>0</v>
      </c>
      <c r="X294" s="29">
        <f>'7.ВС'!X169</f>
        <v>0</v>
      </c>
      <c r="Y294" s="29">
        <f>'7.ВС'!Y169</f>
        <v>0</v>
      </c>
      <c r="Z294" s="29">
        <f>'7.ВС'!Z169</f>
        <v>209500</v>
      </c>
      <c r="AA294" s="29">
        <f>'7.ВС'!AA169</f>
        <v>0</v>
      </c>
      <c r="AB294" s="29">
        <f>'7.ВС'!AB169</f>
        <v>209500</v>
      </c>
      <c r="AC294" s="29">
        <f>'7.ВС'!AC169</f>
        <v>0</v>
      </c>
      <c r="AD294" s="29">
        <f>'7.ВС'!AD169</f>
        <v>0</v>
      </c>
      <c r="AE294" s="29">
        <f>'7.ВС'!AE169</f>
        <v>0</v>
      </c>
      <c r="AF294" s="29">
        <f>'7.ВС'!AF169</f>
        <v>0</v>
      </c>
      <c r="AG294" s="29">
        <f>'7.ВС'!AG169</f>
        <v>0</v>
      </c>
      <c r="AH294" s="29">
        <f>'7.ВС'!AH169</f>
        <v>209500</v>
      </c>
      <c r="AI294" s="29">
        <f>'7.ВС'!AI169</f>
        <v>0</v>
      </c>
      <c r="AJ294" s="29">
        <f>'7.ВС'!AJ169</f>
        <v>209500</v>
      </c>
      <c r="AK294" s="29">
        <f>'7.ВС'!AK169</f>
        <v>0</v>
      </c>
      <c r="AL294" s="29"/>
      <c r="AM294" s="29"/>
      <c r="AN294" s="29"/>
      <c r="AO294" s="29"/>
      <c r="AP294" s="29"/>
      <c r="AQ294" s="29">
        <f>'7.ВС'!AQ169</f>
        <v>0</v>
      </c>
      <c r="AR294" s="29"/>
      <c r="AS294" s="29">
        <f t="shared" si="254"/>
        <v>0</v>
      </c>
      <c r="AT294" s="29"/>
      <c r="AU294" s="29">
        <f t="shared" si="251"/>
        <v>0</v>
      </c>
      <c r="AV294" s="29">
        <f>'7.ВС'!AV169</f>
        <v>0</v>
      </c>
      <c r="AW294" s="29"/>
      <c r="AX294" s="29">
        <f t="shared" si="255"/>
        <v>0</v>
      </c>
      <c r="AY294" s="29"/>
      <c r="AZ294" s="29">
        <f t="shared" si="252"/>
        <v>0</v>
      </c>
    </row>
    <row r="295" spans="1:52" ht="60" hidden="1" x14ac:dyDescent="0.25">
      <c r="A295" s="106" t="s">
        <v>56</v>
      </c>
      <c r="B295" s="106"/>
      <c r="C295" s="106"/>
      <c r="D295" s="106"/>
      <c r="E295" s="124">
        <v>851</v>
      </c>
      <c r="F295" s="3" t="s">
        <v>80</v>
      </c>
      <c r="G295" s="3" t="s">
        <v>14</v>
      </c>
      <c r="H295" s="3" t="s">
        <v>122</v>
      </c>
      <c r="I295" s="3" t="s">
        <v>112</v>
      </c>
      <c r="J295" s="29">
        <f t="shared" ref="J295:AV295" si="275">J296</f>
        <v>67000</v>
      </c>
      <c r="K295" s="29">
        <f t="shared" si="275"/>
        <v>0</v>
      </c>
      <c r="L295" s="29">
        <f t="shared" si="275"/>
        <v>67000</v>
      </c>
      <c r="M295" s="29">
        <f t="shared" si="275"/>
        <v>0</v>
      </c>
      <c r="N295" s="29">
        <f t="shared" si="275"/>
        <v>47368</v>
      </c>
      <c r="O295" s="29">
        <f t="shared" si="275"/>
        <v>0</v>
      </c>
      <c r="P295" s="29">
        <f t="shared" si="275"/>
        <v>47368</v>
      </c>
      <c r="Q295" s="29">
        <f t="shared" si="275"/>
        <v>0</v>
      </c>
      <c r="R295" s="29">
        <f t="shared" si="275"/>
        <v>114368</v>
      </c>
      <c r="S295" s="29">
        <f t="shared" si="275"/>
        <v>0</v>
      </c>
      <c r="T295" s="29">
        <f t="shared" si="275"/>
        <v>114368</v>
      </c>
      <c r="U295" s="29">
        <f t="shared" si="275"/>
        <v>0</v>
      </c>
      <c r="V295" s="29">
        <f t="shared" si="275"/>
        <v>0</v>
      </c>
      <c r="W295" s="29">
        <f t="shared" si="275"/>
        <v>0</v>
      </c>
      <c r="X295" s="29">
        <f t="shared" si="275"/>
        <v>0</v>
      </c>
      <c r="Y295" s="29">
        <f t="shared" si="275"/>
        <v>0</v>
      </c>
      <c r="Z295" s="29">
        <f t="shared" si="275"/>
        <v>114368</v>
      </c>
      <c r="AA295" s="29">
        <f t="shared" si="275"/>
        <v>0</v>
      </c>
      <c r="AB295" s="29">
        <f t="shared" si="275"/>
        <v>114368</v>
      </c>
      <c r="AC295" s="29">
        <f t="shared" si="275"/>
        <v>0</v>
      </c>
      <c r="AD295" s="29">
        <f t="shared" si="275"/>
        <v>0</v>
      </c>
      <c r="AE295" s="29">
        <f t="shared" si="275"/>
        <v>0</v>
      </c>
      <c r="AF295" s="29">
        <f t="shared" si="275"/>
        <v>0</v>
      </c>
      <c r="AG295" s="29">
        <f t="shared" si="275"/>
        <v>0</v>
      </c>
      <c r="AH295" s="29">
        <f t="shared" si="275"/>
        <v>114368</v>
      </c>
      <c r="AI295" s="29">
        <f t="shared" si="275"/>
        <v>0</v>
      </c>
      <c r="AJ295" s="29">
        <f t="shared" si="275"/>
        <v>114368</v>
      </c>
      <c r="AK295" s="29">
        <f t="shared" si="275"/>
        <v>0</v>
      </c>
      <c r="AL295" s="29"/>
      <c r="AM295" s="29"/>
      <c r="AN295" s="29"/>
      <c r="AO295" s="29"/>
      <c r="AP295" s="29"/>
      <c r="AQ295" s="29">
        <f t="shared" si="275"/>
        <v>0</v>
      </c>
      <c r="AR295" s="29"/>
      <c r="AS295" s="29">
        <f t="shared" si="254"/>
        <v>0</v>
      </c>
      <c r="AT295" s="29"/>
      <c r="AU295" s="29">
        <f t="shared" si="251"/>
        <v>0</v>
      </c>
      <c r="AV295" s="29">
        <f t="shared" si="275"/>
        <v>0</v>
      </c>
      <c r="AW295" s="29"/>
      <c r="AX295" s="29">
        <f t="shared" si="255"/>
        <v>0</v>
      </c>
      <c r="AY295" s="29"/>
      <c r="AZ295" s="29">
        <f t="shared" si="252"/>
        <v>0</v>
      </c>
    </row>
    <row r="296" spans="1:52" hidden="1" x14ac:dyDescent="0.25">
      <c r="A296" s="106" t="s">
        <v>113</v>
      </c>
      <c r="B296" s="106"/>
      <c r="C296" s="106"/>
      <c r="D296" s="106"/>
      <c r="E296" s="124">
        <v>851</v>
      </c>
      <c r="F296" s="3" t="s">
        <v>80</v>
      </c>
      <c r="G296" s="3" t="s">
        <v>14</v>
      </c>
      <c r="H296" s="3" t="s">
        <v>122</v>
      </c>
      <c r="I296" s="3" t="s">
        <v>114</v>
      </c>
      <c r="J296" s="29">
        <f>'7.ВС'!J171</f>
        <v>67000</v>
      </c>
      <c r="K296" s="29">
        <f>'7.ВС'!K171</f>
        <v>0</v>
      </c>
      <c r="L296" s="29">
        <f>'7.ВС'!L171</f>
        <v>67000</v>
      </c>
      <c r="M296" s="29">
        <f>'7.ВС'!M171</f>
        <v>0</v>
      </c>
      <c r="N296" s="29">
        <f>'7.ВС'!N171</f>
        <v>47368</v>
      </c>
      <c r="O296" s="29">
        <f>'7.ВС'!O171</f>
        <v>0</v>
      </c>
      <c r="P296" s="29">
        <f>'7.ВС'!P171</f>
        <v>47368</v>
      </c>
      <c r="Q296" s="29">
        <f>'7.ВС'!Q171</f>
        <v>0</v>
      </c>
      <c r="R296" s="29">
        <f>'7.ВС'!R171</f>
        <v>114368</v>
      </c>
      <c r="S296" s="29">
        <f>'7.ВС'!S171</f>
        <v>0</v>
      </c>
      <c r="T296" s="29">
        <f>'7.ВС'!T171</f>
        <v>114368</v>
      </c>
      <c r="U296" s="29">
        <f>'7.ВС'!U171</f>
        <v>0</v>
      </c>
      <c r="V296" s="29">
        <f>'7.ВС'!V171</f>
        <v>0</v>
      </c>
      <c r="W296" s="29">
        <f>'7.ВС'!W171</f>
        <v>0</v>
      </c>
      <c r="X296" s="29">
        <f>'7.ВС'!X171</f>
        <v>0</v>
      </c>
      <c r="Y296" s="29">
        <f>'7.ВС'!Y171</f>
        <v>0</v>
      </c>
      <c r="Z296" s="29">
        <f>'7.ВС'!Z171</f>
        <v>114368</v>
      </c>
      <c r="AA296" s="29">
        <f>'7.ВС'!AA171</f>
        <v>0</v>
      </c>
      <c r="AB296" s="29">
        <f>'7.ВС'!AB171</f>
        <v>114368</v>
      </c>
      <c r="AC296" s="29">
        <f>'7.ВС'!AC171</f>
        <v>0</v>
      </c>
      <c r="AD296" s="29">
        <f>'7.ВС'!AD171</f>
        <v>0</v>
      </c>
      <c r="AE296" s="29">
        <f>'7.ВС'!AE171</f>
        <v>0</v>
      </c>
      <c r="AF296" s="29">
        <f>'7.ВС'!AF171</f>
        <v>0</v>
      </c>
      <c r="AG296" s="29">
        <f>'7.ВС'!AG171</f>
        <v>0</v>
      </c>
      <c r="AH296" s="29">
        <f>'7.ВС'!AH171</f>
        <v>114368</v>
      </c>
      <c r="AI296" s="29">
        <f>'7.ВС'!AI171</f>
        <v>0</v>
      </c>
      <c r="AJ296" s="29">
        <f>'7.ВС'!AJ171</f>
        <v>114368</v>
      </c>
      <c r="AK296" s="29">
        <f>'7.ВС'!AK171</f>
        <v>0</v>
      </c>
      <c r="AL296" s="29"/>
      <c r="AM296" s="29"/>
      <c r="AN296" s="29"/>
      <c r="AO296" s="29"/>
      <c r="AP296" s="29"/>
      <c r="AQ296" s="29">
        <f>'7.ВС'!AQ171</f>
        <v>0</v>
      </c>
      <c r="AR296" s="29"/>
      <c r="AS296" s="29">
        <f t="shared" si="254"/>
        <v>0</v>
      </c>
      <c r="AT296" s="29"/>
      <c r="AU296" s="29">
        <f t="shared" si="251"/>
        <v>0</v>
      </c>
      <c r="AV296" s="29">
        <f>'7.ВС'!AV171</f>
        <v>0</v>
      </c>
      <c r="AW296" s="29"/>
      <c r="AX296" s="29">
        <f t="shared" si="255"/>
        <v>0</v>
      </c>
      <c r="AY296" s="29"/>
      <c r="AZ296" s="29">
        <f t="shared" si="252"/>
        <v>0</v>
      </c>
    </row>
    <row r="297" spans="1:52" ht="30" hidden="1" x14ac:dyDescent="0.25">
      <c r="A297" s="106" t="s">
        <v>387</v>
      </c>
      <c r="B297" s="106"/>
      <c r="C297" s="106"/>
      <c r="D297" s="106"/>
      <c r="E297" s="124">
        <v>851</v>
      </c>
      <c r="F297" s="3" t="s">
        <v>80</v>
      </c>
      <c r="G297" s="3" t="s">
        <v>14</v>
      </c>
      <c r="H297" s="3" t="s">
        <v>388</v>
      </c>
      <c r="I297" s="3"/>
      <c r="J297" s="29">
        <f t="shared" ref="J297:AV298" si="276">J298</f>
        <v>0</v>
      </c>
      <c r="K297" s="29">
        <f t="shared" si="276"/>
        <v>0</v>
      </c>
      <c r="L297" s="29">
        <f t="shared" si="276"/>
        <v>0</v>
      </c>
      <c r="M297" s="29">
        <f t="shared" si="276"/>
        <v>0</v>
      </c>
      <c r="N297" s="29">
        <f t="shared" si="276"/>
        <v>1000000</v>
      </c>
      <c r="O297" s="29">
        <f t="shared" si="276"/>
        <v>0</v>
      </c>
      <c r="P297" s="29">
        <f t="shared" si="276"/>
        <v>1000000</v>
      </c>
      <c r="Q297" s="29">
        <f t="shared" si="276"/>
        <v>0</v>
      </c>
      <c r="R297" s="29">
        <f t="shared" si="276"/>
        <v>1000000</v>
      </c>
      <c r="S297" s="29">
        <f t="shared" si="276"/>
        <v>0</v>
      </c>
      <c r="T297" s="29">
        <f t="shared" si="276"/>
        <v>1000000</v>
      </c>
      <c r="U297" s="29">
        <f t="shared" si="276"/>
        <v>0</v>
      </c>
      <c r="V297" s="29">
        <f t="shared" si="276"/>
        <v>0</v>
      </c>
      <c r="W297" s="29">
        <f t="shared" si="276"/>
        <v>0</v>
      </c>
      <c r="X297" s="29">
        <f t="shared" si="276"/>
        <v>0</v>
      </c>
      <c r="Y297" s="29">
        <f t="shared" si="276"/>
        <v>0</v>
      </c>
      <c r="Z297" s="29">
        <f t="shared" si="276"/>
        <v>1000000</v>
      </c>
      <c r="AA297" s="29">
        <f t="shared" si="276"/>
        <v>0</v>
      </c>
      <c r="AB297" s="29">
        <f t="shared" si="276"/>
        <v>1000000</v>
      </c>
      <c r="AC297" s="29">
        <f t="shared" si="276"/>
        <v>0</v>
      </c>
      <c r="AD297" s="29">
        <f t="shared" si="276"/>
        <v>0</v>
      </c>
      <c r="AE297" s="29">
        <f t="shared" si="276"/>
        <v>0</v>
      </c>
      <c r="AF297" s="29">
        <f t="shared" si="276"/>
        <v>0</v>
      </c>
      <c r="AG297" s="29">
        <f t="shared" si="276"/>
        <v>0</v>
      </c>
      <c r="AH297" s="29">
        <f t="shared" si="276"/>
        <v>1000000</v>
      </c>
      <c r="AI297" s="29">
        <f t="shared" si="276"/>
        <v>0</v>
      </c>
      <c r="AJ297" s="29">
        <f t="shared" si="276"/>
        <v>1000000</v>
      </c>
      <c r="AK297" s="29">
        <f t="shared" si="276"/>
        <v>0</v>
      </c>
      <c r="AL297" s="29"/>
      <c r="AM297" s="29"/>
      <c r="AN297" s="29"/>
      <c r="AO297" s="29"/>
      <c r="AP297" s="29"/>
      <c r="AQ297" s="29">
        <f t="shared" si="276"/>
        <v>0</v>
      </c>
      <c r="AR297" s="29"/>
      <c r="AS297" s="29">
        <f t="shared" si="254"/>
        <v>0</v>
      </c>
      <c r="AT297" s="29"/>
      <c r="AU297" s="29">
        <f t="shared" si="251"/>
        <v>0</v>
      </c>
      <c r="AV297" s="29">
        <f t="shared" si="276"/>
        <v>0</v>
      </c>
      <c r="AW297" s="29"/>
      <c r="AX297" s="29">
        <f t="shared" si="255"/>
        <v>0</v>
      </c>
      <c r="AY297" s="29"/>
      <c r="AZ297" s="29">
        <f t="shared" si="252"/>
        <v>0</v>
      </c>
    </row>
    <row r="298" spans="1:52" ht="45" hidden="1" x14ac:dyDescent="0.25">
      <c r="A298" s="106" t="s">
        <v>25</v>
      </c>
      <c r="B298" s="106"/>
      <c r="C298" s="106"/>
      <c r="D298" s="106"/>
      <c r="E298" s="124">
        <v>851</v>
      </c>
      <c r="F298" s="3" t="s">
        <v>80</v>
      </c>
      <c r="G298" s="3" t="s">
        <v>14</v>
      </c>
      <c r="H298" s="3" t="s">
        <v>388</v>
      </c>
      <c r="I298" s="3" t="s">
        <v>26</v>
      </c>
      <c r="J298" s="29">
        <f t="shared" si="276"/>
        <v>0</v>
      </c>
      <c r="K298" s="29">
        <f t="shared" si="276"/>
        <v>0</v>
      </c>
      <c r="L298" s="29">
        <f t="shared" si="276"/>
        <v>0</v>
      </c>
      <c r="M298" s="29">
        <f t="shared" si="276"/>
        <v>0</v>
      </c>
      <c r="N298" s="29">
        <f t="shared" si="276"/>
        <v>1000000</v>
      </c>
      <c r="O298" s="29">
        <f t="shared" si="276"/>
        <v>0</v>
      </c>
      <c r="P298" s="29">
        <f t="shared" si="276"/>
        <v>1000000</v>
      </c>
      <c r="Q298" s="29">
        <f t="shared" si="276"/>
        <v>0</v>
      </c>
      <c r="R298" s="29">
        <f t="shared" si="276"/>
        <v>1000000</v>
      </c>
      <c r="S298" s="29">
        <f t="shared" si="276"/>
        <v>0</v>
      </c>
      <c r="T298" s="29">
        <f t="shared" si="276"/>
        <v>1000000</v>
      </c>
      <c r="U298" s="29">
        <f t="shared" si="276"/>
        <v>0</v>
      </c>
      <c r="V298" s="29">
        <f t="shared" si="276"/>
        <v>0</v>
      </c>
      <c r="W298" s="29">
        <f t="shared" si="276"/>
        <v>0</v>
      </c>
      <c r="X298" s="29">
        <f t="shared" si="276"/>
        <v>0</v>
      </c>
      <c r="Y298" s="29">
        <f t="shared" si="276"/>
        <v>0</v>
      </c>
      <c r="Z298" s="29">
        <f t="shared" si="276"/>
        <v>1000000</v>
      </c>
      <c r="AA298" s="29">
        <f t="shared" si="276"/>
        <v>0</v>
      </c>
      <c r="AB298" s="29">
        <f t="shared" si="276"/>
        <v>1000000</v>
      </c>
      <c r="AC298" s="29">
        <f t="shared" si="276"/>
        <v>0</v>
      </c>
      <c r="AD298" s="29">
        <f t="shared" si="276"/>
        <v>0</v>
      </c>
      <c r="AE298" s="29">
        <f t="shared" si="276"/>
        <v>0</v>
      </c>
      <c r="AF298" s="29">
        <f t="shared" si="276"/>
        <v>0</v>
      </c>
      <c r="AG298" s="29">
        <f t="shared" si="276"/>
        <v>0</v>
      </c>
      <c r="AH298" s="29">
        <f t="shared" si="276"/>
        <v>1000000</v>
      </c>
      <c r="AI298" s="29">
        <f t="shared" si="276"/>
        <v>0</v>
      </c>
      <c r="AJ298" s="29">
        <f t="shared" si="276"/>
        <v>1000000</v>
      </c>
      <c r="AK298" s="29">
        <f t="shared" si="276"/>
        <v>0</v>
      </c>
      <c r="AL298" s="29"/>
      <c r="AM298" s="29"/>
      <c r="AN298" s="29"/>
      <c r="AO298" s="29"/>
      <c r="AP298" s="29"/>
      <c r="AQ298" s="29">
        <f t="shared" si="276"/>
        <v>0</v>
      </c>
      <c r="AR298" s="29"/>
      <c r="AS298" s="29">
        <f t="shared" si="254"/>
        <v>0</v>
      </c>
      <c r="AT298" s="29"/>
      <c r="AU298" s="29">
        <f t="shared" si="251"/>
        <v>0</v>
      </c>
      <c r="AV298" s="29">
        <f t="shared" si="276"/>
        <v>0</v>
      </c>
      <c r="AW298" s="29"/>
      <c r="AX298" s="29">
        <f t="shared" si="255"/>
        <v>0</v>
      </c>
      <c r="AY298" s="29"/>
      <c r="AZ298" s="29">
        <f t="shared" si="252"/>
        <v>0</v>
      </c>
    </row>
    <row r="299" spans="1:52" ht="45" hidden="1" x14ac:dyDescent="0.25">
      <c r="A299" s="106" t="s">
        <v>12</v>
      </c>
      <c r="B299" s="106"/>
      <c r="C299" s="106"/>
      <c r="D299" s="106"/>
      <c r="E299" s="124">
        <v>851</v>
      </c>
      <c r="F299" s="3" t="s">
        <v>80</v>
      </c>
      <c r="G299" s="3" t="s">
        <v>14</v>
      </c>
      <c r="H299" s="3" t="s">
        <v>388</v>
      </c>
      <c r="I299" s="3" t="s">
        <v>27</v>
      </c>
      <c r="J299" s="29">
        <f>'7.ВС'!J174</f>
        <v>0</v>
      </c>
      <c r="K299" s="29">
        <f>'7.ВС'!K174</f>
        <v>0</v>
      </c>
      <c r="L299" s="29">
        <f>'7.ВС'!L174</f>
        <v>0</v>
      </c>
      <c r="M299" s="29">
        <f>'7.ВС'!M174</f>
        <v>0</v>
      </c>
      <c r="N299" s="29">
        <f>'7.ВС'!N174</f>
        <v>1000000</v>
      </c>
      <c r="O299" s="29">
        <f>'7.ВС'!O174</f>
        <v>0</v>
      </c>
      <c r="P299" s="29">
        <f>'7.ВС'!P174</f>
        <v>1000000</v>
      </c>
      <c r="Q299" s="29">
        <f>'7.ВС'!Q174</f>
        <v>0</v>
      </c>
      <c r="R299" s="29">
        <f>'7.ВС'!R174</f>
        <v>1000000</v>
      </c>
      <c r="S299" s="29">
        <f>'7.ВС'!S174</f>
        <v>0</v>
      </c>
      <c r="T299" s="29">
        <f>'7.ВС'!T174</f>
        <v>1000000</v>
      </c>
      <c r="U299" s="29">
        <f>'7.ВС'!U174</f>
        <v>0</v>
      </c>
      <c r="V299" s="29">
        <f>'7.ВС'!V174</f>
        <v>0</v>
      </c>
      <c r="W299" s="29">
        <f>'7.ВС'!W174</f>
        <v>0</v>
      </c>
      <c r="X299" s="29">
        <f>'7.ВС'!X174</f>
        <v>0</v>
      </c>
      <c r="Y299" s="29">
        <f>'7.ВС'!Y174</f>
        <v>0</v>
      </c>
      <c r="Z299" s="29">
        <f>'7.ВС'!Z174</f>
        <v>1000000</v>
      </c>
      <c r="AA299" s="29">
        <f>'7.ВС'!AA174</f>
        <v>0</v>
      </c>
      <c r="AB299" s="29">
        <f>'7.ВС'!AB174</f>
        <v>1000000</v>
      </c>
      <c r="AC299" s="29">
        <f>'7.ВС'!AC174</f>
        <v>0</v>
      </c>
      <c r="AD299" s="29">
        <f>'7.ВС'!AD174</f>
        <v>0</v>
      </c>
      <c r="AE299" s="29">
        <f>'7.ВС'!AE174</f>
        <v>0</v>
      </c>
      <c r="AF299" s="29">
        <f>'7.ВС'!AF174</f>
        <v>0</v>
      </c>
      <c r="AG299" s="29">
        <f>'7.ВС'!AG174</f>
        <v>0</v>
      </c>
      <c r="AH299" s="29">
        <f>'7.ВС'!AH174</f>
        <v>1000000</v>
      </c>
      <c r="AI299" s="29">
        <f>'7.ВС'!AI174</f>
        <v>0</v>
      </c>
      <c r="AJ299" s="29">
        <f>'7.ВС'!AJ174</f>
        <v>1000000</v>
      </c>
      <c r="AK299" s="29">
        <f>'7.ВС'!AK174</f>
        <v>0</v>
      </c>
      <c r="AL299" s="29"/>
      <c r="AM299" s="29"/>
      <c r="AN299" s="29"/>
      <c r="AO299" s="29"/>
      <c r="AP299" s="29"/>
      <c r="AQ299" s="29">
        <f>'7.ВС'!AQ174</f>
        <v>0</v>
      </c>
      <c r="AR299" s="29"/>
      <c r="AS299" s="29">
        <f t="shared" si="254"/>
        <v>0</v>
      </c>
      <c r="AT299" s="29"/>
      <c r="AU299" s="29">
        <f t="shared" si="251"/>
        <v>0</v>
      </c>
      <c r="AV299" s="29">
        <f>'7.ВС'!AV174</f>
        <v>0</v>
      </c>
      <c r="AW299" s="29"/>
      <c r="AX299" s="29">
        <f t="shared" si="255"/>
        <v>0</v>
      </c>
      <c r="AY299" s="29"/>
      <c r="AZ299" s="29">
        <f t="shared" si="252"/>
        <v>0</v>
      </c>
    </row>
    <row r="300" spans="1:52" ht="120" hidden="1" x14ac:dyDescent="0.25">
      <c r="A300" s="126" t="s">
        <v>117</v>
      </c>
      <c r="B300" s="106"/>
      <c r="C300" s="106"/>
      <c r="D300" s="106"/>
      <c r="E300" s="124">
        <v>851</v>
      </c>
      <c r="F300" s="3" t="s">
        <v>80</v>
      </c>
      <c r="G300" s="3" t="s">
        <v>14</v>
      </c>
      <c r="H300" s="3" t="s">
        <v>118</v>
      </c>
      <c r="I300" s="5"/>
      <c r="J300" s="29">
        <f t="shared" ref="J300:AV300" si="277">J301+J303</f>
        <v>3800000</v>
      </c>
      <c r="K300" s="29">
        <f t="shared" ref="K300:M300" si="278">K301+K303</f>
        <v>0</v>
      </c>
      <c r="L300" s="29">
        <f t="shared" si="278"/>
        <v>0</v>
      </c>
      <c r="M300" s="29">
        <f t="shared" si="278"/>
        <v>3800000</v>
      </c>
      <c r="N300" s="29">
        <f t="shared" ref="N300:U300" si="279">N301+N303</f>
        <v>0</v>
      </c>
      <c r="O300" s="29">
        <f t="shared" si="279"/>
        <v>0</v>
      </c>
      <c r="P300" s="29">
        <f t="shared" si="279"/>
        <v>0</v>
      </c>
      <c r="Q300" s="29">
        <f t="shared" si="279"/>
        <v>0</v>
      </c>
      <c r="R300" s="29">
        <f t="shared" si="279"/>
        <v>3800000</v>
      </c>
      <c r="S300" s="29">
        <f t="shared" si="279"/>
        <v>0</v>
      </c>
      <c r="T300" s="29">
        <f t="shared" si="279"/>
        <v>0</v>
      </c>
      <c r="U300" s="29">
        <f t="shared" si="279"/>
        <v>3800000</v>
      </c>
      <c r="V300" s="29">
        <f t="shared" ref="V300:AC300" si="280">V301+V303</f>
        <v>0</v>
      </c>
      <c r="W300" s="29">
        <f t="shared" si="280"/>
        <v>0</v>
      </c>
      <c r="X300" s="29">
        <f t="shared" si="280"/>
        <v>0</v>
      </c>
      <c r="Y300" s="29">
        <f t="shared" si="280"/>
        <v>0</v>
      </c>
      <c r="Z300" s="29">
        <f t="shared" si="280"/>
        <v>3800000</v>
      </c>
      <c r="AA300" s="29">
        <f t="shared" si="280"/>
        <v>0</v>
      </c>
      <c r="AB300" s="29">
        <f t="shared" si="280"/>
        <v>0</v>
      </c>
      <c r="AC300" s="29">
        <f t="shared" si="280"/>
        <v>3800000</v>
      </c>
      <c r="AD300" s="29">
        <f t="shared" ref="AD300:AK300" si="281">AD301+AD303</f>
        <v>0</v>
      </c>
      <c r="AE300" s="29">
        <f t="shared" si="281"/>
        <v>0</v>
      </c>
      <c r="AF300" s="29">
        <f t="shared" si="281"/>
        <v>0</v>
      </c>
      <c r="AG300" s="29">
        <f t="shared" si="281"/>
        <v>0</v>
      </c>
      <c r="AH300" s="29">
        <f t="shared" si="281"/>
        <v>3800000</v>
      </c>
      <c r="AI300" s="29">
        <f t="shared" si="281"/>
        <v>0</v>
      </c>
      <c r="AJ300" s="29">
        <f t="shared" si="281"/>
        <v>0</v>
      </c>
      <c r="AK300" s="29">
        <f t="shared" si="281"/>
        <v>3800000</v>
      </c>
      <c r="AL300" s="29"/>
      <c r="AM300" s="29"/>
      <c r="AN300" s="29"/>
      <c r="AO300" s="29"/>
      <c r="AP300" s="29"/>
      <c r="AQ300" s="29">
        <f t="shared" si="277"/>
        <v>3800000</v>
      </c>
      <c r="AR300" s="29"/>
      <c r="AS300" s="29">
        <f t="shared" si="254"/>
        <v>3800000</v>
      </c>
      <c r="AT300" s="29"/>
      <c r="AU300" s="29">
        <f t="shared" si="251"/>
        <v>3800000</v>
      </c>
      <c r="AV300" s="29">
        <f t="shared" si="277"/>
        <v>3800000</v>
      </c>
      <c r="AW300" s="29"/>
      <c r="AX300" s="29">
        <f t="shared" si="255"/>
        <v>3800000</v>
      </c>
      <c r="AY300" s="29"/>
      <c r="AZ300" s="29">
        <f t="shared" si="252"/>
        <v>3800000</v>
      </c>
    </row>
    <row r="301" spans="1:52" ht="45" hidden="1" x14ac:dyDescent="0.25">
      <c r="A301" s="106" t="s">
        <v>25</v>
      </c>
      <c r="B301" s="106"/>
      <c r="C301" s="106"/>
      <c r="D301" s="106"/>
      <c r="E301" s="124">
        <v>851</v>
      </c>
      <c r="F301" s="3" t="s">
        <v>80</v>
      </c>
      <c r="G301" s="3" t="s">
        <v>14</v>
      </c>
      <c r="H301" s="3" t="s">
        <v>118</v>
      </c>
      <c r="I301" s="5">
        <v>200</v>
      </c>
      <c r="J301" s="29">
        <f t="shared" ref="J301:AV301" si="282">J302</f>
        <v>345000</v>
      </c>
      <c r="K301" s="29">
        <f t="shared" si="282"/>
        <v>0</v>
      </c>
      <c r="L301" s="29">
        <f t="shared" si="282"/>
        <v>0</v>
      </c>
      <c r="M301" s="29">
        <f t="shared" si="282"/>
        <v>345000</v>
      </c>
      <c r="N301" s="29">
        <f t="shared" si="282"/>
        <v>0</v>
      </c>
      <c r="O301" s="29">
        <f t="shared" si="282"/>
        <v>0</v>
      </c>
      <c r="P301" s="29">
        <f t="shared" si="282"/>
        <v>0</v>
      </c>
      <c r="Q301" s="29">
        <f t="shared" si="282"/>
        <v>0</v>
      </c>
      <c r="R301" s="29">
        <f t="shared" si="282"/>
        <v>345000</v>
      </c>
      <c r="S301" s="29">
        <f t="shared" si="282"/>
        <v>0</v>
      </c>
      <c r="T301" s="29">
        <f t="shared" si="282"/>
        <v>0</v>
      </c>
      <c r="U301" s="29">
        <f t="shared" si="282"/>
        <v>345000</v>
      </c>
      <c r="V301" s="29">
        <f t="shared" si="282"/>
        <v>0</v>
      </c>
      <c r="W301" s="29">
        <f t="shared" si="282"/>
        <v>0</v>
      </c>
      <c r="X301" s="29">
        <f t="shared" si="282"/>
        <v>0</v>
      </c>
      <c r="Y301" s="29">
        <f t="shared" si="282"/>
        <v>0</v>
      </c>
      <c r="Z301" s="29">
        <f t="shared" si="282"/>
        <v>345000</v>
      </c>
      <c r="AA301" s="29">
        <f t="shared" si="282"/>
        <v>0</v>
      </c>
      <c r="AB301" s="29">
        <f t="shared" si="282"/>
        <v>0</v>
      </c>
      <c r="AC301" s="29">
        <f t="shared" si="282"/>
        <v>345000</v>
      </c>
      <c r="AD301" s="29">
        <f t="shared" si="282"/>
        <v>0</v>
      </c>
      <c r="AE301" s="29">
        <f t="shared" si="282"/>
        <v>0</v>
      </c>
      <c r="AF301" s="29">
        <f t="shared" si="282"/>
        <v>0</v>
      </c>
      <c r="AG301" s="29">
        <f t="shared" si="282"/>
        <v>0</v>
      </c>
      <c r="AH301" s="29">
        <f t="shared" si="282"/>
        <v>345000</v>
      </c>
      <c r="AI301" s="29">
        <f t="shared" si="282"/>
        <v>0</v>
      </c>
      <c r="AJ301" s="29">
        <f t="shared" si="282"/>
        <v>0</v>
      </c>
      <c r="AK301" s="29">
        <f t="shared" si="282"/>
        <v>345000</v>
      </c>
      <c r="AL301" s="29"/>
      <c r="AM301" s="29"/>
      <c r="AN301" s="29"/>
      <c r="AO301" s="29"/>
      <c r="AP301" s="29"/>
      <c r="AQ301" s="29">
        <f t="shared" si="282"/>
        <v>345000</v>
      </c>
      <c r="AR301" s="29"/>
      <c r="AS301" s="29">
        <f t="shared" si="254"/>
        <v>345000</v>
      </c>
      <c r="AT301" s="29"/>
      <c r="AU301" s="29">
        <f t="shared" si="251"/>
        <v>345000</v>
      </c>
      <c r="AV301" s="29">
        <f t="shared" si="282"/>
        <v>345000</v>
      </c>
      <c r="AW301" s="29"/>
      <c r="AX301" s="29">
        <f t="shared" si="255"/>
        <v>345000</v>
      </c>
      <c r="AY301" s="29"/>
      <c r="AZ301" s="29">
        <f t="shared" si="252"/>
        <v>345000</v>
      </c>
    </row>
    <row r="302" spans="1:52" ht="45" hidden="1" x14ac:dyDescent="0.25">
      <c r="A302" s="106" t="s">
        <v>12</v>
      </c>
      <c r="B302" s="106"/>
      <c r="C302" s="106"/>
      <c r="D302" s="106"/>
      <c r="E302" s="124">
        <v>851</v>
      </c>
      <c r="F302" s="3" t="s">
        <v>80</v>
      </c>
      <c r="G302" s="3" t="s">
        <v>14</v>
      </c>
      <c r="H302" s="3" t="s">
        <v>118</v>
      </c>
      <c r="I302" s="5">
        <v>240</v>
      </c>
      <c r="J302" s="29">
        <f>'7.ВС'!J177</f>
        <v>345000</v>
      </c>
      <c r="K302" s="29">
        <f>'7.ВС'!K177</f>
        <v>0</v>
      </c>
      <c r="L302" s="29">
        <f>'7.ВС'!L177</f>
        <v>0</v>
      </c>
      <c r="M302" s="29">
        <f>'7.ВС'!M177</f>
        <v>345000</v>
      </c>
      <c r="N302" s="29">
        <f>'7.ВС'!N177</f>
        <v>0</v>
      </c>
      <c r="O302" s="29">
        <f>'7.ВС'!O177</f>
        <v>0</v>
      </c>
      <c r="P302" s="29">
        <f>'7.ВС'!P177</f>
        <v>0</v>
      </c>
      <c r="Q302" s="29">
        <f>'7.ВС'!Q177</f>
        <v>0</v>
      </c>
      <c r="R302" s="29">
        <f>'7.ВС'!R177</f>
        <v>345000</v>
      </c>
      <c r="S302" s="29">
        <f>'7.ВС'!S177</f>
        <v>0</v>
      </c>
      <c r="T302" s="29">
        <f>'7.ВС'!T177</f>
        <v>0</v>
      </c>
      <c r="U302" s="29">
        <f>'7.ВС'!U177</f>
        <v>345000</v>
      </c>
      <c r="V302" s="29">
        <f>'7.ВС'!V177</f>
        <v>0</v>
      </c>
      <c r="W302" s="29">
        <f>'7.ВС'!W177</f>
        <v>0</v>
      </c>
      <c r="X302" s="29">
        <f>'7.ВС'!X177</f>
        <v>0</v>
      </c>
      <c r="Y302" s="29">
        <f>'7.ВС'!Y177</f>
        <v>0</v>
      </c>
      <c r="Z302" s="29">
        <f>'7.ВС'!Z177</f>
        <v>345000</v>
      </c>
      <c r="AA302" s="29">
        <f>'7.ВС'!AA177</f>
        <v>0</v>
      </c>
      <c r="AB302" s="29">
        <f>'7.ВС'!AB177</f>
        <v>0</v>
      </c>
      <c r="AC302" s="29">
        <f>'7.ВС'!AC177</f>
        <v>345000</v>
      </c>
      <c r="AD302" s="29">
        <f>'7.ВС'!AD177</f>
        <v>0</v>
      </c>
      <c r="AE302" s="29">
        <f>'7.ВС'!AE177</f>
        <v>0</v>
      </c>
      <c r="AF302" s="29">
        <f>'7.ВС'!AF177</f>
        <v>0</v>
      </c>
      <c r="AG302" s="29">
        <f>'7.ВС'!AG177</f>
        <v>0</v>
      </c>
      <c r="AH302" s="29">
        <f>'7.ВС'!AH177</f>
        <v>345000</v>
      </c>
      <c r="AI302" s="29">
        <f>'7.ВС'!AI177</f>
        <v>0</v>
      </c>
      <c r="AJ302" s="29">
        <f>'7.ВС'!AJ177</f>
        <v>0</v>
      </c>
      <c r="AK302" s="29">
        <f>'7.ВС'!AK177</f>
        <v>345000</v>
      </c>
      <c r="AL302" s="29"/>
      <c r="AM302" s="29"/>
      <c r="AN302" s="29"/>
      <c r="AO302" s="29"/>
      <c r="AP302" s="29"/>
      <c r="AQ302" s="29">
        <f>'7.ВС'!AQ177</f>
        <v>345000</v>
      </c>
      <c r="AR302" s="29"/>
      <c r="AS302" s="29">
        <f t="shared" si="254"/>
        <v>345000</v>
      </c>
      <c r="AT302" s="29"/>
      <c r="AU302" s="29">
        <f t="shared" si="251"/>
        <v>345000</v>
      </c>
      <c r="AV302" s="29">
        <f>'7.ВС'!AV177</f>
        <v>345000</v>
      </c>
      <c r="AW302" s="29"/>
      <c r="AX302" s="29">
        <f t="shared" si="255"/>
        <v>345000</v>
      </c>
      <c r="AY302" s="29"/>
      <c r="AZ302" s="29">
        <f t="shared" si="252"/>
        <v>345000</v>
      </c>
    </row>
    <row r="303" spans="1:52" ht="60" hidden="1" x14ac:dyDescent="0.25">
      <c r="A303" s="106" t="s">
        <v>56</v>
      </c>
      <c r="B303" s="106"/>
      <c r="C303" s="106"/>
      <c r="D303" s="106"/>
      <c r="E303" s="124">
        <v>851</v>
      </c>
      <c r="F303" s="3" t="s">
        <v>80</v>
      </c>
      <c r="G303" s="3" t="s">
        <v>14</v>
      </c>
      <c r="H303" s="3" t="s">
        <v>118</v>
      </c>
      <c r="I303" s="5">
        <v>600</v>
      </c>
      <c r="J303" s="29">
        <f t="shared" ref="J303:AV303" si="283">J304</f>
        <v>3455000</v>
      </c>
      <c r="K303" s="29">
        <f t="shared" si="283"/>
        <v>0</v>
      </c>
      <c r="L303" s="29">
        <f t="shared" si="283"/>
        <v>0</v>
      </c>
      <c r="M303" s="29">
        <f t="shared" si="283"/>
        <v>3455000</v>
      </c>
      <c r="N303" s="29">
        <f t="shared" si="283"/>
        <v>0</v>
      </c>
      <c r="O303" s="29">
        <f t="shared" si="283"/>
        <v>0</v>
      </c>
      <c r="P303" s="29">
        <f t="shared" si="283"/>
        <v>0</v>
      </c>
      <c r="Q303" s="29">
        <f t="shared" si="283"/>
        <v>0</v>
      </c>
      <c r="R303" s="29">
        <f t="shared" si="283"/>
        <v>3455000</v>
      </c>
      <c r="S303" s="29">
        <f t="shared" si="283"/>
        <v>0</v>
      </c>
      <c r="T303" s="29">
        <f t="shared" si="283"/>
        <v>0</v>
      </c>
      <c r="U303" s="29">
        <f t="shared" si="283"/>
        <v>3455000</v>
      </c>
      <c r="V303" s="29">
        <f t="shared" si="283"/>
        <v>0</v>
      </c>
      <c r="W303" s="29">
        <f t="shared" si="283"/>
        <v>0</v>
      </c>
      <c r="X303" s="29">
        <f t="shared" si="283"/>
        <v>0</v>
      </c>
      <c r="Y303" s="29">
        <f t="shared" si="283"/>
        <v>0</v>
      </c>
      <c r="Z303" s="29">
        <f t="shared" si="283"/>
        <v>3455000</v>
      </c>
      <c r="AA303" s="29">
        <f t="shared" si="283"/>
        <v>0</v>
      </c>
      <c r="AB303" s="29">
        <f t="shared" si="283"/>
        <v>0</v>
      </c>
      <c r="AC303" s="29">
        <f t="shared" si="283"/>
        <v>3455000</v>
      </c>
      <c r="AD303" s="29">
        <f t="shared" si="283"/>
        <v>0</v>
      </c>
      <c r="AE303" s="29">
        <f t="shared" si="283"/>
        <v>0</v>
      </c>
      <c r="AF303" s="29">
        <f t="shared" si="283"/>
        <v>0</v>
      </c>
      <c r="AG303" s="29">
        <f t="shared" si="283"/>
        <v>0</v>
      </c>
      <c r="AH303" s="29">
        <f t="shared" si="283"/>
        <v>3455000</v>
      </c>
      <c r="AI303" s="29">
        <f t="shared" si="283"/>
        <v>0</v>
      </c>
      <c r="AJ303" s="29">
        <f t="shared" si="283"/>
        <v>0</v>
      </c>
      <c r="AK303" s="29">
        <f t="shared" si="283"/>
        <v>3455000</v>
      </c>
      <c r="AL303" s="29"/>
      <c r="AM303" s="29"/>
      <c r="AN303" s="29"/>
      <c r="AO303" s="29"/>
      <c r="AP303" s="29"/>
      <c r="AQ303" s="29">
        <f t="shared" si="283"/>
        <v>3455000</v>
      </c>
      <c r="AR303" s="29"/>
      <c r="AS303" s="29">
        <f t="shared" si="254"/>
        <v>3455000</v>
      </c>
      <c r="AT303" s="29"/>
      <c r="AU303" s="29">
        <f t="shared" si="251"/>
        <v>3455000</v>
      </c>
      <c r="AV303" s="29">
        <f t="shared" si="283"/>
        <v>3455000</v>
      </c>
      <c r="AW303" s="29"/>
      <c r="AX303" s="29">
        <f t="shared" si="255"/>
        <v>3455000</v>
      </c>
      <c r="AY303" s="29"/>
      <c r="AZ303" s="29">
        <f t="shared" si="252"/>
        <v>3455000</v>
      </c>
    </row>
    <row r="304" spans="1:52" hidden="1" x14ac:dyDescent="0.25">
      <c r="A304" s="106" t="s">
        <v>113</v>
      </c>
      <c r="B304" s="106"/>
      <c r="C304" s="106"/>
      <c r="D304" s="106"/>
      <c r="E304" s="124">
        <v>851</v>
      </c>
      <c r="F304" s="3" t="s">
        <v>80</v>
      </c>
      <c r="G304" s="3" t="s">
        <v>14</v>
      </c>
      <c r="H304" s="3" t="s">
        <v>118</v>
      </c>
      <c r="I304" s="3" t="s">
        <v>114</v>
      </c>
      <c r="J304" s="29">
        <f>'7.ВС'!J179</f>
        <v>3455000</v>
      </c>
      <c r="K304" s="29">
        <f>'7.ВС'!K179</f>
        <v>0</v>
      </c>
      <c r="L304" s="29">
        <f>'7.ВС'!L179</f>
        <v>0</v>
      </c>
      <c r="M304" s="29">
        <f>'7.ВС'!M179</f>
        <v>3455000</v>
      </c>
      <c r="N304" s="29">
        <f>'7.ВС'!N179</f>
        <v>0</v>
      </c>
      <c r="O304" s="29">
        <f>'7.ВС'!O179</f>
        <v>0</v>
      </c>
      <c r="P304" s="29">
        <f>'7.ВС'!P179</f>
        <v>0</v>
      </c>
      <c r="Q304" s="29">
        <f>'7.ВС'!Q179</f>
        <v>0</v>
      </c>
      <c r="R304" s="29">
        <f>'7.ВС'!R179</f>
        <v>3455000</v>
      </c>
      <c r="S304" s="29">
        <f>'7.ВС'!S179</f>
        <v>0</v>
      </c>
      <c r="T304" s="29">
        <f>'7.ВС'!T179</f>
        <v>0</v>
      </c>
      <c r="U304" s="29">
        <f>'7.ВС'!U179</f>
        <v>3455000</v>
      </c>
      <c r="V304" s="29">
        <f>'7.ВС'!V179</f>
        <v>0</v>
      </c>
      <c r="W304" s="29">
        <f>'7.ВС'!W179</f>
        <v>0</v>
      </c>
      <c r="X304" s="29">
        <f>'7.ВС'!X179</f>
        <v>0</v>
      </c>
      <c r="Y304" s="29">
        <f>'7.ВС'!Y179</f>
        <v>0</v>
      </c>
      <c r="Z304" s="29">
        <f>'7.ВС'!Z179</f>
        <v>3455000</v>
      </c>
      <c r="AA304" s="29">
        <f>'7.ВС'!AA179</f>
        <v>0</v>
      </c>
      <c r="AB304" s="29">
        <f>'7.ВС'!AB179</f>
        <v>0</v>
      </c>
      <c r="AC304" s="29">
        <f>'7.ВС'!AC179</f>
        <v>3455000</v>
      </c>
      <c r="AD304" s="29">
        <f>'7.ВС'!AD179</f>
        <v>0</v>
      </c>
      <c r="AE304" s="29">
        <f>'7.ВС'!AE179</f>
        <v>0</v>
      </c>
      <c r="AF304" s="29">
        <f>'7.ВС'!AF179</f>
        <v>0</v>
      </c>
      <c r="AG304" s="29">
        <f>'7.ВС'!AG179</f>
        <v>0</v>
      </c>
      <c r="AH304" s="29">
        <f>'7.ВС'!AH179</f>
        <v>3455000</v>
      </c>
      <c r="AI304" s="29">
        <f>'7.ВС'!AI179</f>
        <v>0</v>
      </c>
      <c r="AJ304" s="29">
        <f>'7.ВС'!AJ179</f>
        <v>0</v>
      </c>
      <c r="AK304" s="29">
        <f>'7.ВС'!AK179</f>
        <v>3455000</v>
      </c>
      <c r="AL304" s="29"/>
      <c r="AM304" s="29"/>
      <c r="AN304" s="29"/>
      <c r="AO304" s="29"/>
      <c r="AP304" s="29"/>
      <c r="AQ304" s="29">
        <f>'7.ВС'!AQ179</f>
        <v>3455000</v>
      </c>
      <c r="AR304" s="29"/>
      <c r="AS304" s="29">
        <f t="shared" si="254"/>
        <v>3455000</v>
      </c>
      <c r="AT304" s="29"/>
      <c r="AU304" s="29">
        <f t="shared" si="251"/>
        <v>3455000</v>
      </c>
      <c r="AV304" s="29">
        <f>'7.ВС'!AV179</f>
        <v>3455000</v>
      </c>
      <c r="AW304" s="29"/>
      <c r="AX304" s="29">
        <f t="shared" si="255"/>
        <v>3455000</v>
      </c>
      <c r="AY304" s="29"/>
      <c r="AZ304" s="29">
        <f t="shared" si="252"/>
        <v>3455000</v>
      </c>
    </row>
    <row r="305" spans="1:52" ht="60" hidden="1" x14ac:dyDescent="0.25">
      <c r="A305" s="126" t="s">
        <v>407</v>
      </c>
      <c r="B305" s="106"/>
      <c r="C305" s="106"/>
      <c r="D305" s="106"/>
      <c r="E305" s="124">
        <v>851</v>
      </c>
      <c r="F305" s="4" t="s">
        <v>80</v>
      </c>
      <c r="G305" s="4" t="s">
        <v>14</v>
      </c>
      <c r="H305" s="3" t="s">
        <v>393</v>
      </c>
      <c r="I305" s="4"/>
      <c r="J305" s="29">
        <f t="shared" ref="J305:AV305" si="284">J306</f>
        <v>100000</v>
      </c>
      <c r="K305" s="29">
        <f t="shared" si="284"/>
        <v>0</v>
      </c>
      <c r="L305" s="29">
        <f t="shared" si="284"/>
        <v>100000</v>
      </c>
      <c r="M305" s="29">
        <f t="shared" si="284"/>
        <v>0</v>
      </c>
      <c r="N305" s="29">
        <f t="shared" si="284"/>
        <v>1500000</v>
      </c>
      <c r="O305" s="29">
        <f t="shared" si="284"/>
        <v>1500000</v>
      </c>
      <c r="P305" s="29">
        <f t="shared" si="284"/>
        <v>0</v>
      </c>
      <c r="Q305" s="29">
        <f t="shared" si="284"/>
        <v>0</v>
      </c>
      <c r="R305" s="29">
        <f t="shared" si="284"/>
        <v>1600000</v>
      </c>
      <c r="S305" s="29">
        <f t="shared" si="284"/>
        <v>1500000</v>
      </c>
      <c r="T305" s="29">
        <f t="shared" si="284"/>
        <v>100000</v>
      </c>
      <c r="U305" s="29">
        <f t="shared" si="284"/>
        <v>0</v>
      </c>
      <c r="V305" s="29">
        <f t="shared" si="284"/>
        <v>0</v>
      </c>
      <c r="W305" s="29">
        <f t="shared" si="284"/>
        <v>0</v>
      </c>
      <c r="X305" s="29">
        <f t="shared" si="284"/>
        <v>0</v>
      </c>
      <c r="Y305" s="29">
        <f t="shared" si="284"/>
        <v>0</v>
      </c>
      <c r="Z305" s="29">
        <f t="shared" si="284"/>
        <v>1600000</v>
      </c>
      <c r="AA305" s="29">
        <f t="shared" si="284"/>
        <v>1500000</v>
      </c>
      <c r="AB305" s="29">
        <f t="shared" si="284"/>
        <v>100000</v>
      </c>
      <c r="AC305" s="29">
        <f t="shared" si="284"/>
        <v>0</v>
      </c>
      <c r="AD305" s="29">
        <f t="shared" si="284"/>
        <v>0</v>
      </c>
      <c r="AE305" s="29">
        <f t="shared" si="284"/>
        <v>0</v>
      </c>
      <c r="AF305" s="29">
        <f t="shared" si="284"/>
        <v>0</v>
      </c>
      <c r="AG305" s="29">
        <f t="shared" si="284"/>
        <v>0</v>
      </c>
      <c r="AH305" s="29">
        <f t="shared" si="284"/>
        <v>1600000</v>
      </c>
      <c r="AI305" s="29">
        <f t="shared" si="284"/>
        <v>1500000</v>
      </c>
      <c r="AJ305" s="29">
        <f t="shared" si="284"/>
        <v>100000</v>
      </c>
      <c r="AK305" s="29">
        <f t="shared" si="284"/>
        <v>0</v>
      </c>
      <c r="AL305" s="29"/>
      <c r="AM305" s="29"/>
      <c r="AN305" s="29"/>
      <c r="AO305" s="29"/>
      <c r="AP305" s="29"/>
      <c r="AQ305" s="29">
        <f t="shared" si="284"/>
        <v>0</v>
      </c>
      <c r="AR305" s="29"/>
      <c r="AS305" s="29">
        <f t="shared" si="254"/>
        <v>0</v>
      </c>
      <c r="AT305" s="29"/>
      <c r="AU305" s="29">
        <f t="shared" si="251"/>
        <v>0</v>
      </c>
      <c r="AV305" s="29">
        <f t="shared" si="284"/>
        <v>0</v>
      </c>
      <c r="AW305" s="29"/>
      <c r="AX305" s="29">
        <f t="shared" si="255"/>
        <v>0</v>
      </c>
      <c r="AY305" s="29"/>
      <c r="AZ305" s="29">
        <f t="shared" si="252"/>
        <v>0</v>
      </c>
    </row>
    <row r="306" spans="1:52" ht="60" hidden="1" x14ac:dyDescent="0.25">
      <c r="A306" s="106" t="s">
        <v>56</v>
      </c>
      <c r="B306" s="106"/>
      <c r="C306" s="106"/>
      <c r="D306" s="106"/>
      <c r="E306" s="124">
        <v>851</v>
      </c>
      <c r="F306" s="3" t="s">
        <v>80</v>
      </c>
      <c r="G306" s="3" t="s">
        <v>14</v>
      </c>
      <c r="H306" s="3" t="s">
        <v>393</v>
      </c>
      <c r="I306" s="3" t="s">
        <v>112</v>
      </c>
      <c r="J306" s="29">
        <f t="shared" ref="J306:AV306" si="285">J307</f>
        <v>100000</v>
      </c>
      <c r="K306" s="29">
        <f t="shared" si="285"/>
        <v>0</v>
      </c>
      <c r="L306" s="29">
        <f t="shared" si="285"/>
        <v>100000</v>
      </c>
      <c r="M306" s="29">
        <f t="shared" si="285"/>
        <v>0</v>
      </c>
      <c r="N306" s="29">
        <f t="shared" si="285"/>
        <v>1500000</v>
      </c>
      <c r="O306" s="29">
        <f t="shared" si="285"/>
        <v>1500000</v>
      </c>
      <c r="P306" s="29">
        <f t="shared" si="285"/>
        <v>0</v>
      </c>
      <c r="Q306" s="29">
        <f t="shared" si="285"/>
        <v>0</v>
      </c>
      <c r="R306" s="29">
        <f t="shared" si="285"/>
        <v>1600000</v>
      </c>
      <c r="S306" s="29">
        <f t="shared" si="285"/>
        <v>1500000</v>
      </c>
      <c r="T306" s="29">
        <f t="shared" si="285"/>
        <v>100000</v>
      </c>
      <c r="U306" s="29">
        <f t="shared" si="285"/>
        <v>0</v>
      </c>
      <c r="V306" s="29">
        <f t="shared" si="285"/>
        <v>0</v>
      </c>
      <c r="W306" s="29">
        <f t="shared" si="285"/>
        <v>0</v>
      </c>
      <c r="X306" s="29">
        <f t="shared" si="285"/>
        <v>0</v>
      </c>
      <c r="Y306" s="29">
        <f t="shared" si="285"/>
        <v>0</v>
      </c>
      <c r="Z306" s="29">
        <f t="shared" si="285"/>
        <v>1600000</v>
      </c>
      <c r="AA306" s="29">
        <f t="shared" si="285"/>
        <v>1500000</v>
      </c>
      <c r="AB306" s="29">
        <f t="shared" si="285"/>
        <v>100000</v>
      </c>
      <c r="AC306" s="29">
        <f t="shared" si="285"/>
        <v>0</v>
      </c>
      <c r="AD306" s="29">
        <f t="shared" si="285"/>
        <v>0</v>
      </c>
      <c r="AE306" s="29">
        <f t="shared" si="285"/>
        <v>0</v>
      </c>
      <c r="AF306" s="29">
        <f t="shared" si="285"/>
        <v>0</v>
      </c>
      <c r="AG306" s="29">
        <f t="shared" si="285"/>
        <v>0</v>
      </c>
      <c r="AH306" s="29">
        <f t="shared" si="285"/>
        <v>1600000</v>
      </c>
      <c r="AI306" s="29">
        <f t="shared" si="285"/>
        <v>1500000</v>
      </c>
      <c r="AJ306" s="29">
        <f t="shared" si="285"/>
        <v>100000</v>
      </c>
      <c r="AK306" s="29">
        <f t="shared" si="285"/>
        <v>0</v>
      </c>
      <c r="AL306" s="29"/>
      <c r="AM306" s="29"/>
      <c r="AN306" s="29"/>
      <c r="AO306" s="29"/>
      <c r="AP306" s="29"/>
      <c r="AQ306" s="29">
        <f t="shared" si="285"/>
        <v>0</v>
      </c>
      <c r="AR306" s="29"/>
      <c r="AS306" s="29">
        <f t="shared" si="254"/>
        <v>0</v>
      </c>
      <c r="AT306" s="29"/>
      <c r="AU306" s="29">
        <f t="shared" si="251"/>
        <v>0</v>
      </c>
      <c r="AV306" s="29">
        <f t="shared" si="285"/>
        <v>0</v>
      </c>
      <c r="AW306" s="29"/>
      <c r="AX306" s="29">
        <f t="shared" si="255"/>
        <v>0</v>
      </c>
      <c r="AY306" s="29"/>
      <c r="AZ306" s="29">
        <f t="shared" si="252"/>
        <v>0</v>
      </c>
    </row>
    <row r="307" spans="1:52" hidden="1" x14ac:dyDescent="0.25">
      <c r="A307" s="106" t="s">
        <v>57</v>
      </c>
      <c r="B307" s="106"/>
      <c r="C307" s="106"/>
      <c r="D307" s="106"/>
      <c r="E307" s="124">
        <v>851</v>
      </c>
      <c r="F307" s="3" t="s">
        <v>80</v>
      </c>
      <c r="G307" s="3" t="s">
        <v>14</v>
      </c>
      <c r="H307" s="3" t="s">
        <v>393</v>
      </c>
      <c r="I307" s="3" t="s">
        <v>114</v>
      </c>
      <c r="J307" s="29">
        <f>'7.ВС'!J182</f>
        <v>100000</v>
      </c>
      <c r="K307" s="29">
        <f>'7.ВС'!K182</f>
        <v>0</v>
      </c>
      <c r="L307" s="29">
        <f>'7.ВС'!L182</f>
        <v>100000</v>
      </c>
      <c r="M307" s="29">
        <f>'7.ВС'!M182</f>
        <v>0</v>
      </c>
      <c r="N307" s="29">
        <f>'7.ВС'!N182</f>
        <v>1500000</v>
      </c>
      <c r="O307" s="29">
        <f>'7.ВС'!O182</f>
        <v>1500000</v>
      </c>
      <c r="P307" s="29">
        <f>'7.ВС'!P182</f>
        <v>0</v>
      </c>
      <c r="Q307" s="29">
        <f>'7.ВС'!Q182</f>
        <v>0</v>
      </c>
      <c r="R307" s="29">
        <f>'7.ВС'!R182</f>
        <v>1600000</v>
      </c>
      <c r="S307" s="29">
        <f>'7.ВС'!S182</f>
        <v>1500000</v>
      </c>
      <c r="T307" s="29">
        <f>'7.ВС'!T182</f>
        <v>100000</v>
      </c>
      <c r="U307" s="29">
        <f>'7.ВС'!U182</f>
        <v>0</v>
      </c>
      <c r="V307" s="29">
        <f>'7.ВС'!V182</f>
        <v>0</v>
      </c>
      <c r="W307" s="29">
        <f>'7.ВС'!W182</f>
        <v>0</v>
      </c>
      <c r="X307" s="29">
        <f>'7.ВС'!X182</f>
        <v>0</v>
      </c>
      <c r="Y307" s="29">
        <f>'7.ВС'!Y182</f>
        <v>0</v>
      </c>
      <c r="Z307" s="29">
        <f>'7.ВС'!Z182</f>
        <v>1600000</v>
      </c>
      <c r="AA307" s="29">
        <f>'7.ВС'!AA182</f>
        <v>1500000</v>
      </c>
      <c r="AB307" s="29">
        <f>'7.ВС'!AB182</f>
        <v>100000</v>
      </c>
      <c r="AC307" s="29">
        <f>'7.ВС'!AC182</f>
        <v>0</v>
      </c>
      <c r="AD307" s="29">
        <f>'7.ВС'!AD182</f>
        <v>0</v>
      </c>
      <c r="AE307" s="29">
        <f>'7.ВС'!AE182</f>
        <v>0</v>
      </c>
      <c r="AF307" s="29">
        <f>'7.ВС'!AF182</f>
        <v>0</v>
      </c>
      <c r="AG307" s="29">
        <f>'7.ВС'!AG182</f>
        <v>0</v>
      </c>
      <c r="AH307" s="29">
        <f>'7.ВС'!AH182</f>
        <v>1600000</v>
      </c>
      <c r="AI307" s="29">
        <f>'7.ВС'!AI182</f>
        <v>1500000</v>
      </c>
      <c r="AJ307" s="29">
        <f>'7.ВС'!AJ182</f>
        <v>100000</v>
      </c>
      <c r="AK307" s="29">
        <f>'7.ВС'!AK182</f>
        <v>0</v>
      </c>
      <c r="AL307" s="29"/>
      <c r="AM307" s="29"/>
      <c r="AN307" s="29"/>
      <c r="AO307" s="29"/>
      <c r="AP307" s="29"/>
      <c r="AQ307" s="29">
        <f>'7.ВС'!AQ182</f>
        <v>0</v>
      </c>
      <c r="AR307" s="29"/>
      <c r="AS307" s="29">
        <f t="shared" si="254"/>
        <v>0</v>
      </c>
      <c r="AT307" s="29"/>
      <c r="AU307" s="29">
        <f t="shared" si="251"/>
        <v>0</v>
      </c>
      <c r="AV307" s="29">
        <f>'7.ВС'!AV182</f>
        <v>0</v>
      </c>
      <c r="AW307" s="29"/>
      <c r="AX307" s="29">
        <f t="shared" si="255"/>
        <v>0</v>
      </c>
      <c r="AY307" s="29"/>
      <c r="AZ307" s="29">
        <f t="shared" si="252"/>
        <v>0</v>
      </c>
    </row>
    <row r="308" spans="1:52" x14ac:dyDescent="0.25">
      <c r="A308" s="106" t="s">
        <v>409</v>
      </c>
      <c r="B308" s="106"/>
      <c r="C308" s="106"/>
      <c r="D308" s="106"/>
      <c r="E308" s="124">
        <v>851</v>
      </c>
      <c r="F308" s="3" t="s">
        <v>80</v>
      </c>
      <c r="G308" s="3" t="s">
        <v>14</v>
      </c>
      <c r="H308" s="3" t="s">
        <v>400</v>
      </c>
      <c r="I308" s="3"/>
      <c r="J308" s="29">
        <f t="shared" ref="J308:AV309" si="286">J309</f>
        <v>0</v>
      </c>
      <c r="K308" s="29">
        <f t="shared" si="286"/>
        <v>0</v>
      </c>
      <c r="L308" s="29">
        <f t="shared" si="286"/>
        <v>0</v>
      </c>
      <c r="M308" s="29">
        <f t="shared" si="286"/>
        <v>0</v>
      </c>
      <c r="N308" s="29">
        <f t="shared" si="286"/>
        <v>6226</v>
      </c>
      <c r="O308" s="29">
        <f t="shared" si="286"/>
        <v>0</v>
      </c>
      <c r="P308" s="29">
        <f t="shared" si="286"/>
        <v>6226</v>
      </c>
      <c r="Q308" s="29">
        <f t="shared" si="286"/>
        <v>0</v>
      </c>
      <c r="R308" s="29">
        <f t="shared" si="286"/>
        <v>6226</v>
      </c>
      <c r="S308" s="29">
        <f t="shared" si="286"/>
        <v>0</v>
      </c>
      <c r="T308" s="29">
        <f t="shared" si="286"/>
        <v>6226</v>
      </c>
      <c r="U308" s="29">
        <f t="shared" si="286"/>
        <v>0</v>
      </c>
      <c r="V308" s="29">
        <f t="shared" si="286"/>
        <v>0</v>
      </c>
      <c r="W308" s="29">
        <f t="shared" si="286"/>
        <v>0</v>
      </c>
      <c r="X308" s="29">
        <f t="shared" si="286"/>
        <v>0</v>
      </c>
      <c r="Y308" s="29">
        <f t="shared" si="286"/>
        <v>0</v>
      </c>
      <c r="Z308" s="29">
        <f t="shared" si="286"/>
        <v>6226</v>
      </c>
      <c r="AA308" s="29">
        <f t="shared" si="286"/>
        <v>0</v>
      </c>
      <c r="AB308" s="29">
        <f t="shared" si="286"/>
        <v>6226</v>
      </c>
      <c r="AC308" s="29">
        <f t="shared" si="286"/>
        <v>0</v>
      </c>
      <c r="AD308" s="29">
        <f t="shared" si="286"/>
        <v>118279</v>
      </c>
      <c r="AE308" s="29">
        <f t="shared" si="286"/>
        <v>118279</v>
      </c>
      <c r="AF308" s="29">
        <f t="shared" si="286"/>
        <v>0</v>
      </c>
      <c r="AG308" s="29">
        <f t="shared" si="286"/>
        <v>0</v>
      </c>
      <c r="AH308" s="29">
        <f t="shared" si="286"/>
        <v>124505</v>
      </c>
      <c r="AI308" s="29">
        <f t="shared" si="286"/>
        <v>118279</v>
      </c>
      <c r="AJ308" s="29">
        <f t="shared" si="286"/>
        <v>6226</v>
      </c>
      <c r="AK308" s="29">
        <f t="shared" si="286"/>
        <v>0</v>
      </c>
      <c r="AL308" s="29"/>
      <c r="AM308" s="29"/>
      <c r="AN308" s="29"/>
      <c r="AO308" s="29"/>
      <c r="AP308" s="29"/>
      <c r="AQ308" s="29">
        <f t="shared" si="286"/>
        <v>0</v>
      </c>
      <c r="AR308" s="29"/>
      <c r="AS308" s="29">
        <f t="shared" si="254"/>
        <v>0</v>
      </c>
      <c r="AT308" s="29"/>
      <c r="AU308" s="29">
        <f t="shared" si="251"/>
        <v>0</v>
      </c>
      <c r="AV308" s="29">
        <f t="shared" si="286"/>
        <v>0</v>
      </c>
      <c r="AW308" s="29"/>
      <c r="AX308" s="29">
        <f t="shared" si="255"/>
        <v>0</v>
      </c>
      <c r="AY308" s="29"/>
      <c r="AZ308" s="29">
        <f t="shared" si="252"/>
        <v>0</v>
      </c>
    </row>
    <row r="309" spans="1:52" ht="45.75" customHeight="1" x14ac:dyDescent="0.25">
      <c r="A309" s="106" t="s">
        <v>56</v>
      </c>
      <c r="B309" s="106"/>
      <c r="C309" s="106"/>
      <c r="D309" s="106"/>
      <c r="E309" s="124">
        <v>851</v>
      </c>
      <c r="F309" s="3" t="s">
        <v>80</v>
      </c>
      <c r="G309" s="3" t="s">
        <v>14</v>
      </c>
      <c r="H309" s="3" t="s">
        <v>400</v>
      </c>
      <c r="I309" s="3" t="s">
        <v>112</v>
      </c>
      <c r="J309" s="29">
        <f t="shared" si="286"/>
        <v>0</v>
      </c>
      <c r="K309" s="29">
        <f t="shared" si="286"/>
        <v>0</v>
      </c>
      <c r="L309" s="29">
        <f t="shared" si="286"/>
        <v>0</v>
      </c>
      <c r="M309" s="29">
        <f t="shared" si="286"/>
        <v>0</v>
      </c>
      <c r="N309" s="29">
        <f t="shared" si="286"/>
        <v>6226</v>
      </c>
      <c r="O309" s="29">
        <f t="shared" si="286"/>
        <v>0</v>
      </c>
      <c r="P309" s="29">
        <f t="shared" si="286"/>
        <v>6226</v>
      </c>
      <c r="Q309" s="29">
        <f t="shared" si="286"/>
        <v>0</v>
      </c>
      <c r="R309" s="29">
        <f t="shared" si="286"/>
        <v>6226</v>
      </c>
      <c r="S309" s="29">
        <f t="shared" si="286"/>
        <v>0</v>
      </c>
      <c r="T309" s="29">
        <f t="shared" si="286"/>
        <v>6226</v>
      </c>
      <c r="U309" s="29">
        <f t="shared" si="286"/>
        <v>0</v>
      </c>
      <c r="V309" s="29">
        <f t="shared" si="286"/>
        <v>0</v>
      </c>
      <c r="W309" s="29">
        <f t="shared" si="286"/>
        <v>0</v>
      </c>
      <c r="X309" s="29">
        <f t="shared" si="286"/>
        <v>0</v>
      </c>
      <c r="Y309" s="29">
        <f t="shared" si="286"/>
        <v>0</v>
      </c>
      <c r="Z309" s="29">
        <f t="shared" si="286"/>
        <v>6226</v>
      </c>
      <c r="AA309" s="29">
        <f t="shared" si="286"/>
        <v>0</v>
      </c>
      <c r="AB309" s="29">
        <f t="shared" si="286"/>
        <v>6226</v>
      </c>
      <c r="AC309" s="29">
        <f t="shared" si="286"/>
        <v>0</v>
      </c>
      <c r="AD309" s="29">
        <f t="shared" si="286"/>
        <v>118279</v>
      </c>
      <c r="AE309" s="29">
        <f t="shared" si="286"/>
        <v>118279</v>
      </c>
      <c r="AF309" s="29">
        <f t="shared" si="286"/>
        <v>0</v>
      </c>
      <c r="AG309" s="29">
        <f t="shared" si="286"/>
        <v>0</v>
      </c>
      <c r="AH309" s="29">
        <f t="shared" si="286"/>
        <v>124505</v>
      </c>
      <c r="AI309" s="29">
        <f t="shared" si="286"/>
        <v>118279</v>
      </c>
      <c r="AJ309" s="29">
        <f t="shared" si="286"/>
        <v>6226</v>
      </c>
      <c r="AK309" s="29">
        <f t="shared" si="286"/>
        <v>0</v>
      </c>
      <c r="AL309" s="29"/>
      <c r="AM309" s="29"/>
      <c r="AN309" s="29"/>
      <c r="AO309" s="29"/>
      <c r="AP309" s="29"/>
      <c r="AQ309" s="29">
        <f t="shared" si="286"/>
        <v>0</v>
      </c>
      <c r="AR309" s="29"/>
      <c r="AS309" s="29">
        <f t="shared" si="254"/>
        <v>0</v>
      </c>
      <c r="AT309" s="29"/>
      <c r="AU309" s="29">
        <f t="shared" si="251"/>
        <v>0</v>
      </c>
      <c r="AV309" s="29">
        <f t="shared" si="286"/>
        <v>0</v>
      </c>
      <c r="AW309" s="29"/>
      <c r="AX309" s="29">
        <f t="shared" si="255"/>
        <v>0</v>
      </c>
      <c r="AY309" s="29"/>
      <c r="AZ309" s="29">
        <f t="shared" si="252"/>
        <v>0</v>
      </c>
    </row>
    <row r="310" spans="1:52" x14ac:dyDescent="0.25">
      <c r="A310" s="106" t="s">
        <v>57</v>
      </c>
      <c r="B310" s="106"/>
      <c r="C310" s="106"/>
      <c r="D310" s="106"/>
      <c r="E310" s="124">
        <v>851</v>
      </c>
      <c r="F310" s="3" t="s">
        <v>80</v>
      </c>
      <c r="G310" s="3" t="s">
        <v>14</v>
      </c>
      <c r="H310" s="3" t="s">
        <v>400</v>
      </c>
      <c r="I310" s="3" t="s">
        <v>114</v>
      </c>
      <c r="J310" s="29">
        <f>'7.ВС'!J185</f>
        <v>0</v>
      </c>
      <c r="K310" s="29">
        <f>'7.ВС'!K185</f>
        <v>0</v>
      </c>
      <c r="L310" s="29">
        <f>'7.ВС'!L185</f>
        <v>0</v>
      </c>
      <c r="M310" s="29">
        <f>'7.ВС'!M185</f>
        <v>0</v>
      </c>
      <c r="N310" s="29">
        <f>'7.ВС'!N185</f>
        <v>6226</v>
      </c>
      <c r="O310" s="29">
        <f>'7.ВС'!O185</f>
        <v>0</v>
      </c>
      <c r="P310" s="29">
        <f>'7.ВС'!P185</f>
        <v>6226</v>
      </c>
      <c r="Q310" s="29">
        <f>'7.ВС'!Q185</f>
        <v>0</v>
      </c>
      <c r="R310" s="29">
        <f>'7.ВС'!R185</f>
        <v>6226</v>
      </c>
      <c r="S310" s="29">
        <f>'7.ВС'!S185</f>
        <v>0</v>
      </c>
      <c r="T310" s="29">
        <f>'7.ВС'!T185</f>
        <v>6226</v>
      </c>
      <c r="U310" s="29">
        <f>'7.ВС'!U185</f>
        <v>0</v>
      </c>
      <c r="V310" s="29">
        <f>'7.ВС'!V185</f>
        <v>0</v>
      </c>
      <c r="W310" s="29">
        <f>'7.ВС'!W185</f>
        <v>0</v>
      </c>
      <c r="X310" s="29">
        <f>'7.ВС'!X185</f>
        <v>0</v>
      </c>
      <c r="Y310" s="29">
        <f>'7.ВС'!Y185</f>
        <v>0</v>
      </c>
      <c r="Z310" s="29">
        <f>'7.ВС'!Z185</f>
        <v>6226</v>
      </c>
      <c r="AA310" s="29">
        <f>'7.ВС'!AA185</f>
        <v>0</v>
      </c>
      <c r="AB310" s="29">
        <f>'7.ВС'!AB185</f>
        <v>6226</v>
      </c>
      <c r="AC310" s="29">
        <f>'7.ВС'!AC185</f>
        <v>0</v>
      </c>
      <c r="AD310" s="29">
        <f>'7.ВС'!AD185</f>
        <v>118279</v>
      </c>
      <c r="AE310" s="29">
        <f>'7.ВС'!AE185</f>
        <v>118279</v>
      </c>
      <c r="AF310" s="29">
        <f>'7.ВС'!AF185</f>
        <v>0</v>
      </c>
      <c r="AG310" s="29">
        <f>'7.ВС'!AG185</f>
        <v>0</v>
      </c>
      <c r="AH310" s="29">
        <f>'7.ВС'!AH185</f>
        <v>124505</v>
      </c>
      <c r="AI310" s="29">
        <f>'7.ВС'!AI185</f>
        <v>118279</v>
      </c>
      <c r="AJ310" s="29">
        <f>'7.ВС'!AJ185</f>
        <v>6226</v>
      </c>
      <c r="AK310" s="29">
        <f>'7.ВС'!AK185</f>
        <v>0</v>
      </c>
      <c r="AL310" s="29"/>
      <c r="AM310" s="29"/>
      <c r="AN310" s="29"/>
      <c r="AO310" s="29"/>
      <c r="AP310" s="29"/>
      <c r="AQ310" s="29">
        <f>'7.ВС'!AQ185</f>
        <v>0</v>
      </c>
      <c r="AR310" s="29"/>
      <c r="AS310" s="29">
        <f t="shared" si="254"/>
        <v>0</v>
      </c>
      <c r="AT310" s="29"/>
      <c r="AU310" s="29">
        <f t="shared" si="251"/>
        <v>0</v>
      </c>
      <c r="AV310" s="29">
        <f>'7.ВС'!AV185</f>
        <v>0</v>
      </c>
      <c r="AW310" s="29"/>
      <c r="AX310" s="29">
        <f t="shared" si="255"/>
        <v>0</v>
      </c>
      <c r="AY310" s="29"/>
      <c r="AZ310" s="29">
        <f t="shared" si="252"/>
        <v>0</v>
      </c>
    </row>
    <row r="311" spans="1:52" ht="75" hidden="1" x14ac:dyDescent="0.25">
      <c r="A311" s="106" t="s">
        <v>415</v>
      </c>
      <c r="B311" s="106"/>
      <c r="C311" s="106"/>
      <c r="D311" s="106"/>
      <c r="E311" s="124"/>
      <c r="F311" s="4" t="s">
        <v>80</v>
      </c>
      <c r="G311" s="4" t="s">
        <v>14</v>
      </c>
      <c r="H311" s="3" t="s">
        <v>396</v>
      </c>
      <c r="I311" s="4"/>
      <c r="J311" s="29">
        <f t="shared" ref="J311:AV315" si="287">J312</f>
        <v>0</v>
      </c>
      <c r="K311" s="29">
        <f t="shared" si="287"/>
        <v>0</v>
      </c>
      <c r="L311" s="29">
        <f t="shared" si="287"/>
        <v>0</v>
      </c>
      <c r="M311" s="29">
        <f t="shared" si="287"/>
        <v>0</v>
      </c>
      <c r="N311" s="29">
        <f t="shared" si="287"/>
        <v>0</v>
      </c>
      <c r="O311" s="29">
        <f t="shared" si="287"/>
        <v>0</v>
      </c>
      <c r="P311" s="29">
        <f t="shared" si="287"/>
        <v>0</v>
      </c>
      <c r="Q311" s="29">
        <f t="shared" si="287"/>
        <v>0</v>
      </c>
      <c r="R311" s="29">
        <f t="shared" si="287"/>
        <v>0</v>
      </c>
      <c r="S311" s="29">
        <f t="shared" si="287"/>
        <v>0</v>
      </c>
      <c r="T311" s="29">
        <f t="shared" si="287"/>
        <v>0</v>
      </c>
      <c r="U311" s="29">
        <f t="shared" si="287"/>
        <v>0</v>
      </c>
      <c r="V311" s="29">
        <f t="shared" si="287"/>
        <v>0</v>
      </c>
      <c r="W311" s="29">
        <f t="shared" si="287"/>
        <v>0</v>
      </c>
      <c r="X311" s="29">
        <f t="shared" si="287"/>
        <v>0</v>
      </c>
      <c r="Y311" s="29">
        <f t="shared" si="287"/>
        <v>0</v>
      </c>
      <c r="Z311" s="29">
        <f t="shared" si="287"/>
        <v>0</v>
      </c>
      <c r="AA311" s="29">
        <f t="shared" si="287"/>
        <v>0</v>
      </c>
      <c r="AB311" s="29">
        <f t="shared" si="287"/>
        <v>0</v>
      </c>
      <c r="AC311" s="29">
        <f t="shared" si="287"/>
        <v>0</v>
      </c>
      <c r="AD311" s="29">
        <f t="shared" si="287"/>
        <v>0</v>
      </c>
      <c r="AE311" s="29">
        <f t="shared" si="287"/>
        <v>0</v>
      </c>
      <c r="AF311" s="29">
        <f t="shared" si="287"/>
        <v>0</v>
      </c>
      <c r="AG311" s="29">
        <f t="shared" si="287"/>
        <v>0</v>
      </c>
      <c r="AH311" s="29">
        <f t="shared" si="287"/>
        <v>0</v>
      </c>
      <c r="AI311" s="29">
        <f t="shared" si="287"/>
        <v>0</v>
      </c>
      <c r="AJ311" s="29">
        <f t="shared" si="287"/>
        <v>0</v>
      </c>
      <c r="AK311" s="29">
        <f t="shared" si="287"/>
        <v>0</v>
      </c>
      <c r="AL311" s="29"/>
      <c r="AM311" s="29"/>
      <c r="AN311" s="29"/>
      <c r="AO311" s="29"/>
      <c r="AP311" s="29"/>
      <c r="AQ311" s="29">
        <f t="shared" si="287"/>
        <v>0</v>
      </c>
      <c r="AR311" s="29"/>
      <c r="AS311" s="29">
        <f t="shared" si="254"/>
        <v>0</v>
      </c>
      <c r="AT311" s="29"/>
      <c r="AU311" s="29">
        <f t="shared" si="251"/>
        <v>0</v>
      </c>
      <c r="AV311" s="29">
        <f t="shared" si="287"/>
        <v>0</v>
      </c>
      <c r="AW311" s="29"/>
      <c r="AX311" s="29">
        <f t="shared" si="255"/>
        <v>0</v>
      </c>
      <c r="AY311" s="29"/>
      <c r="AZ311" s="29">
        <f t="shared" si="252"/>
        <v>0</v>
      </c>
    </row>
    <row r="312" spans="1:52" ht="60" hidden="1" x14ac:dyDescent="0.25">
      <c r="A312" s="106" t="s">
        <v>56</v>
      </c>
      <c r="B312" s="106"/>
      <c r="C312" s="106"/>
      <c r="D312" s="106"/>
      <c r="E312" s="124"/>
      <c r="F312" s="3" t="s">
        <v>80</v>
      </c>
      <c r="G312" s="3" t="s">
        <v>14</v>
      </c>
      <c r="H312" s="3" t="s">
        <v>396</v>
      </c>
      <c r="I312" s="3" t="s">
        <v>112</v>
      </c>
      <c r="J312" s="29">
        <f t="shared" si="287"/>
        <v>0</v>
      </c>
      <c r="K312" s="29">
        <f t="shared" si="287"/>
        <v>0</v>
      </c>
      <c r="L312" s="29">
        <f t="shared" si="287"/>
        <v>0</v>
      </c>
      <c r="M312" s="29">
        <f t="shared" si="287"/>
        <v>0</v>
      </c>
      <c r="N312" s="29">
        <f t="shared" si="287"/>
        <v>0</v>
      </c>
      <c r="O312" s="29">
        <f t="shared" si="287"/>
        <v>0</v>
      </c>
      <c r="P312" s="29">
        <f t="shared" si="287"/>
        <v>0</v>
      </c>
      <c r="Q312" s="29">
        <f t="shared" si="287"/>
        <v>0</v>
      </c>
      <c r="R312" s="29">
        <f t="shared" si="287"/>
        <v>0</v>
      </c>
      <c r="S312" s="29">
        <f t="shared" si="287"/>
        <v>0</v>
      </c>
      <c r="T312" s="29">
        <f t="shared" si="287"/>
        <v>0</v>
      </c>
      <c r="U312" s="29">
        <f t="shared" si="287"/>
        <v>0</v>
      </c>
      <c r="V312" s="29">
        <f t="shared" si="287"/>
        <v>0</v>
      </c>
      <c r="W312" s="29">
        <f t="shared" si="287"/>
        <v>0</v>
      </c>
      <c r="X312" s="29">
        <f t="shared" si="287"/>
        <v>0</v>
      </c>
      <c r="Y312" s="29">
        <f t="shared" si="287"/>
        <v>0</v>
      </c>
      <c r="Z312" s="29">
        <f t="shared" si="287"/>
        <v>0</v>
      </c>
      <c r="AA312" s="29">
        <f t="shared" si="287"/>
        <v>0</v>
      </c>
      <c r="AB312" s="29">
        <f t="shared" si="287"/>
        <v>0</v>
      </c>
      <c r="AC312" s="29">
        <f t="shared" si="287"/>
        <v>0</v>
      </c>
      <c r="AD312" s="29">
        <f t="shared" si="287"/>
        <v>0</v>
      </c>
      <c r="AE312" s="29">
        <f t="shared" si="287"/>
        <v>0</v>
      </c>
      <c r="AF312" s="29">
        <f t="shared" si="287"/>
        <v>0</v>
      </c>
      <c r="AG312" s="29">
        <f t="shared" si="287"/>
        <v>0</v>
      </c>
      <c r="AH312" s="29">
        <f t="shared" si="287"/>
        <v>0</v>
      </c>
      <c r="AI312" s="29">
        <f t="shared" si="287"/>
        <v>0</v>
      </c>
      <c r="AJ312" s="29">
        <f t="shared" si="287"/>
        <v>0</v>
      </c>
      <c r="AK312" s="29">
        <f t="shared" si="287"/>
        <v>0</v>
      </c>
      <c r="AL312" s="29"/>
      <c r="AM312" s="29"/>
      <c r="AN312" s="29"/>
      <c r="AO312" s="29"/>
      <c r="AP312" s="29"/>
      <c r="AQ312" s="29">
        <f t="shared" si="287"/>
        <v>0</v>
      </c>
      <c r="AR312" s="29"/>
      <c r="AS312" s="29">
        <f t="shared" si="254"/>
        <v>0</v>
      </c>
      <c r="AT312" s="29"/>
      <c r="AU312" s="29">
        <f t="shared" si="251"/>
        <v>0</v>
      </c>
      <c r="AV312" s="29">
        <f t="shared" si="287"/>
        <v>0</v>
      </c>
      <c r="AW312" s="29"/>
      <c r="AX312" s="29">
        <f t="shared" si="255"/>
        <v>0</v>
      </c>
      <c r="AY312" s="29"/>
      <c r="AZ312" s="29">
        <f t="shared" si="252"/>
        <v>0</v>
      </c>
    </row>
    <row r="313" spans="1:52" hidden="1" x14ac:dyDescent="0.25">
      <c r="A313" s="106" t="s">
        <v>113</v>
      </c>
      <c r="B313" s="106"/>
      <c r="C313" s="106"/>
      <c r="D313" s="106"/>
      <c r="E313" s="124"/>
      <c r="F313" s="3" t="s">
        <v>80</v>
      </c>
      <c r="G313" s="3" t="s">
        <v>14</v>
      </c>
      <c r="H313" s="3" t="s">
        <v>396</v>
      </c>
      <c r="I313" s="3" t="s">
        <v>114</v>
      </c>
      <c r="J313" s="29">
        <f>'7.ВС'!J188</f>
        <v>0</v>
      </c>
      <c r="K313" s="29">
        <f>'7.ВС'!K188</f>
        <v>0</v>
      </c>
      <c r="L313" s="29">
        <f>'7.ВС'!L188</f>
        <v>0</v>
      </c>
      <c r="M313" s="29">
        <f>'7.ВС'!M188</f>
        <v>0</v>
      </c>
      <c r="N313" s="29">
        <f>'7.ВС'!N188</f>
        <v>0</v>
      </c>
      <c r="O313" s="29">
        <f>'7.ВС'!O188</f>
        <v>0</v>
      </c>
      <c r="P313" s="29">
        <f>'7.ВС'!P188</f>
        <v>0</v>
      </c>
      <c r="Q313" s="29">
        <f>'7.ВС'!Q188</f>
        <v>0</v>
      </c>
      <c r="R313" s="29">
        <f>'7.ВС'!R188</f>
        <v>0</v>
      </c>
      <c r="S313" s="29">
        <f>'7.ВС'!S188</f>
        <v>0</v>
      </c>
      <c r="T313" s="29">
        <f>'7.ВС'!T188</f>
        <v>0</v>
      </c>
      <c r="U313" s="29">
        <f>'7.ВС'!U188</f>
        <v>0</v>
      </c>
      <c r="V313" s="29">
        <f>'7.ВС'!V188</f>
        <v>0</v>
      </c>
      <c r="W313" s="29">
        <f>'7.ВС'!W188</f>
        <v>0</v>
      </c>
      <c r="X313" s="29">
        <f>'7.ВС'!X188</f>
        <v>0</v>
      </c>
      <c r="Y313" s="29">
        <f>'7.ВС'!Y188</f>
        <v>0</v>
      </c>
      <c r="Z313" s="29">
        <f>'7.ВС'!Z188</f>
        <v>0</v>
      </c>
      <c r="AA313" s="29">
        <f>'7.ВС'!AA188</f>
        <v>0</v>
      </c>
      <c r="AB313" s="29">
        <f>'7.ВС'!AB188</f>
        <v>0</v>
      </c>
      <c r="AC313" s="29">
        <f>'7.ВС'!AC188</f>
        <v>0</v>
      </c>
      <c r="AD313" s="29">
        <f>'7.ВС'!AD188</f>
        <v>0</v>
      </c>
      <c r="AE313" s="29">
        <f>'7.ВС'!AE188</f>
        <v>0</v>
      </c>
      <c r="AF313" s="29">
        <f>'7.ВС'!AF188</f>
        <v>0</v>
      </c>
      <c r="AG313" s="29">
        <f>'7.ВС'!AG188</f>
        <v>0</v>
      </c>
      <c r="AH313" s="29">
        <f>'7.ВС'!AH188</f>
        <v>0</v>
      </c>
      <c r="AI313" s="29">
        <f>'7.ВС'!AI188</f>
        <v>0</v>
      </c>
      <c r="AJ313" s="29">
        <f>'7.ВС'!AJ188</f>
        <v>0</v>
      </c>
      <c r="AK313" s="29">
        <f>'7.ВС'!AK188</f>
        <v>0</v>
      </c>
      <c r="AL313" s="29"/>
      <c r="AM313" s="29"/>
      <c r="AN313" s="29"/>
      <c r="AO313" s="29"/>
      <c r="AP313" s="29"/>
      <c r="AQ313" s="29">
        <f>'7.ВС'!AQ188</f>
        <v>0</v>
      </c>
      <c r="AR313" s="29"/>
      <c r="AS313" s="29">
        <f t="shared" si="254"/>
        <v>0</v>
      </c>
      <c r="AT313" s="29"/>
      <c r="AU313" s="29">
        <f t="shared" si="251"/>
        <v>0</v>
      </c>
      <c r="AV313" s="29">
        <f>'7.ВС'!AV188</f>
        <v>0</v>
      </c>
      <c r="AW313" s="29"/>
      <c r="AX313" s="29">
        <f t="shared" si="255"/>
        <v>0</v>
      </c>
      <c r="AY313" s="29"/>
      <c r="AZ313" s="29">
        <f t="shared" si="252"/>
        <v>0</v>
      </c>
    </row>
    <row r="314" spans="1:52" ht="30" hidden="1" x14ac:dyDescent="0.25">
      <c r="A314" s="106" t="s">
        <v>421</v>
      </c>
      <c r="B314" s="106"/>
      <c r="C314" s="106"/>
      <c r="D314" s="106"/>
      <c r="E314" s="124">
        <v>851</v>
      </c>
      <c r="F314" s="4" t="s">
        <v>80</v>
      </c>
      <c r="G314" s="4" t="s">
        <v>14</v>
      </c>
      <c r="H314" s="3" t="s">
        <v>420</v>
      </c>
      <c r="I314" s="4"/>
      <c r="J314" s="29">
        <f t="shared" si="287"/>
        <v>0</v>
      </c>
      <c r="K314" s="29">
        <f t="shared" si="287"/>
        <v>0</v>
      </c>
      <c r="L314" s="29">
        <f t="shared" si="287"/>
        <v>0</v>
      </c>
      <c r="M314" s="29">
        <f t="shared" si="287"/>
        <v>0</v>
      </c>
      <c r="N314" s="29">
        <f t="shared" si="287"/>
        <v>225000</v>
      </c>
      <c r="O314" s="29">
        <f t="shared" si="287"/>
        <v>0</v>
      </c>
      <c r="P314" s="29">
        <f t="shared" si="287"/>
        <v>225000</v>
      </c>
      <c r="Q314" s="29">
        <f t="shared" si="287"/>
        <v>0</v>
      </c>
      <c r="R314" s="29">
        <f t="shared" si="287"/>
        <v>225000</v>
      </c>
      <c r="S314" s="29">
        <f t="shared" si="287"/>
        <v>0</v>
      </c>
      <c r="T314" s="29">
        <f t="shared" si="287"/>
        <v>225000</v>
      </c>
      <c r="U314" s="29">
        <f t="shared" si="287"/>
        <v>0</v>
      </c>
      <c r="V314" s="29">
        <f t="shared" si="287"/>
        <v>0</v>
      </c>
      <c r="W314" s="29">
        <f t="shared" si="287"/>
        <v>0</v>
      </c>
      <c r="X314" s="29">
        <f t="shared" si="287"/>
        <v>0</v>
      </c>
      <c r="Y314" s="29">
        <f t="shared" si="287"/>
        <v>0</v>
      </c>
      <c r="Z314" s="29">
        <f t="shared" si="287"/>
        <v>225000</v>
      </c>
      <c r="AA314" s="29">
        <f t="shared" si="287"/>
        <v>0</v>
      </c>
      <c r="AB314" s="29">
        <f t="shared" si="287"/>
        <v>225000</v>
      </c>
      <c r="AC314" s="29">
        <f t="shared" si="287"/>
        <v>0</v>
      </c>
      <c r="AD314" s="29">
        <f t="shared" si="287"/>
        <v>0</v>
      </c>
      <c r="AE314" s="29">
        <f t="shared" si="287"/>
        <v>0</v>
      </c>
      <c r="AF314" s="29">
        <f t="shared" si="287"/>
        <v>0</v>
      </c>
      <c r="AG314" s="29">
        <f t="shared" si="287"/>
        <v>0</v>
      </c>
      <c r="AH314" s="29">
        <f t="shared" si="287"/>
        <v>225000</v>
      </c>
      <c r="AI314" s="29">
        <f t="shared" si="287"/>
        <v>0</v>
      </c>
      <c r="AJ314" s="29">
        <f t="shared" si="287"/>
        <v>225000</v>
      </c>
      <c r="AK314" s="29">
        <f t="shared" si="287"/>
        <v>0</v>
      </c>
      <c r="AL314" s="29"/>
      <c r="AM314" s="29"/>
      <c r="AN314" s="29"/>
      <c r="AO314" s="29"/>
      <c r="AP314" s="29"/>
      <c r="AQ314" s="29">
        <f t="shared" si="287"/>
        <v>0</v>
      </c>
      <c r="AR314" s="29"/>
      <c r="AS314" s="29">
        <f t="shared" si="254"/>
        <v>0</v>
      </c>
      <c r="AT314" s="29"/>
      <c r="AU314" s="29">
        <f t="shared" si="251"/>
        <v>0</v>
      </c>
      <c r="AV314" s="29">
        <f t="shared" si="287"/>
        <v>0</v>
      </c>
      <c r="AW314" s="29"/>
      <c r="AX314" s="29">
        <f t="shared" si="255"/>
        <v>0</v>
      </c>
      <c r="AY314" s="29"/>
      <c r="AZ314" s="29">
        <f t="shared" si="252"/>
        <v>0</v>
      </c>
    </row>
    <row r="315" spans="1:52" ht="60" hidden="1" x14ac:dyDescent="0.25">
      <c r="A315" s="106" t="s">
        <v>56</v>
      </c>
      <c r="B315" s="106"/>
      <c r="C315" s="106"/>
      <c r="D315" s="106"/>
      <c r="E315" s="124">
        <v>851</v>
      </c>
      <c r="F315" s="3" t="s">
        <v>80</v>
      </c>
      <c r="G315" s="3" t="s">
        <v>14</v>
      </c>
      <c r="H315" s="3" t="s">
        <v>420</v>
      </c>
      <c r="I315" s="3" t="s">
        <v>112</v>
      </c>
      <c r="J315" s="29">
        <f t="shared" si="287"/>
        <v>0</v>
      </c>
      <c r="K315" s="29">
        <f t="shared" si="287"/>
        <v>0</v>
      </c>
      <c r="L315" s="29">
        <f t="shared" si="287"/>
        <v>0</v>
      </c>
      <c r="M315" s="29">
        <f t="shared" si="287"/>
        <v>0</v>
      </c>
      <c r="N315" s="29">
        <f t="shared" si="287"/>
        <v>225000</v>
      </c>
      <c r="O315" s="29">
        <f t="shared" si="287"/>
        <v>0</v>
      </c>
      <c r="P315" s="29">
        <f t="shared" si="287"/>
        <v>225000</v>
      </c>
      <c r="Q315" s="29">
        <f t="shared" si="287"/>
        <v>0</v>
      </c>
      <c r="R315" s="29">
        <f t="shared" si="287"/>
        <v>225000</v>
      </c>
      <c r="S315" s="29">
        <f t="shared" si="287"/>
        <v>0</v>
      </c>
      <c r="T315" s="29">
        <f t="shared" si="287"/>
        <v>225000</v>
      </c>
      <c r="U315" s="29">
        <f t="shared" si="287"/>
        <v>0</v>
      </c>
      <c r="V315" s="29">
        <f t="shared" si="287"/>
        <v>0</v>
      </c>
      <c r="W315" s="29">
        <f t="shared" si="287"/>
        <v>0</v>
      </c>
      <c r="X315" s="29">
        <f t="shared" si="287"/>
        <v>0</v>
      </c>
      <c r="Y315" s="29">
        <f t="shared" si="287"/>
        <v>0</v>
      </c>
      <c r="Z315" s="29">
        <f t="shared" si="287"/>
        <v>225000</v>
      </c>
      <c r="AA315" s="29">
        <f t="shared" si="287"/>
        <v>0</v>
      </c>
      <c r="AB315" s="29">
        <f t="shared" si="287"/>
        <v>225000</v>
      </c>
      <c r="AC315" s="29">
        <f t="shared" si="287"/>
        <v>0</v>
      </c>
      <c r="AD315" s="29">
        <f t="shared" si="287"/>
        <v>0</v>
      </c>
      <c r="AE315" s="29">
        <f t="shared" si="287"/>
        <v>0</v>
      </c>
      <c r="AF315" s="29">
        <f t="shared" si="287"/>
        <v>0</v>
      </c>
      <c r="AG315" s="29">
        <f t="shared" si="287"/>
        <v>0</v>
      </c>
      <c r="AH315" s="29">
        <f t="shared" si="287"/>
        <v>225000</v>
      </c>
      <c r="AI315" s="29">
        <f t="shared" si="287"/>
        <v>0</v>
      </c>
      <c r="AJ315" s="29">
        <f t="shared" si="287"/>
        <v>225000</v>
      </c>
      <c r="AK315" s="29">
        <f t="shared" si="287"/>
        <v>0</v>
      </c>
      <c r="AL315" s="29"/>
      <c r="AM315" s="29"/>
      <c r="AN315" s="29"/>
      <c r="AO315" s="29"/>
      <c r="AP315" s="29"/>
      <c r="AQ315" s="29">
        <f t="shared" si="287"/>
        <v>0</v>
      </c>
      <c r="AR315" s="29"/>
      <c r="AS315" s="29">
        <f t="shared" si="254"/>
        <v>0</v>
      </c>
      <c r="AT315" s="29"/>
      <c r="AU315" s="29">
        <f t="shared" si="251"/>
        <v>0</v>
      </c>
      <c r="AV315" s="29">
        <f t="shared" si="287"/>
        <v>0</v>
      </c>
      <c r="AW315" s="29"/>
      <c r="AX315" s="29">
        <f t="shared" si="255"/>
        <v>0</v>
      </c>
      <c r="AY315" s="29"/>
      <c r="AZ315" s="29">
        <f t="shared" si="252"/>
        <v>0</v>
      </c>
    </row>
    <row r="316" spans="1:52" hidden="1" x14ac:dyDescent="0.25">
      <c r="A316" s="106" t="s">
        <v>113</v>
      </c>
      <c r="B316" s="106"/>
      <c r="C316" s="106"/>
      <c r="D316" s="106"/>
      <c r="E316" s="124">
        <v>851</v>
      </c>
      <c r="F316" s="3" t="s">
        <v>80</v>
      </c>
      <c r="G316" s="3" t="s">
        <v>14</v>
      </c>
      <c r="H316" s="3" t="s">
        <v>420</v>
      </c>
      <c r="I316" s="3" t="s">
        <v>114</v>
      </c>
      <c r="J316" s="29">
        <f>'7.ВС'!J191</f>
        <v>0</v>
      </c>
      <c r="K316" s="29">
        <f>'7.ВС'!K191</f>
        <v>0</v>
      </c>
      <c r="L316" s="29">
        <f>'7.ВС'!L191</f>
        <v>0</v>
      </c>
      <c r="M316" s="29">
        <f>'7.ВС'!M191</f>
        <v>0</v>
      </c>
      <c r="N316" s="29">
        <f>'7.ВС'!N191</f>
        <v>225000</v>
      </c>
      <c r="O316" s="29">
        <f>'7.ВС'!O191</f>
        <v>0</v>
      </c>
      <c r="P316" s="29">
        <f>'7.ВС'!P191</f>
        <v>225000</v>
      </c>
      <c r="Q316" s="29">
        <f>'7.ВС'!Q191</f>
        <v>0</v>
      </c>
      <c r="R316" s="29">
        <f>'7.ВС'!R191</f>
        <v>225000</v>
      </c>
      <c r="S316" s="29">
        <f>'7.ВС'!S191</f>
        <v>0</v>
      </c>
      <c r="T316" s="29">
        <f>'7.ВС'!T191</f>
        <v>225000</v>
      </c>
      <c r="U316" s="29">
        <f>'7.ВС'!U191</f>
        <v>0</v>
      </c>
      <c r="V316" s="29">
        <f>'7.ВС'!V191</f>
        <v>0</v>
      </c>
      <c r="W316" s="29">
        <f>'7.ВС'!W191</f>
        <v>0</v>
      </c>
      <c r="X316" s="29">
        <f>'7.ВС'!X191</f>
        <v>0</v>
      </c>
      <c r="Y316" s="29">
        <f>'7.ВС'!Y191</f>
        <v>0</v>
      </c>
      <c r="Z316" s="29">
        <f>'7.ВС'!Z191</f>
        <v>225000</v>
      </c>
      <c r="AA316" s="29">
        <f>'7.ВС'!AA191</f>
        <v>0</v>
      </c>
      <c r="AB316" s="29">
        <f>'7.ВС'!AB191</f>
        <v>225000</v>
      </c>
      <c r="AC316" s="29">
        <f>'7.ВС'!AC191</f>
        <v>0</v>
      </c>
      <c r="AD316" s="29">
        <f>'7.ВС'!AD191</f>
        <v>0</v>
      </c>
      <c r="AE316" s="29">
        <f>'7.ВС'!AE191</f>
        <v>0</v>
      </c>
      <c r="AF316" s="29">
        <f>'7.ВС'!AF191</f>
        <v>0</v>
      </c>
      <c r="AG316" s="29">
        <f>'7.ВС'!AG191</f>
        <v>0</v>
      </c>
      <c r="AH316" s="29">
        <f>'7.ВС'!AH191</f>
        <v>225000</v>
      </c>
      <c r="AI316" s="29">
        <f>'7.ВС'!AI191</f>
        <v>0</v>
      </c>
      <c r="AJ316" s="29">
        <f>'7.ВС'!AJ191</f>
        <v>225000</v>
      </c>
      <c r="AK316" s="29">
        <f>'7.ВС'!AK191</f>
        <v>0</v>
      </c>
      <c r="AL316" s="29"/>
      <c r="AM316" s="29"/>
      <c r="AN316" s="29"/>
      <c r="AO316" s="29"/>
      <c r="AP316" s="29"/>
      <c r="AQ316" s="29">
        <f>'7.ВС'!AQ191</f>
        <v>0</v>
      </c>
      <c r="AR316" s="29"/>
      <c r="AS316" s="29">
        <f t="shared" si="254"/>
        <v>0</v>
      </c>
      <c r="AT316" s="29"/>
      <c r="AU316" s="29">
        <f t="shared" si="251"/>
        <v>0</v>
      </c>
      <c r="AV316" s="29">
        <f>'7.ВС'!AV191</f>
        <v>0</v>
      </c>
      <c r="AW316" s="29"/>
      <c r="AX316" s="29">
        <f t="shared" si="255"/>
        <v>0</v>
      </c>
      <c r="AY316" s="29"/>
      <c r="AZ316" s="29">
        <f t="shared" si="252"/>
        <v>0</v>
      </c>
    </row>
    <row r="317" spans="1:52" ht="28.5" hidden="1" x14ac:dyDescent="0.25">
      <c r="A317" s="6" t="s">
        <v>123</v>
      </c>
      <c r="B317" s="104"/>
      <c r="C317" s="104"/>
      <c r="D317" s="104"/>
      <c r="E317" s="124">
        <v>851</v>
      </c>
      <c r="F317" s="27" t="s">
        <v>80</v>
      </c>
      <c r="G317" s="27" t="s">
        <v>16</v>
      </c>
      <c r="H317" s="27"/>
      <c r="I317" s="27"/>
      <c r="J317" s="56">
        <f t="shared" ref="J317:AV319" si="288">J318</f>
        <v>5000</v>
      </c>
      <c r="K317" s="56">
        <f t="shared" si="288"/>
        <v>0</v>
      </c>
      <c r="L317" s="56">
        <f t="shared" si="288"/>
        <v>5000</v>
      </c>
      <c r="M317" s="56">
        <f t="shared" si="288"/>
        <v>0</v>
      </c>
      <c r="N317" s="56">
        <f t="shared" si="288"/>
        <v>0</v>
      </c>
      <c r="O317" s="56">
        <f t="shared" si="288"/>
        <v>0</v>
      </c>
      <c r="P317" s="56">
        <f t="shared" si="288"/>
        <v>0</v>
      </c>
      <c r="Q317" s="56">
        <f t="shared" si="288"/>
        <v>0</v>
      </c>
      <c r="R317" s="56">
        <f t="shared" si="288"/>
        <v>5000</v>
      </c>
      <c r="S317" s="56">
        <f t="shared" si="288"/>
        <v>0</v>
      </c>
      <c r="T317" s="56">
        <f t="shared" si="288"/>
        <v>5000</v>
      </c>
      <c r="U317" s="56">
        <f t="shared" si="288"/>
        <v>0</v>
      </c>
      <c r="V317" s="56">
        <f t="shared" si="288"/>
        <v>0</v>
      </c>
      <c r="W317" s="56">
        <f t="shared" si="288"/>
        <v>0</v>
      </c>
      <c r="X317" s="56">
        <f t="shared" si="288"/>
        <v>0</v>
      </c>
      <c r="Y317" s="56">
        <f t="shared" si="288"/>
        <v>0</v>
      </c>
      <c r="Z317" s="56">
        <f t="shared" si="288"/>
        <v>5000</v>
      </c>
      <c r="AA317" s="56">
        <f t="shared" si="288"/>
        <v>0</v>
      </c>
      <c r="AB317" s="56">
        <f t="shared" si="288"/>
        <v>5000</v>
      </c>
      <c r="AC317" s="56">
        <f t="shared" si="288"/>
        <v>0</v>
      </c>
      <c r="AD317" s="56">
        <f t="shared" si="288"/>
        <v>0</v>
      </c>
      <c r="AE317" s="56">
        <f t="shared" si="288"/>
        <v>0</v>
      </c>
      <c r="AF317" s="56">
        <f t="shared" si="288"/>
        <v>0</v>
      </c>
      <c r="AG317" s="56">
        <f t="shared" si="288"/>
        <v>0</v>
      </c>
      <c r="AH317" s="56">
        <f t="shared" si="288"/>
        <v>5000</v>
      </c>
      <c r="AI317" s="56">
        <f t="shared" si="288"/>
        <v>0</v>
      </c>
      <c r="AJ317" s="56">
        <f t="shared" si="288"/>
        <v>5000</v>
      </c>
      <c r="AK317" s="56">
        <f t="shared" si="288"/>
        <v>0</v>
      </c>
      <c r="AL317" s="56"/>
      <c r="AM317" s="56"/>
      <c r="AN317" s="56"/>
      <c r="AO317" s="56"/>
      <c r="AP317" s="56"/>
      <c r="AQ317" s="56">
        <f t="shared" si="288"/>
        <v>0</v>
      </c>
      <c r="AR317" s="56"/>
      <c r="AS317" s="29">
        <f t="shared" si="254"/>
        <v>0</v>
      </c>
      <c r="AT317" s="56"/>
      <c r="AU317" s="29">
        <f t="shared" si="251"/>
        <v>0</v>
      </c>
      <c r="AV317" s="56">
        <f t="shared" si="288"/>
        <v>0</v>
      </c>
      <c r="AW317" s="56"/>
      <c r="AX317" s="29">
        <f t="shared" si="255"/>
        <v>0</v>
      </c>
      <c r="AY317" s="56"/>
      <c r="AZ317" s="29">
        <f t="shared" si="252"/>
        <v>0</v>
      </c>
    </row>
    <row r="318" spans="1:52" ht="45" hidden="1" x14ac:dyDescent="0.25">
      <c r="A318" s="126" t="s">
        <v>124</v>
      </c>
      <c r="B318" s="106"/>
      <c r="C318" s="106"/>
      <c r="D318" s="106"/>
      <c r="E318" s="124">
        <v>851</v>
      </c>
      <c r="F318" s="3" t="s">
        <v>80</v>
      </c>
      <c r="G318" s="3" t="s">
        <v>16</v>
      </c>
      <c r="H318" s="3" t="s">
        <v>125</v>
      </c>
      <c r="I318" s="3"/>
      <c r="J318" s="29">
        <f t="shared" si="288"/>
        <v>5000</v>
      </c>
      <c r="K318" s="29">
        <f t="shared" si="288"/>
        <v>0</v>
      </c>
      <c r="L318" s="29">
        <f t="shared" si="288"/>
        <v>5000</v>
      </c>
      <c r="M318" s="29">
        <f t="shared" si="288"/>
        <v>0</v>
      </c>
      <c r="N318" s="29">
        <f t="shared" si="288"/>
        <v>0</v>
      </c>
      <c r="O318" s="29">
        <f t="shared" si="288"/>
        <v>0</v>
      </c>
      <c r="P318" s="29">
        <f t="shared" si="288"/>
        <v>0</v>
      </c>
      <c r="Q318" s="29">
        <f t="shared" si="288"/>
        <v>0</v>
      </c>
      <c r="R318" s="29">
        <f t="shared" si="288"/>
        <v>5000</v>
      </c>
      <c r="S318" s="29">
        <f t="shared" si="288"/>
        <v>0</v>
      </c>
      <c r="T318" s="29">
        <f t="shared" si="288"/>
        <v>5000</v>
      </c>
      <c r="U318" s="29">
        <f t="shared" si="288"/>
        <v>0</v>
      </c>
      <c r="V318" s="29">
        <f t="shared" si="288"/>
        <v>0</v>
      </c>
      <c r="W318" s="29">
        <f t="shared" si="288"/>
        <v>0</v>
      </c>
      <c r="X318" s="29">
        <f t="shared" si="288"/>
        <v>0</v>
      </c>
      <c r="Y318" s="29">
        <f t="shared" si="288"/>
        <v>0</v>
      </c>
      <c r="Z318" s="29">
        <f t="shared" si="288"/>
        <v>5000</v>
      </c>
      <c r="AA318" s="29">
        <f t="shared" si="288"/>
        <v>0</v>
      </c>
      <c r="AB318" s="29">
        <f t="shared" si="288"/>
        <v>5000</v>
      </c>
      <c r="AC318" s="29">
        <f t="shared" si="288"/>
        <v>0</v>
      </c>
      <c r="AD318" s="29">
        <f t="shared" si="288"/>
        <v>0</v>
      </c>
      <c r="AE318" s="29">
        <f t="shared" si="288"/>
        <v>0</v>
      </c>
      <c r="AF318" s="29">
        <f t="shared" si="288"/>
        <v>0</v>
      </c>
      <c r="AG318" s="29">
        <f t="shared" si="288"/>
        <v>0</v>
      </c>
      <c r="AH318" s="29">
        <f t="shared" si="288"/>
        <v>5000</v>
      </c>
      <c r="AI318" s="29">
        <f t="shared" si="288"/>
        <v>0</v>
      </c>
      <c r="AJ318" s="29">
        <f t="shared" si="288"/>
        <v>5000</v>
      </c>
      <c r="AK318" s="29">
        <f t="shared" si="288"/>
        <v>0</v>
      </c>
      <c r="AL318" s="29"/>
      <c r="AM318" s="29"/>
      <c r="AN318" s="29"/>
      <c r="AO318" s="29"/>
      <c r="AP318" s="29"/>
      <c r="AQ318" s="29">
        <f t="shared" si="288"/>
        <v>0</v>
      </c>
      <c r="AR318" s="29"/>
      <c r="AS318" s="29">
        <f t="shared" si="254"/>
        <v>0</v>
      </c>
      <c r="AT318" s="29"/>
      <c r="AU318" s="29">
        <f t="shared" si="251"/>
        <v>0</v>
      </c>
      <c r="AV318" s="29">
        <f t="shared" si="288"/>
        <v>0</v>
      </c>
      <c r="AW318" s="29"/>
      <c r="AX318" s="29">
        <f t="shared" si="255"/>
        <v>0</v>
      </c>
      <c r="AY318" s="29"/>
      <c r="AZ318" s="29">
        <f t="shared" si="252"/>
        <v>0</v>
      </c>
    </row>
    <row r="319" spans="1:52" ht="45" hidden="1" x14ac:dyDescent="0.25">
      <c r="A319" s="106" t="s">
        <v>25</v>
      </c>
      <c r="B319" s="126"/>
      <c r="C319" s="126"/>
      <c r="D319" s="126"/>
      <c r="E319" s="124">
        <v>851</v>
      </c>
      <c r="F319" s="3" t="s">
        <v>80</v>
      </c>
      <c r="G319" s="3" t="s">
        <v>16</v>
      </c>
      <c r="H319" s="3" t="s">
        <v>125</v>
      </c>
      <c r="I319" s="3" t="s">
        <v>26</v>
      </c>
      <c r="J319" s="29">
        <f t="shared" si="288"/>
        <v>5000</v>
      </c>
      <c r="K319" s="29">
        <f t="shared" si="288"/>
        <v>0</v>
      </c>
      <c r="L319" s="29">
        <f t="shared" si="288"/>
        <v>5000</v>
      </c>
      <c r="M319" s="29">
        <f t="shared" si="288"/>
        <v>0</v>
      </c>
      <c r="N319" s="29">
        <f t="shared" si="288"/>
        <v>0</v>
      </c>
      <c r="O319" s="29">
        <f t="shared" si="288"/>
        <v>0</v>
      </c>
      <c r="P319" s="29">
        <f t="shared" si="288"/>
        <v>0</v>
      </c>
      <c r="Q319" s="29">
        <f t="shared" si="288"/>
        <v>0</v>
      </c>
      <c r="R319" s="29">
        <f t="shared" si="288"/>
        <v>5000</v>
      </c>
      <c r="S319" s="29">
        <f t="shared" si="288"/>
        <v>0</v>
      </c>
      <c r="T319" s="29">
        <f t="shared" si="288"/>
        <v>5000</v>
      </c>
      <c r="U319" s="29">
        <f t="shared" si="288"/>
        <v>0</v>
      </c>
      <c r="V319" s="29">
        <f t="shared" si="288"/>
        <v>0</v>
      </c>
      <c r="W319" s="29">
        <f t="shared" si="288"/>
        <v>0</v>
      </c>
      <c r="X319" s="29">
        <f t="shared" si="288"/>
        <v>0</v>
      </c>
      <c r="Y319" s="29">
        <f t="shared" si="288"/>
        <v>0</v>
      </c>
      <c r="Z319" s="29">
        <f t="shared" si="288"/>
        <v>5000</v>
      </c>
      <c r="AA319" s="29">
        <f t="shared" si="288"/>
        <v>0</v>
      </c>
      <c r="AB319" s="29">
        <f t="shared" si="288"/>
        <v>5000</v>
      </c>
      <c r="AC319" s="29">
        <f t="shared" si="288"/>
        <v>0</v>
      </c>
      <c r="AD319" s="29">
        <f t="shared" si="288"/>
        <v>0</v>
      </c>
      <c r="AE319" s="29">
        <f t="shared" si="288"/>
        <v>0</v>
      </c>
      <c r="AF319" s="29">
        <f t="shared" si="288"/>
        <v>0</v>
      </c>
      <c r="AG319" s="29">
        <f t="shared" si="288"/>
        <v>0</v>
      </c>
      <c r="AH319" s="29">
        <f t="shared" si="288"/>
        <v>5000</v>
      </c>
      <c r="AI319" s="29">
        <f t="shared" si="288"/>
        <v>0</v>
      </c>
      <c r="AJ319" s="29">
        <f t="shared" si="288"/>
        <v>5000</v>
      </c>
      <c r="AK319" s="29">
        <f t="shared" si="288"/>
        <v>0</v>
      </c>
      <c r="AL319" s="29"/>
      <c r="AM319" s="29"/>
      <c r="AN319" s="29"/>
      <c r="AO319" s="29"/>
      <c r="AP319" s="29"/>
      <c r="AQ319" s="29">
        <f t="shared" si="288"/>
        <v>0</v>
      </c>
      <c r="AR319" s="29"/>
      <c r="AS319" s="29">
        <f t="shared" si="254"/>
        <v>0</v>
      </c>
      <c r="AT319" s="29"/>
      <c r="AU319" s="29">
        <f t="shared" si="251"/>
        <v>0</v>
      </c>
      <c r="AV319" s="29">
        <f t="shared" si="288"/>
        <v>0</v>
      </c>
      <c r="AW319" s="29"/>
      <c r="AX319" s="29">
        <f t="shared" si="255"/>
        <v>0</v>
      </c>
      <c r="AY319" s="29"/>
      <c r="AZ319" s="29">
        <f t="shared" si="252"/>
        <v>0</v>
      </c>
    </row>
    <row r="320" spans="1:52" ht="45" hidden="1" x14ac:dyDescent="0.25">
      <c r="A320" s="106" t="s">
        <v>12</v>
      </c>
      <c r="B320" s="106"/>
      <c r="C320" s="106"/>
      <c r="D320" s="106"/>
      <c r="E320" s="124">
        <v>851</v>
      </c>
      <c r="F320" s="3" t="s">
        <v>80</v>
      </c>
      <c r="G320" s="3" t="s">
        <v>16</v>
      </c>
      <c r="H320" s="3" t="s">
        <v>125</v>
      </c>
      <c r="I320" s="3" t="s">
        <v>27</v>
      </c>
      <c r="J320" s="29">
        <f>'7.ВС'!J195</f>
        <v>5000</v>
      </c>
      <c r="K320" s="29">
        <f>'7.ВС'!K195</f>
        <v>0</v>
      </c>
      <c r="L320" s="29">
        <f>'7.ВС'!L195</f>
        <v>5000</v>
      </c>
      <c r="M320" s="29">
        <f>'7.ВС'!M195</f>
        <v>0</v>
      </c>
      <c r="N320" s="29">
        <f>'7.ВС'!N195</f>
        <v>0</v>
      </c>
      <c r="O320" s="29">
        <f>'7.ВС'!O195</f>
        <v>0</v>
      </c>
      <c r="P320" s="29">
        <f>'7.ВС'!P195</f>
        <v>0</v>
      </c>
      <c r="Q320" s="29">
        <f>'7.ВС'!Q195</f>
        <v>0</v>
      </c>
      <c r="R320" s="29">
        <f>'7.ВС'!R195</f>
        <v>5000</v>
      </c>
      <c r="S320" s="29">
        <f>'7.ВС'!S195</f>
        <v>0</v>
      </c>
      <c r="T320" s="29">
        <f>'7.ВС'!T195</f>
        <v>5000</v>
      </c>
      <c r="U320" s="29">
        <f>'7.ВС'!U195</f>
        <v>0</v>
      </c>
      <c r="V320" s="29">
        <f>'7.ВС'!V195</f>
        <v>0</v>
      </c>
      <c r="W320" s="29">
        <f>'7.ВС'!W195</f>
        <v>0</v>
      </c>
      <c r="X320" s="29">
        <f>'7.ВС'!X195</f>
        <v>0</v>
      </c>
      <c r="Y320" s="29">
        <f>'7.ВС'!Y195</f>
        <v>0</v>
      </c>
      <c r="Z320" s="29">
        <f>'7.ВС'!Z195</f>
        <v>5000</v>
      </c>
      <c r="AA320" s="29">
        <f>'7.ВС'!AA195</f>
        <v>0</v>
      </c>
      <c r="AB320" s="29">
        <f>'7.ВС'!AB195</f>
        <v>5000</v>
      </c>
      <c r="AC320" s="29">
        <f>'7.ВС'!AC195</f>
        <v>0</v>
      </c>
      <c r="AD320" s="29">
        <f>'7.ВС'!AD195</f>
        <v>0</v>
      </c>
      <c r="AE320" s="29">
        <f>'7.ВС'!AE195</f>
        <v>0</v>
      </c>
      <c r="AF320" s="29">
        <f>'7.ВС'!AF195</f>
        <v>0</v>
      </c>
      <c r="AG320" s="29">
        <f>'7.ВС'!AG195</f>
        <v>0</v>
      </c>
      <c r="AH320" s="29">
        <f>'7.ВС'!AH195</f>
        <v>5000</v>
      </c>
      <c r="AI320" s="29">
        <f>'7.ВС'!AI195</f>
        <v>0</v>
      </c>
      <c r="AJ320" s="29">
        <f>'7.ВС'!AJ195</f>
        <v>5000</v>
      </c>
      <c r="AK320" s="29">
        <f>'7.ВС'!AK195</f>
        <v>0</v>
      </c>
      <c r="AL320" s="29"/>
      <c r="AM320" s="29"/>
      <c r="AN320" s="29"/>
      <c r="AO320" s="29"/>
      <c r="AP320" s="29"/>
      <c r="AQ320" s="29">
        <f>'7.ВС'!AQ195</f>
        <v>0</v>
      </c>
      <c r="AR320" s="29"/>
      <c r="AS320" s="29">
        <f t="shared" si="254"/>
        <v>0</v>
      </c>
      <c r="AT320" s="29"/>
      <c r="AU320" s="29">
        <f t="shared" si="251"/>
        <v>0</v>
      </c>
      <c r="AV320" s="29">
        <f>'7.ВС'!AV195</f>
        <v>0</v>
      </c>
      <c r="AW320" s="29"/>
      <c r="AX320" s="29">
        <f t="shared" si="255"/>
        <v>0</v>
      </c>
      <c r="AY320" s="29"/>
      <c r="AZ320" s="29">
        <f t="shared" si="252"/>
        <v>0</v>
      </c>
    </row>
    <row r="321" spans="1:52" hidden="1" x14ac:dyDescent="0.25">
      <c r="A321" s="106"/>
      <c r="B321" s="126"/>
      <c r="C321" s="126"/>
      <c r="D321" s="126"/>
      <c r="E321" s="124"/>
      <c r="F321" s="3"/>
      <c r="G321" s="3"/>
      <c r="H321" s="3"/>
      <c r="I321" s="3"/>
      <c r="J321" s="29">
        <f>'7.ВС'!J196+'7.ВС'!J339</f>
        <v>23129455.469999999</v>
      </c>
      <c r="K321" s="29">
        <f>'7.ВС'!K196+'7.ВС'!K339</f>
        <v>18875817.469999999</v>
      </c>
      <c r="L321" s="29">
        <f>'7.ВС'!L196+'7.ВС'!L339</f>
        <v>4253638</v>
      </c>
      <c r="M321" s="29">
        <f>'7.ВС'!M196+'7.ВС'!M339</f>
        <v>0</v>
      </c>
      <c r="N321" s="29">
        <f>'7.ВС'!N196+'7.ВС'!N339</f>
        <v>91568</v>
      </c>
      <c r="O321" s="29">
        <f>'7.ВС'!O196+'7.ВС'!O339</f>
        <v>0</v>
      </c>
      <c r="P321" s="29">
        <f>'7.ВС'!P196+'7.ВС'!P339</f>
        <v>91568</v>
      </c>
      <c r="Q321" s="29">
        <f>'7.ВС'!Q196+'7.ВС'!Q339</f>
        <v>0</v>
      </c>
      <c r="R321" s="29">
        <f>'7.ВС'!R196+'7.ВС'!R339</f>
        <v>23221023.469999999</v>
      </c>
      <c r="S321" s="29">
        <f>'7.ВС'!S196+'7.ВС'!S339</f>
        <v>18875817.469999999</v>
      </c>
      <c r="T321" s="29">
        <f>'7.ВС'!T196+'7.ВС'!T339</f>
        <v>4345206</v>
      </c>
      <c r="U321" s="29">
        <f>'7.ВС'!U196+'7.ВС'!U339</f>
        <v>0</v>
      </c>
      <c r="V321" s="29">
        <f>'7.ВС'!V196+'7.ВС'!V339</f>
        <v>0</v>
      </c>
      <c r="W321" s="29">
        <f>'7.ВС'!W196+'7.ВС'!W339</f>
        <v>0</v>
      </c>
      <c r="X321" s="29">
        <f>'7.ВС'!X196+'7.ВС'!X339</f>
        <v>0</v>
      </c>
      <c r="Y321" s="29">
        <f>'7.ВС'!Y196+'7.ВС'!Y339</f>
        <v>0</v>
      </c>
      <c r="Z321" s="29">
        <f>'7.ВС'!Z196+'7.ВС'!Z339</f>
        <v>23221023.469999999</v>
      </c>
      <c r="AA321" s="29">
        <f>'7.ВС'!AA196+'7.ВС'!AA339</f>
        <v>18875817.469999999</v>
      </c>
      <c r="AB321" s="29">
        <f>'7.ВС'!AB196+'7.ВС'!AB339</f>
        <v>4345206</v>
      </c>
      <c r="AC321" s="29">
        <f>'7.ВС'!AC196+'7.ВС'!AC339</f>
        <v>0</v>
      </c>
      <c r="AD321" s="29"/>
      <c r="AE321" s="29">
        <f>'7.ВС'!AE196+'7.ВС'!AE339</f>
        <v>2171590</v>
      </c>
      <c r="AF321" s="29">
        <f>'7.ВС'!AF196+'7.ВС'!AF339</f>
        <v>40000</v>
      </c>
      <c r="AG321" s="29">
        <f>'7.ВС'!AG196+'7.ВС'!AG339</f>
        <v>0</v>
      </c>
      <c r="AH321" s="29">
        <f>'7.ВС'!AH196+'7.ВС'!AH339</f>
        <v>25432613.469999999</v>
      </c>
      <c r="AI321" s="29">
        <f>'7.ВС'!AI196+'7.ВС'!AI339</f>
        <v>21047407.469999999</v>
      </c>
      <c r="AJ321" s="29">
        <f>'7.ВС'!AJ196+'7.ВС'!AJ339</f>
        <v>4385206</v>
      </c>
      <c r="AK321" s="29">
        <f>'7.ВС'!AK196+'7.ВС'!AK339</f>
        <v>0</v>
      </c>
      <c r="AL321" s="29"/>
      <c r="AM321" s="29"/>
      <c r="AN321" s="29"/>
      <c r="AO321" s="29"/>
      <c r="AP321" s="29"/>
      <c r="AQ321" s="29">
        <f>'7.ВС'!AQ196+'7.ВС'!AQ339</f>
        <v>20625736.34</v>
      </c>
      <c r="AR321" s="29"/>
      <c r="AS321" s="29">
        <f t="shared" si="254"/>
        <v>20625736.34</v>
      </c>
      <c r="AT321" s="29"/>
      <c r="AU321" s="29">
        <f t="shared" si="251"/>
        <v>20625736.34</v>
      </c>
      <c r="AV321" s="29">
        <f>'7.ВС'!AV196+'7.ВС'!AV339</f>
        <v>17607488.039999999</v>
      </c>
      <c r="AW321" s="29"/>
      <c r="AX321" s="29">
        <f t="shared" si="255"/>
        <v>17607488.039999999</v>
      </c>
      <c r="AY321" s="29"/>
      <c r="AZ321" s="29">
        <f t="shared" si="252"/>
        <v>17607488.039999999</v>
      </c>
    </row>
    <row r="322" spans="1:52" x14ac:dyDescent="0.25">
      <c r="A322" s="76" t="s">
        <v>126</v>
      </c>
      <c r="B322" s="52"/>
      <c r="C322" s="52"/>
      <c r="D322" s="52"/>
      <c r="E322" s="124">
        <v>852</v>
      </c>
      <c r="F322" s="23" t="s">
        <v>127</v>
      </c>
      <c r="G322" s="23"/>
      <c r="H322" s="23"/>
      <c r="I322" s="23"/>
      <c r="J322" s="38">
        <f t="shared" ref="J322:AV322" si="289">J323+J327+J337+J354</f>
        <v>23129455.469999999</v>
      </c>
      <c r="K322" s="38">
        <f t="shared" si="289"/>
        <v>18875817.469999999</v>
      </c>
      <c r="L322" s="38">
        <f t="shared" si="289"/>
        <v>4253638</v>
      </c>
      <c r="M322" s="38">
        <f t="shared" si="289"/>
        <v>0</v>
      </c>
      <c r="N322" s="38">
        <f t="shared" ref="N322:U322" si="290">N323+N327+N337+N354</f>
        <v>91568</v>
      </c>
      <c r="O322" s="38">
        <f t="shared" si="290"/>
        <v>0</v>
      </c>
      <c r="P322" s="38">
        <f t="shared" si="290"/>
        <v>91568</v>
      </c>
      <c r="Q322" s="38">
        <f t="shared" si="290"/>
        <v>0</v>
      </c>
      <c r="R322" s="38">
        <f t="shared" si="290"/>
        <v>23221023.469999999</v>
      </c>
      <c r="S322" s="38">
        <f t="shared" si="290"/>
        <v>18875817.469999999</v>
      </c>
      <c r="T322" s="38">
        <f t="shared" si="290"/>
        <v>4345206</v>
      </c>
      <c r="U322" s="38">
        <f t="shared" si="290"/>
        <v>0</v>
      </c>
      <c r="V322" s="38">
        <f t="shared" ref="V322:AC322" si="291">V323+V327+V337+V354</f>
        <v>0</v>
      </c>
      <c r="W322" s="38">
        <f t="shared" si="291"/>
        <v>0</v>
      </c>
      <c r="X322" s="38">
        <f t="shared" si="291"/>
        <v>0</v>
      </c>
      <c r="Y322" s="38">
        <f t="shared" si="291"/>
        <v>0</v>
      </c>
      <c r="Z322" s="38">
        <f t="shared" si="291"/>
        <v>23221023.469999999</v>
      </c>
      <c r="AA322" s="38">
        <f t="shared" si="291"/>
        <v>18875817.469999999</v>
      </c>
      <c r="AB322" s="38">
        <f t="shared" si="291"/>
        <v>4345206</v>
      </c>
      <c r="AC322" s="38">
        <f t="shared" si="291"/>
        <v>0</v>
      </c>
      <c r="AD322" s="38">
        <f t="shared" ref="AD322:AK322" si="292">AD323+AD327+AD337+AD354</f>
        <v>2211590</v>
      </c>
      <c r="AE322" s="38">
        <f t="shared" si="292"/>
        <v>2171590</v>
      </c>
      <c r="AF322" s="38">
        <f t="shared" si="292"/>
        <v>40000</v>
      </c>
      <c r="AG322" s="38">
        <f t="shared" si="292"/>
        <v>0</v>
      </c>
      <c r="AH322" s="38">
        <f t="shared" si="292"/>
        <v>25432613.469999999</v>
      </c>
      <c r="AI322" s="38">
        <f t="shared" si="292"/>
        <v>21047407.469999999</v>
      </c>
      <c r="AJ322" s="38">
        <f t="shared" si="292"/>
        <v>4385206</v>
      </c>
      <c r="AK322" s="38">
        <f t="shared" si="292"/>
        <v>0</v>
      </c>
      <c r="AL322" s="38"/>
      <c r="AM322" s="38"/>
      <c r="AN322" s="38"/>
      <c r="AO322" s="38"/>
      <c r="AP322" s="38"/>
      <c r="AQ322" s="38">
        <f t="shared" si="289"/>
        <v>20625736.34</v>
      </c>
      <c r="AR322" s="38"/>
      <c r="AS322" s="29">
        <f t="shared" si="254"/>
        <v>20625736.34</v>
      </c>
      <c r="AT322" s="38"/>
      <c r="AU322" s="29">
        <f t="shared" si="251"/>
        <v>20625736.34</v>
      </c>
      <c r="AV322" s="38">
        <f t="shared" si="289"/>
        <v>17607488.039999999</v>
      </c>
      <c r="AW322" s="38"/>
      <c r="AX322" s="29">
        <f t="shared" si="255"/>
        <v>17607488.039999999</v>
      </c>
      <c r="AY322" s="38"/>
      <c r="AZ322" s="29">
        <f t="shared" si="252"/>
        <v>17607488.039999999</v>
      </c>
    </row>
    <row r="323" spans="1:52" hidden="1" x14ac:dyDescent="0.25">
      <c r="A323" s="6" t="s">
        <v>128</v>
      </c>
      <c r="B323" s="104"/>
      <c r="C323" s="104"/>
      <c r="D323" s="104"/>
      <c r="E323" s="124">
        <v>851</v>
      </c>
      <c r="F323" s="27" t="s">
        <v>127</v>
      </c>
      <c r="G323" s="27" t="s">
        <v>14</v>
      </c>
      <c r="H323" s="27"/>
      <c r="I323" s="27"/>
      <c r="J323" s="30">
        <f t="shared" ref="J323:AV325" si="293">J324</f>
        <v>3100238</v>
      </c>
      <c r="K323" s="30">
        <f t="shared" si="293"/>
        <v>0</v>
      </c>
      <c r="L323" s="30">
        <f t="shared" si="293"/>
        <v>3100238</v>
      </c>
      <c r="M323" s="30">
        <f t="shared" si="293"/>
        <v>0</v>
      </c>
      <c r="N323" s="30">
        <f t="shared" si="293"/>
        <v>0</v>
      </c>
      <c r="O323" s="30">
        <f t="shared" si="293"/>
        <v>0</v>
      </c>
      <c r="P323" s="30">
        <f t="shared" si="293"/>
        <v>0</v>
      </c>
      <c r="Q323" s="30">
        <f t="shared" si="293"/>
        <v>0</v>
      </c>
      <c r="R323" s="30">
        <f t="shared" si="293"/>
        <v>3100238</v>
      </c>
      <c r="S323" s="30">
        <f t="shared" si="293"/>
        <v>0</v>
      </c>
      <c r="T323" s="30">
        <f t="shared" si="293"/>
        <v>3100238</v>
      </c>
      <c r="U323" s="30">
        <f t="shared" si="293"/>
        <v>0</v>
      </c>
      <c r="V323" s="30">
        <f t="shared" si="293"/>
        <v>0</v>
      </c>
      <c r="W323" s="30">
        <f t="shared" si="293"/>
        <v>0</v>
      </c>
      <c r="X323" s="30">
        <f t="shared" si="293"/>
        <v>0</v>
      </c>
      <c r="Y323" s="30">
        <f t="shared" si="293"/>
        <v>0</v>
      </c>
      <c r="Z323" s="30">
        <f t="shared" si="293"/>
        <v>3100238</v>
      </c>
      <c r="AA323" s="30">
        <f t="shared" si="293"/>
        <v>0</v>
      </c>
      <c r="AB323" s="30">
        <f t="shared" si="293"/>
        <v>3100238</v>
      </c>
      <c r="AC323" s="30">
        <f t="shared" si="293"/>
        <v>0</v>
      </c>
      <c r="AD323" s="30">
        <f t="shared" si="293"/>
        <v>0</v>
      </c>
      <c r="AE323" s="30">
        <f t="shared" si="293"/>
        <v>0</v>
      </c>
      <c r="AF323" s="30">
        <f t="shared" si="293"/>
        <v>0</v>
      </c>
      <c r="AG323" s="30">
        <f t="shared" si="293"/>
        <v>0</v>
      </c>
      <c r="AH323" s="30">
        <f t="shared" si="293"/>
        <v>3100238</v>
      </c>
      <c r="AI323" s="30">
        <f t="shared" si="293"/>
        <v>0</v>
      </c>
      <c r="AJ323" s="30">
        <f t="shared" si="293"/>
        <v>3100238</v>
      </c>
      <c r="AK323" s="30">
        <f t="shared" si="293"/>
        <v>0</v>
      </c>
      <c r="AL323" s="30"/>
      <c r="AM323" s="30"/>
      <c r="AN323" s="30"/>
      <c r="AO323" s="30"/>
      <c r="AP323" s="30"/>
      <c r="AQ323" s="30">
        <f t="shared" si="293"/>
        <v>3100238</v>
      </c>
      <c r="AR323" s="30"/>
      <c r="AS323" s="29">
        <f t="shared" si="254"/>
        <v>3100238</v>
      </c>
      <c r="AT323" s="30"/>
      <c r="AU323" s="29">
        <f t="shared" si="251"/>
        <v>3100238</v>
      </c>
      <c r="AV323" s="30">
        <f t="shared" si="293"/>
        <v>3100238</v>
      </c>
      <c r="AW323" s="30"/>
      <c r="AX323" s="29">
        <f t="shared" si="255"/>
        <v>3100238</v>
      </c>
      <c r="AY323" s="30"/>
      <c r="AZ323" s="29">
        <f t="shared" si="252"/>
        <v>3100238</v>
      </c>
    </row>
    <row r="324" spans="1:52" ht="30" hidden="1" x14ac:dyDescent="0.25">
      <c r="A324" s="126" t="s">
        <v>129</v>
      </c>
      <c r="B324" s="106"/>
      <c r="C324" s="106"/>
      <c r="D324" s="106"/>
      <c r="E324" s="124">
        <v>851</v>
      </c>
      <c r="F324" s="3" t="s">
        <v>127</v>
      </c>
      <c r="G324" s="3" t="s">
        <v>14</v>
      </c>
      <c r="H324" s="3" t="s">
        <v>130</v>
      </c>
      <c r="I324" s="3"/>
      <c r="J324" s="29">
        <f t="shared" si="293"/>
        <v>3100238</v>
      </c>
      <c r="K324" s="29">
        <f t="shared" si="293"/>
        <v>0</v>
      </c>
      <c r="L324" s="29">
        <f t="shared" si="293"/>
        <v>3100238</v>
      </c>
      <c r="M324" s="29">
        <f t="shared" si="293"/>
        <v>0</v>
      </c>
      <c r="N324" s="29">
        <f t="shared" si="293"/>
        <v>0</v>
      </c>
      <c r="O324" s="29">
        <f t="shared" si="293"/>
        <v>0</v>
      </c>
      <c r="P324" s="29">
        <f t="shared" si="293"/>
        <v>0</v>
      </c>
      <c r="Q324" s="29">
        <f t="shared" si="293"/>
        <v>0</v>
      </c>
      <c r="R324" s="29">
        <f t="shared" si="293"/>
        <v>3100238</v>
      </c>
      <c r="S324" s="29">
        <f t="shared" si="293"/>
        <v>0</v>
      </c>
      <c r="T324" s="29">
        <f t="shared" si="293"/>
        <v>3100238</v>
      </c>
      <c r="U324" s="29">
        <f t="shared" si="293"/>
        <v>0</v>
      </c>
      <c r="V324" s="29">
        <f t="shared" si="293"/>
        <v>0</v>
      </c>
      <c r="W324" s="29">
        <f t="shared" si="293"/>
        <v>0</v>
      </c>
      <c r="X324" s="29">
        <f t="shared" si="293"/>
        <v>0</v>
      </c>
      <c r="Y324" s="29">
        <f t="shared" si="293"/>
        <v>0</v>
      </c>
      <c r="Z324" s="29">
        <f t="shared" si="293"/>
        <v>3100238</v>
      </c>
      <c r="AA324" s="29">
        <f t="shared" si="293"/>
        <v>0</v>
      </c>
      <c r="AB324" s="29">
        <f t="shared" si="293"/>
        <v>3100238</v>
      </c>
      <c r="AC324" s="29">
        <f t="shared" si="293"/>
        <v>0</v>
      </c>
      <c r="AD324" s="29">
        <f t="shared" si="293"/>
        <v>0</v>
      </c>
      <c r="AE324" s="29">
        <f t="shared" si="293"/>
        <v>0</v>
      </c>
      <c r="AF324" s="29">
        <f t="shared" si="293"/>
        <v>0</v>
      </c>
      <c r="AG324" s="29">
        <f t="shared" si="293"/>
        <v>0</v>
      </c>
      <c r="AH324" s="29">
        <f t="shared" si="293"/>
        <v>3100238</v>
      </c>
      <c r="AI324" s="29">
        <f t="shared" si="293"/>
        <v>0</v>
      </c>
      <c r="AJ324" s="29">
        <f t="shared" si="293"/>
        <v>3100238</v>
      </c>
      <c r="AK324" s="29">
        <f t="shared" si="293"/>
        <v>0</v>
      </c>
      <c r="AL324" s="29"/>
      <c r="AM324" s="29"/>
      <c r="AN324" s="29"/>
      <c r="AO324" s="29"/>
      <c r="AP324" s="29"/>
      <c r="AQ324" s="29">
        <f t="shared" si="293"/>
        <v>3100238</v>
      </c>
      <c r="AR324" s="29"/>
      <c r="AS324" s="29">
        <f t="shared" si="254"/>
        <v>3100238</v>
      </c>
      <c r="AT324" s="29"/>
      <c r="AU324" s="29">
        <f t="shared" si="251"/>
        <v>3100238</v>
      </c>
      <c r="AV324" s="29">
        <f t="shared" si="293"/>
        <v>3100238</v>
      </c>
      <c r="AW324" s="29"/>
      <c r="AX324" s="29">
        <f t="shared" si="255"/>
        <v>3100238</v>
      </c>
      <c r="AY324" s="29"/>
      <c r="AZ324" s="29">
        <f t="shared" si="252"/>
        <v>3100238</v>
      </c>
    </row>
    <row r="325" spans="1:52" ht="30" hidden="1" x14ac:dyDescent="0.25">
      <c r="A325" s="126" t="s">
        <v>131</v>
      </c>
      <c r="B325" s="126"/>
      <c r="C325" s="126"/>
      <c r="D325" s="126"/>
      <c r="E325" s="124">
        <v>851</v>
      </c>
      <c r="F325" s="3" t="s">
        <v>127</v>
      </c>
      <c r="G325" s="3" t="s">
        <v>14</v>
      </c>
      <c r="H325" s="3" t="s">
        <v>130</v>
      </c>
      <c r="I325" s="3" t="s">
        <v>132</v>
      </c>
      <c r="J325" s="29">
        <f t="shared" si="293"/>
        <v>3100238</v>
      </c>
      <c r="K325" s="29">
        <f t="shared" si="293"/>
        <v>0</v>
      </c>
      <c r="L325" s="29">
        <f t="shared" si="293"/>
        <v>3100238</v>
      </c>
      <c r="M325" s="29">
        <f t="shared" si="293"/>
        <v>0</v>
      </c>
      <c r="N325" s="29">
        <f t="shared" si="293"/>
        <v>0</v>
      </c>
      <c r="O325" s="29">
        <f t="shared" si="293"/>
        <v>0</v>
      </c>
      <c r="P325" s="29">
        <f t="shared" si="293"/>
        <v>0</v>
      </c>
      <c r="Q325" s="29">
        <f t="shared" si="293"/>
        <v>0</v>
      </c>
      <c r="R325" s="29">
        <f t="shared" si="293"/>
        <v>3100238</v>
      </c>
      <c r="S325" s="29">
        <f t="shared" si="293"/>
        <v>0</v>
      </c>
      <c r="T325" s="29">
        <f t="shared" si="293"/>
        <v>3100238</v>
      </c>
      <c r="U325" s="29">
        <f t="shared" si="293"/>
        <v>0</v>
      </c>
      <c r="V325" s="29">
        <f t="shared" si="293"/>
        <v>0</v>
      </c>
      <c r="W325" s="29">
        <f t="shared" si="293"/>
        <v>0</v>
      </c>
      <c r="X325" s="29">
        <f t="shared" si="293"/>
        <v>0</v>
      </c>
      <c r="Y325" s="29">
        <f t="shared" si="293"/>
        <v>0</v>
      </c>
      <c r="Z325" s="29">
        <f t="shared" si="293"/>
        <v>3100238</v>
      </c>
      <c r="AA325" s="29">
        <f t="shared" si="293"/>
        <v>0</v>
      </c>
      <c r="AB325" s="29">
        <f t="shared" si="293"/>
        <v>3100238</v>
      </c>
      <c r="AC325" s="29">
        <f t="shared" si="293"/>
        <v>0</v>
      </c>
      <c r="AD325" s="29">
        <f t="shared" si="293"/>
        <v>0</v>
      </c>
      <c r="AE325" s="29">
        <f t="shared" si="293"/>
        <v>0</v>
      </c>
      <c r="AF325" s="29">
        <f t="shared" si="293"/>
        <v>0</v>
      </c>
      <c r="AG325" s="29">
        <f t="shared" si="293"/>
        <v>0</v>
      </c>
      <c r="AH325" s="29">
        <f t="shared" si="293"/>
        <v>3100238</v>
      </c>
      <c r="AI325" s="29">
        <f t="shared" si="293"/>
        <v>0</v>
      </c>
      <c r="AJ325" s="29">
        <f t="shared" si="293"/>
        <v>3100238</v>
      </c>
      <c r="AK325" s="29">
        <f t="shared" si="293"/>
        <v>0</v>
      </c>
      <c r="AL325" s="29"/>
      <c r="AM325" s="29"/>
      <c r="AN325" s="29"/>
      <c r="AO325" s="29"/>
      <c r="AP325" s="29"/>
      <c r="AQ325" s="29">
        <f t="shared" si="293"/>
        <v>3100238</v>
      </c>
      <c r="AR325" s="29"/>
      <c r="AS325" s="29">
        <f t="shared" si="254"/>
        <v>3100238</v>
      </c>
      <c r="AT325" s="29"/>
      <c r="AU325" s="29">
        <f t="shared" si="251"/>
        <v>3100238</v>
      </c>
      <c r="AV325" s="29">
        <f t="shared" si="293"/>
        <v>3100238</v>
      </c>
      <c r="AW325" s="29"/>
      <c r="AX325" s="29">
        <f t="shared" si="255"/>
        <v>3100238</v>
      </c>
      <c r="AY325" s="29"/>
      <c r="AZ325" s="29">
        <f t="shared" si="252"/>
        <v>3100238</v>
      </c>
    </row>
    <row r="326" spans="1:52" ht="45" hidden="1" x14ac:dyDescent="0.25">
      <c r="A326" s="126" t="s">
        <v>133</v>
      </c>
      <c r="B326" s="106"/>
      <c r="C326" s="106"/>
      <c r="D326" s="37"/>
      <c r="E326" s="124">
        <v>851</v>
      </c>
      <c r="F326" s="3" t="s">
        <v>127</v>
      </c>
      <c r="G326" s="3" t="s">
        <v>14</v>
      </c>
      <c r="H326" s="3" t="s">
        <v>130</v>
      </c>
      <c r="I326" s="3" t="s">
        <v>134</v>
      </c>
      <c r="J326" s="29">
        <f>'7.ВС'!J200</f>
        <v>3100238</v>
      </c>
      <c r="K326" s="29">
        <f>'7.ВС'!K200</f>
        <v>0</v>
      </c>
      <c r="L326" s="29">
        <f>'7.ВС'!L200</f>
        <v>3100238</v>
      </c>
      <c r="M326" s="29">
        <f>'7.ВС'!M200</f>
        <v>0</v>
      </c>
      <c r="N326" s="29">
        <f>'7.ВС'!N200</f>
        <v>0</v>
      </c>
      <c r="O326" s="29">
        <f>'7.ВС'!O200</f>
        <v>0</v>
      </c>
      <c r="P326" s="29">
        <f>'7.ВС'!P200</f>
        <v>0</v>
      </c>
      <c r="Q326" s="29">
        <f>'7.ВС'!Q200</f>
        <v>0</v>
      </c>
      <c r="R326" s="29">
        <f>'7.ВС'!R200</f>
        <v>3100238</v>
      </c>
      <c r="S326" s="29">
        <f>'7.ВС'!S200</f>
        <v>0</v>
      </c>
      <c r="T326" s="29">
        <f>'7.ВС'!T200</f>
        <v>3100238</v>
      </c>
      <c r="U326" s="29">
        <f>'7.ВС'!U200</f>
        <v>0</v>
      </c>
      <c r="V326" s="29">
        <f>'7.ВС'!V200</f>
        <v>0</v>
      </c>
      <c r="W326" s="29">
        <f>'7.ВС'!W200</f>
        <v>0</v>
      </c>
      <c r="X326" s="29">
        <f>'7.ВС'!X200</f>
        <v>0</v>
      </c>
      <c r="Y326" s="29">
        <f>'7.ВС'!Y200</f>
        <v>0</v>
      </c>
      <c r="Z326" s="29">
        <f>'7.ВС'!Z200</f>
        <v>3100238</v>
      </c>
      <c r="AA326" s="29">
        <f>'7.ВС'!AA200</f>
        <v>0</v>
      </c>
      <c r="AB326" s="29">
        <f>'7.ВС'!AB200</f>
        <v>3100238</v>
      </c>
      <c r="AC326" s="29">
        <f>'7.ВС'!AC200</f>
        <v>0</v>
      </c>
      <c r="AD326" s="29">
        <f>'7.ВС'!AD200</f>
        <v>0</v>
      </c>
      <c r="AE326" s="29">
        <f>'7.ВС'!AE200</f>
        <v>0</v>
      </c>
      <c r="AF326" s="29">
        <f>'7.ВС'!AF200</f>
        <v>0</v>
      </c>
      <c r="AG326" s="29">
        <f>'7.ВС'!AG200</f>
        <v>0</v>
      </c>
      <c r="AH326" s="29">
        <f>'7.ВС'!AH200</f>
        <v>3100238</v>
      </c>
      <c r="AI326" s="29">
        <f>'7.ВС'!AI200</f>
        <v>0</v>
      </c>
      <c r="AJ326" s="29">
        <f>'7.ВС'!AJ200</f>
        <v>3100238</v>
      </c>
      <c r="AK326" s="29">
        <f>'7.ВС'!AK200</f>
        <v>0</v>
      </c>
      <c r="AL326" s="29"/>
      <c r="AM326" s="29"/>
      <c r="AN326" s="29"/>
      <c r="AO326" s="29"/>
      <c r="AP326" s="29"/>
      <c r="AQ326" s="29">
        <f>'7.ВС'!AQ200</f>
        <v>3100238</v>
      </c>
      <c r="AR326" s="29"/>
      <c r="AS326" s="29">
        <f t="shared" si="254"/>
        <v>3100238</v>
      </c>
      <c r="AT326" s="29"/>
      <c r="AU326" s="29">
        <f t="shared" si="251"/>
        <v>3100238</v>
      </c>
      <c r="AV326" s="29">
        <f>'7.ВС'!AV200</f>
        <v>3100238</v>
      </c>
      <c r="AW326" s="29"/>
      <c r="AX326" s="29">
        <f t="shared" si="255"/>
        <v>3100238</v>
      </c>
      <c r="AY326" s="29"/>
      <c r="AZ326" s="29">
        <f t="shared" si="252"/>
        <v>3100238</v>
      </c>
    </row>
    <row r="327" spans="1:52" ht="28.5" x14ac:dyDescent="0.25">
      <c r="A327" s="6" t="s">
        <v>135</v>
      </c>
      <c r="B327" s="104"/>
      <c r="C327" s="104"/>
      <c r="D327" s="104"/>
      <c r="E327" s="124">
        <v>852</v>
      </c>
      <c r="F327" s="27" t="s">
        <v>127</v>
      </c>
      <c r="G327" s="27" t="s">
        <v>61</v>
      </c>
      <c r="H327" s="27"/>
      <c r="I327" s="27"/>
      <c r="J327" s="30">
        <f>J328+J331+J334</f>
        <v>1408400</v>
      </c>
      <c r="K327" s="30">
        <f t="shared" ref="K327:AV327" si="294">K328+K331+K334</f>
        <v>255000</v>
      </c>
      <c r="L327" s="30">
        <f t="shared" si="294"/>
        <v>1153400</v>
      </c>
      <c r="M327" s="30">
        <f t="shared" si="294"/>
        <v>0</v>
      </c>
      <c r="N327" s="30">
        <f t="shared" ref="N327:U327" si="295">N328+N331+N334</f>
        <v>91568</v>
      </c>
      <c r="O327" s="30">
        <f t="shared" si="295"/>
        <v>0</v>
      </c>
      <c r="P327" s="30">
        <f t="shared" si="295"/>
        <v>91568</v>
      </c>
      <c r="Q327" s="30">
        <f t="shared" si="295"/>
        <v>0</v>
      </c>
      <c r="R327" s="30">
        <f t="shared" si="295"/>
        <v>1499968</v>
      </c>
      <c r="S327" s="30">
        <f t="shared" si="295"/>
        <v>255000</v>
      </c>
      <c r="T327" s="30">
        <f t="shared" si="295"/>
        <v>1244968</v>
      </c>
      <c r="U327" s="30">
        <f t="shared" si="295"/>
        <v>0</v>
      </c>
      <c r="V327" s="30">
        <f t="shared" ref="V327:AC327" si="296">V328+V331+V334</f>
        <v>-1153400</v>
      </c>
      <c r="W327" s="30">
        <f t="shared" si="296"/>
        <v>0</v>
      </c>
      <c r="X327" s="30">
        <f t="shared" si="296"/>
        <v>-1153400</v>
      </c>
      <c r="Y327" s="30">
        <f t="shared" si="296"/>
        <v>0</v>
      </c>
      <c r="Z327" s="30">
        <f t="shared" si="296"/>
        <v>346568</v>
      </c>
      <c r="AA327" s="30">
        <f t="shared" si="296"/>
        <v>255000</v>
      </c>
      <c r="AB327" s="30">
        <f t="shared" si="296"/>
        <v>91568</v>
      </c>
      <c r="AC327" s="30">
        <f t="shared" si="296"/>
        <v>0</v>
      </c>
      <c r="AD327" s="30">
        <f t="shared" ref="AD327:AK327" si="297">AD328+AD331+AD334</f>
        <v>-80000</v>
      </c>
      <c r="AE327" s="30">
        <f t="shared" si="297"/>
        <v>-120000</v>
      </c>
      <c r="AF327" s="30">
        <f t="shared" si="297"/>
        <v>40000</v>
      </c>
      <c r="AG327" s="30">
        <f t="shared" si="297"/>
        <v>0</v>
      </c>
      <c r="AH327" s="30">
        <f t="shared" si="297"/>
        <v>266568</v>
      </c>
      <c r="AI327" s="30">
        <f t="shared" si="297"/>
        <v>135000</v>
      </c>
      <c r="AJ327" s="30">
        <f t="shared" si="297"/>
        <v>131568</v>
      </c>
      <c r="AK327" s="30">
        <f t="shared" si="297"/>
        <v>0</v>
      </c>
      <c r="AL327" s="30"/>
      <c r="AM327" s="30"/>
      <c r="AN327" s="30"/>
      <c r="AO327" s="30"/>
      <c r="AP327" s="30"/>
      <c r="AQ327" s="30">
        <f t="shared" si="294"/>
        <v>1623540</v>
      </c>
      <c r="AR327" s="30"/>
      <c r="AS327" s="29">
        <f t="shared" si="254"/>
        <v>1623540</v>
      </c>
      <c r="AT327" s="30"/>
      <c r="AU327" s="29">
        <f t="shared" si="251"/>
        <v>1623540</v>
      </c>
      <c r="AV327" s="30">
        <f t="shared" si="294"/>
        <v>1130866</v>
      </c>
      <c r="AW327" s="30"/>
      <c r="AX327" s="29">
        <f t="shared" si="255"/>
        <v>1130866</v>
      </c>
      <c r="AY327" s="30"/>
      <c r="AZ327" s="29">
        <f t="shared" si="252"/>
        <v>1130866</v>
      </c>
    </row>
    <row r="328" spans="1:52" ht="90" hidden="1" x14ac:dyDescent="0.25">
      <c r="A328" s="126" t="s">
        <v>377</v>
      </c>
      <c r="B328" s="126"/>
      <c r="C328" s="126"/>
      <c r="D328" s="126"/>
      <c r="E328" s="124">
        <v>851</v>
      </c>
      <c r="F328" s="3" t="s">
        <v>127</v>
      </c>
      <c r="G328" s="3" t="s">
        <v>61</v>
      </c>
      <c r="H328" s="3" t="s">
        <v>339</v>
      </c>
      <c r="I328" s="3"/>
      <c r="J328" s="29">
        <f t="shared" ref="J328:AV329" si="298">J329</f>
        <v>1153400</v>
      </c>
      <c r="K328" s="29">
        <f t="shared" si="298"/>
        <v>0</v>
      </c>
      <c r="L328" s="29">
        <f t="shared" si="298"/>
        <v>1153400</v>
      </c>
      <c r="M328" s="29">
        <f t="shared" si="298"/>
        <v>0</v>
      </c>
      <c r="N328" s="29">
        <f t="shared" si="298"/>
        <v>0</v>
      </c>
      <c r="O328" s="29">
        <f t="shared" si="298"/>
        <v>0</v>
      </c>
      <c r="P328" s="29">
        <f t="shared" si="298"/>
        <v>0</v>
      </c>
      <c r="Q328" s="29">
        <f t="shared" si="298"/>
        <v>0</v>
      </c>
      <c r="R328" s="29">
        <f t="shared" si="298"/>
        <v>1153400</v>
      </c>
      <c r="S328" s="29">
        <f t="shared" si="298"/>
        <v>0</v>
      </c>
      <c r="T328" s="29">
        <f t="shared" si="298"/>
        <v>1153400</v>
      </c>
      <c r="U328" s="29">
        <f t="shared" si="298"/>
        <v>0</v>
      </c>
      <c r="V328" s="29">
        <f t="shared" si="298"/>
        <v>-1153400</v>
      </c>
      <c r="W328" s="29">
        <f t="shared" si="298"/>
        <v>0</v>
      </c>
      <c r="X328" s="29">
        <f t="shared" si="298"/>
        <v>-1153400</v>
      </c>
      <c r="Y328" s="29">
        <f t="shared" si="298"/>
        <v>0</v>
      </c>
      <c r="Z328" s="29">
        <f t="shared" si="298"/>
        <v>0</v>
      </c>
      <c r="AA328" s="29">
        <f t="shared" si="298"/>
        <v>0</v>
      </c>
      <c r="AB328" s="29">
        <f t="shared" si="298"/>
        <v>0</v>
      </c>
      <c r="AC328" s="29">
        <f t="shared" si="298"/>
        <v>0</v>
      </c>
      <c r="AD328" s="29">
        <f t="shared" si="298"/>
        <v>0</v>
      </c>
      <c r="AE328" s="29">
        <f t="shared" si="298"/>
        <v>0</v>
      </c>
      <c r="AF328" s="29">
        <f t="shared" si="298"/>
        <v>0</v>
      </c>
      <c r="AG328" s="29">
        <f t="shared" si="298"/>
        <v>0</v>
      </c>
      <c r="AH328" s="29">
        <f t="shared" si="298"/>
        <v>0</v>
      </c>
      <c r="AI328" s="29">
        <f t="shared" si="298"/>
        <v>0</v>
      </c>
      <c r="AJ328" s="29">
        <f t="shared" si="298"/>
        <v>0</v>
      </c>
      <c r="AK328" s="29">
        <f t="shared" si="298"/>
        <v>0</v>
      </c>
      <c r="AL328" s="29"/>
      <c r="AM328" s="29"/>
      <c r="AN328" s="29"/>
      <c r="AO328" s="29"/>
      <c r="AP328" s="29"/>
      <c r="AQ328" s="29">
        <f t="shared" si="298"/>
        <v>1368540</v>
      </c>
      <c r="AR328" s="29"/>
      <c r="AS328" s="29">
        <f t="shared" si="254"/>
        <v>1368540</v>
      </c>
      <c r="AT328" s="29"/>
      <c r="AU328" s="29">
        <f t="shared" si="251"/>
        <v>1368540</v>
      </c>
      <c r="AV328" s="29">
        <f t="shared" si="298"/>
        <v>875866</v>
      </c>
      <c r="AW328" s="29"/>
      <c r="AX328" s="29">
        <f t="shared" si="255"/>
        <v>875866</v>
      </c>
      <c r="AY328" s="29"/>
      <c r="AZ328" s="29">
        <f t="shared" si="252"/>
        <v>875866</v>
      </c>
    </row>
    <row r="329" spans="1:52" ht="30" hidden="1" x14ac:dyDescent="0.25">
      <c r="A329" s="126" t="s">
        <v>131</v>
      </c>
      <c r="B329" s="126"/>
      <c r="C329" s="126"/>
      <c r="D329" s="126"/>
      <c r="E329" s="124">
        <v>851</v>
      </c>
      <c r="F329" s="3" t="s">
        <v>127</v>
      </c>
      <c r="G329" s="3" t="s">
        <v>61</v>
      </c>
      <c r="H329" s="3" t="s">
        <v>339</v>
      </c>
      <c r="I329" s="3" t="s">
        <v>132</v>
      </c>
      <c r="J329" s="29">
        <f t="shared" si="298"/>
        <v>1153400</v>
      </c>
      <c r="K329" s="29">
        <f t="shared" si="298"/>
        <v>0</v>
      </c>
      <c r="L329" s="29">
        <f t="shared" si="298"/>
        <v>1153400</v>
      </c>
      <c r="M329" s="29">
        <f t="shared" si="298"/>
        <v>0</v>
      </c>
      <c r="N329" s="29">
        <f t="shared" si="298"/>
        <v>0</v>
      </c>
      <c r="O329" s="29">
        <f t="shared" si="298"/>
        <v>0</v>
      </c>
      <c r="P329" s="29">
        <f t="shared" si="298"/>
        <v>0</v>
      </c>
      <c r="Q329" s="29">
        <f t="shared" si="298"/>
        <v>0</v>
      </c>
      <c r="R329" s="29">
        <f t="shared" si="298"/>
        <v>1153400</v>
      </c>
      <c r="S329" s="29">
        <f t="shared" si="298"/>
        <v>0</v>
      </c>
      <c r="T329" s="29">
        <f t="shared" si="298"/>
        <v>1153400</v>
      </c>
      <c r="U329" s="29">
        <f t="shared" si="298"/>
        <v>0</v>
      </c>
      <c r="V329" s="29">
        <f t="shared" si="298"/>
        <v>-1153400</v>
      </c>
      <c r="W329" s="29">
        <f t="shared" si="298"/>
        <v>0</v>
      </c>
      <c r="X329" s="29">
        <f t="shared" si="298"/>
        <v>-1153400</v>
      </c>
      <c r="Y329" s="29">
        <f t="shared" si="298"/>
        <v>0</v>
      </c>
      <c r="Z329" s="29">
        <f t="shared" si="298"/>
        <v>0</v>
      </c>
      <c r="AA329" s="29">
        <f t="shared" si="298"/>
        <v>0</v>
      </c>
      <c r="AB329" s="29">
        <f t="shared" si="298"/>
        <v>0</v>
      </c>
      <c r="AC329" s="29">
        <f t="shared" si="298"/>
        <v>0</v>
      </c>
      <c r="AD329" s="29">
        <f t="shared" si="298"/>
        <v>0</v>
      </c>
      <c r="AE329" s="29">
        <f t="shared" si="298"/>
        <v>0</v>
      </c>
      <c r="AF329" s="29">
        <f t="shared" si="298"/>
        <v>0</v>
      </c>
      <c r="AG329" s="29">
        <f t="shared" si="298"/>
        <v>0</v>
      </c>
      <c r="AH329" s="29">
        <f t="shared" si="298"/>
        <v>0</v>
      </c>
      <c r="AI329" s="29">
        <f t="shared" si="298"/>
        <v>0</v>
      </c>
      <c r="AJ329" s="29">
        <f t="shared" si="298"/>
        <v>0</v>
      </c>
      <c r="AK329" s="29">
        <f t="shared" si="298"/>
        <v>0</v>
      </c>
      <c r="AL329" s="29"/>
      <c r="AM329" s="29"/>
      <c r="AN329" s="29"/>
      <c r="AO329" s="29"/>
      <c r="AP329" s="29"/>
      <c r="AQ329" s="29">
        <f t="shared" si="298"/>
        <v>1368540</v>
      </c>
      <c r="AR329" s="29"/>
      <c r="AS329" s="29">
        <f t="shared" si="254"/>
        <v>1368540</v>
      </c>
      <c r="AT329" s="29"/>
      <c r="AU329" s="29">
        <f t="shared" si="251"/>
        <v>1368540</v>
      </c>
      <c r="AV329" s="29">
        <f t="shared" si="298"/>
        <v>875866</v>
      </c>
      <c r="AW329" s="29"/>
      <c r="AX329" s="29">
        <f t="shared" si="255"/>
        <v>875866</v>
      </c>
      <c r="AY329" s="29"/>
      <c r="AZ329" s="29">
        <f t="shared" si="252"/>
        <v>875866</v>
      </c>
    </row>
    <row r="330" spans="1:52" ht="45" hidden="1" x14ac:dyDescent="0.25">
      <c r="A330" s="126" t="s">
        <v>133</v>
      </c>
      <c r="B330" s="126"/>
      <c r="C330" s="126"/>
      <c r="D330" s="126"/>
      <c r="E330" s="124">
        <v>851</v>
      </c>
      <c r="F330" s="3" t="s">
        <v>127</v>
      </c>
      <c r="G330" s="3" t="s">
        <v>61</v>
      </c>
      <c r="H330" s="3" t="s">
        <v>339</v>
      </c>
      <c r="I330" s="3" t="s">
        <v>134</v>
      </c>
      <c r="J330" s="29">
        <f>'7.ВС'!J204</f>
        <v>1153400</v>
      </c>
      <c r="K330" s="29">
        <f>'7.ВС'!K204</f>
        <v>0</v>
      </c>
      <c r="L330" s="29">
        <f>'7.ВС'!L204</f>
        <v>1153400</v>
      </c>
      <c r="M330" s="29">
        <f>'7.ВС'!M204</f>
        <v>0</v>
      </c>
      <c r="N330" s="29">
        <f>'7.ВС'!N204</f>
        <v>0</v>
      </c>
      <c r="O330" s="29">
        <f>'7.ВС'!O204</f>
        <v>0</v>
      </c>
      <c r="P330" s="29">
        <f>'7.ВС'!P204</f>
        <v>0</v>
      </c>
      <c r="Q330" s="29">
        <f>'7.ВС'!Q204</f>
        <v>0</v>
      </c>
      <c r="R330" s="29">
        <f>'7.ВС'!R204</f>
        <v>1153400</v>
      </c>
      <c r="S330" s="29">
        <f>'7.ВС'!S204</f>
        <v>0</v>
      </c>
      <c r="T330" s="29">
        <f>'7.ВС'!T204</f>
        <v>1153400</v>
      </c>
      <c r="U330" s="29">
        <f>'7.ВС'!U204</f>
        <v>0</v>
      </c>
      <c r="V330" s="29">
        <f>'7.ВС'!V204</f>
        <v>-1153400</v>
      </c>
      <c r="W330" s="29">
        <f>'7.ВС'!W204</f>
        <v>0</v>
      </c>
      <c r="X330" s="29">
        <f>'7.ВС'!X204</f>
        <v>-1153400</v>
      </c>
      <c r="Y330" s="29">
        <f>'7.ВС'!Y204</f>
        <v>0</v>
      </c>
      <c r="Z330" s="29">
        <f>'7.ВС'!Z204</f>
        <v>0</v>
      </c>
      <c r="AA330" s="29">
        <f>'7.ВС'!AA204</f>
        <v>0</v>
      </c>
      <c r="AB330" s="29">
        <f>'7.ВС'!AB204</f>
        <v>0</v>
      </c>
      <c r="AC330" s="29">
        <f>'7.ВС'!AC204</f>
        <v>0</v>
      </c>
      <c r="AD330" s="29">
        <f>'7.ВС'!AD204</f>
        <v>0</v>
      </c>
      <c r="AE330" s="29">
        <f>'7.ВС'!AE204</f>
        <v>0</v>
      </c>
      <c r="AF330" s="29">
        <f>'7.ВС'!AF204</f>
        <v>0</v>
      </c>
      <c r="AG330" s="29">
        <f>'7.ВС'!AG204</f>
        <v>0</v>
      </c>
      <c r="AH330" s="29">
        <f>'7.ВС'!AH204</f>
        <v>0</v>
      </c>
      <c r="AI330" s="29">
        <f>'7.ВС'!AI204</f>
        <v>0</v>
      </c>
      <c r="AJ330" s="29">
        <f>'7.ВС'!AJ204</f>
        <v>0</v>
      </c>
      <c r="AK330" s="29">
        <f>'7.ВС'!AK204</f>
        <v>0</v>
      </c>
      <c r="AL330" s="29"/>
      <c r="AM330" s="29"/>
      <c r="AN330" s="29"/>
      <c r="AO330" s="29"/>
      <c r="AP330" s="29"/>
      <c r="AQ330" s="29">
        <f>'7.ВС'!AQ204</f>
        <v>1368540</v>
      </c>
      <c r="AR330" s="29"/>
      <c r="AS330" s="29">
        <f t="shared" si="254"/>
        <v>1368540</v>
      </c>
      <c r="AT330" s="29"/>
      <c r="AU330" s="29">
        <f t="shared" si="251"/>
        <v>1368540</v>
      </c>
      <c r="AV330" s="29">
        <f>'7.ВС'!AV204</f>
        <v>875866</v>
      </c>
      <c r="AW330" s="29"/>
      <c r="AX330" s="29">
        <f t="shared" si="255"/>
        <v>875866</v>
      </c>
      <c r="AY330" s="29"/>
      <c r="AZ330" s="29">
        <f t="shared" si="252"/>
        <v>875866</v>
      </c>
    </row>
    <row r="331" spans="1:52" ht="60" x14ac:dyDescent="0.25">
      <c r="A331" s="126" t="s">
        <v>187</v>
      </c>
      <c r="B331" s="104"/>
      <c r="C331" s="104"/>
      <c r="D331" s="104"/>
      <c r="E331" s="124">
        <v>852</v>
      </c>
      <c r="F331" s="3" t="s">
        <v>127</v>
      </c>
      <c r="G331" s="3" t="s">
        <v>61</v>
      </c>
      <c r="H331" s="3" t="s">
        <v>188</v>
      </c>
      <c r="I331" s="27"/>
      <c r="J331" s="29">
        <f t="shared" ref="J331:AV332" si="299">J332</f>
        <v>255000</v>
      </c>
      <c r="K331" s="29">
        <f t="shared" si="299"/>
        <v>255000</v>
      </c>
      <c r="L331" s="29">
        <f t="shared" si="299"/>
        <v>0</v>
      </c>
      <c r="M331" s="29">
        <f t="shared" si="299"/>
        <v>0</v>
      </c>
      <c r="N331" s="29">
        <f t="shared" si="299"/>
        <v>0</v>
      </c>
      <c r="O331" s="29">
        <f t="shared" si="299"/>
        <v>0</v>
      </c>
      <c r="P331" s="29">
        <f t="shared" si="299"/>
        <v>0</v>
      </c>
      <c r="Q331" s="29">
        <f t="shared" si="299"/>
        <v>0</v>
      </c>
      <c r="R331" s="29">
        <f t="shared" si="299"/>
        <v>255000</v>
      </c>
      <c r="S331" s="29">
        <f t="shared" si="299"/>
        <v>255000</v>
      </c>
      <c r="T331" s="29">
        <f t="shared" si="299"/>
        <v>0</v>
      </c>
      <c r="U331" s="29">
        <f t="shared" si="299"/>
        <v>0</v>
      </c>
      <c r="V331" s="29">
        <f t="shared" si="299"/>
        <v>0</v>
      </c>
      <c r="W331" s="29">
        <f t="shared" si="299"/>
        <v>0</v>
      </c>
      <c r="X331" s="29">
        <f t="shared" si="299"/>
        <v>0</v>
      </c>
      <c r="Y331" s="29">
        <f t="shared" si="299"/>
        <v>0</v>
      </c>
      <c r="Z331" s="29">
        <f t="shared" si="299"/>
        <v>255000</v>
      </c>
      <c r="AA331" s="29">
        <f t="shared" si="299"/>
        <v>255000</v>
      </c>
      <c r="AB331" s="29">
        <f t="shared" si="299"/>
        <v>0</v>
      </c>
      <c r="AC331" s="29">
        <f t="shared" si="299"/>
        <v>0</v>
      </c>
      <c r="AD331" s="29">
        <f t="shared" si="299"/>
        <v>-120000</v>
      </c>
      <c r="AE331" s="29">
        <f t="shared" si="299"/>
        <v>-120000</v>
      </c>
      <c r="AF331" s="29">
        <f t="shared" si="299"/>
        <v>0</v>
      </c>
      <c r="AG331" s="29">
        <f t="shared" si="299"/>
        <v>0</v>
      </c>
      <c r="AH331" s="29">
        <f t="shared" si="299"/>
        <v>135000</v>
      </c>
      <c r="AI331" s="29">
        <f t="shared" si="299"/>
        <v>135000</v>
      </c>
      <c r="AJ331" s="29">
        <f t="shared" si="299"/>
        <v>0</v>
      </c>
      <c r="AK331" s="29">
        <f t="shared" si="299"/>
        <v>0</v>
      </c>
      <c r="AL331" s="29"/>
      <c r="AM331" s="29"/>
      <c r="AN331" s="29"/>
      <c r="AO331" s="29"/>
      <c r="AP331" s="29"/>
      <c r="AQ331" s="29">
        <f t="shared" si="299"/>
        <v>255000</v>
      </c>
      <c r="AR331" s="29"/>
      <c r="AS331" s="29">
        <f t="shared" si="254"/>
        <v>255000</v>
      </c>
      <c r="AT331" s="29"/>
      <c r="AU331" s="29">
        <f t="shared" si="251"/>
        <v>255000</v>
      </c>
      <c r="AV331" s="29">
        <f t="shared" si="299"/>
        <v>255000</v>
      </c>
      <c r="AW331" s="29"/>
      <c r="AX331" s="29">
        <f t="shared" si="255"/>
        <v>255000</v>
      </c>
      <c r="AY331" s="29"/>
      <c r="AZ331" s="29">
        <f t="shared" si="252"/>
        <v>255000</v>
      </c>
    </row>
    <row r="332" spans="1:52" ht="30" x14ac:dyDescent="0.25">
      <c r="A332" s="126" t="s">
        <v>131</v>
      </c>
      <c r="B332" s="126"/>
      <c r="C332" s="126"/>
      <c r="D332" s="126"/>
      <c r="E332" s="124">
        <v>852</v>
      </c>
      <c r="F332" s="3" t="s">
        <v>127</v>
      </c>
      <c r="G332" s="3" t="s">
        <v>61</v>
      </c>
      <c r="H332" s="3" t="s">
        <v>188</v>
      </c>
      <c r="I332" s="3" t="s">
        <v>132</v>
      </c>
      <c r="J332" s="29">
        <f t="shared" si="299"/>
        <v>255000</v>
      </c>
      <c r="K332" s="29">
        <f t="shared" si="299"/>
        <v>255000</v>
      </c>
      <c r="L332" s="29">
        <f t="shared" si="299"/>
        <v>0</v>
      </c>
      <c r="M332" s="29">
        <f t="shared" si="299"/>
        <v>0</v>
      </c>
      <c r="N332" s="29">
        <f t="shared" si="299"/>
        <v>0</v>
      </c>
      <c r="O332" s="29">
        <f t="shared" si="299"/>
        <v>0</v>
      </c>
      <c r="P332" s="29">
        <f t="shared" si="299"/>
        <v>0</v>
      </c>
      <c r="Q332" s="29">
        <f t="shared" si="299"/>
        <v>0</v>
      </c>
      <c r="R332" s="29">
        <f t="shared" si="299"/>
        <v>255000</v>
      </c>
      <c r="S332" s="29">
        <f t="shared" si="299"/>
        <v>255000</v>
      </c>
      <c r="T332" s="29">
        <f t="shared" si="299"/>
        <v>0</v>
      </c>
      <c r="U332" s="29">
        <f t="shared" si="299"/>
        <v>0</v>
      </c>
      <c r="V332" s="29">
        <f t="shared" si="299"/>
        <v>0</v>
      </c>
      <c r="W332" s="29">
        <f t="shared" si="299"/>
        <v>0</v>
      </c>
      <c r="X332" s="29">
        <f t="shared" si="299"/>
        <v>0</v>
      </c>
      <c r="Y332" s="29">
        <f t="shared" si="299"/>
        <v>0</v>
      </c>
      <c r="Z332" s="29">
        <f t="shared" si="299"/>
        <v>255000</v>
      </c>
      <c r="AA332" s="29">
        <f t="shared" si="299"/>
        <v>255000</v>
      </c>
      <c r="AB332" s="29">
        <f t="shared" si="299"/>
        <v>0</v>
      </c>
      <c r="AC332" s="29">
        <f t="shared" si="299"/>
        <v>0</v>
      </c>
      <c r="AD332" s="29">
        <f t="shared" si="299"/>
        <v>-120000</v>
      </c>
      <c r="AE332" s="29">
        <f t="shared" si="299"/>
        <v>-120000</v>
      </c>
      <c r="AF332" s="29">
        <f t="shared" si="299"/>
        <v>0</v>
      </c>
      <c r="AG332" s="29">
        <f t="shared" si="299"/>
        <v>0</v>
      </c>
      <c r="AH332" s="29">
        <f t="shared" si="299"/>
        <v>135000</v>
      </c>
      <c r="AI332" s="29">
        <f t="shared" si="299"/>
        <v>135000</v>
      </c>
      <c r="AJ332" s="29">
        <f t="shared" si="299"/>
        <v>0</v>
      </c>
      <c r="AK332" s="29">
        <f t="shared" si="299"/>
        <v>0</v>
      </c>
      <c r="AL332" s="29"/>
      <c r="AM332" s="29"/>
      <c r="AN332" s="29"/>
      <c r="AO332" s="29"/>
      <c r="AP332" s="29"/>
      <c r="AQ332" s="29">
        <f t="shared" si="299"/>
        <v>255000</v>
      </c>
      <c r="AR332" s="29"/>
      <c r="AS332" s="29">
        <f t="shared" si="254"/>
        <v>255000</v>
      </c>
      <c r="AT332" s="29"/>
      <c r="AU332" s="29">
        <f t="shared" si="251"/>
        <v>255000</v>
      </c>
      <c r="AV332" s="29">
        <f t="shared" si="299"/>
        <v>255000</v>
      </c>
      <c r="AW332" s="29"/>
      <c r="AX332" s="29">
        <f t="shared" si="255"/>
        <v>255000</v>
      </c>
      <c r="AY332" s="29"/>
      <c r="AZ332" s="29">
        <f t="shared" si="252"/>
        <v>255000</v>
      </c>
    </row>
    <row r="333" spans="1:52" ht="45" x14ac:dyDescent="0.25">
      <c r="A333" s="126" t="s">
        <v>133</v>
      </c>
      <c r="B333" s="126"/>
      <c r="C333" s="126"/>
      <c r="D333" s="126"/>
      <c r="E333" s="124">
        <v>852</v>
      </c>
      <c r="F333" s="3" t="s">
        <v>127</v>
      </c>
      <c r="G333" s="3" t="s">
        <v>61</v>
      </c>
      <c r="H333" s="3" t="s">
        <v>188</v>
      </c>
      <c r="I333" s="3" t="s">
        <v>134</v>
      </c>
      <c r="J333" s="29">
        <f>'7.ВС'!J343</f>
        <v>255000</v>
      </c>
      <c r="K333" s="29">
        <f>'7.ВС'!K343</f>
        <v>255000</v>
      </c>
      <c r="L333" s="29">
        <f>'7.ВС'!L343</f>
        <v>0</v>
      </c>
      <c r="M333" s="29">
        <f>'7.ВС'!M343</f>
        <v>0</v>
      </c>
      <c r="N333" s="29">
        <f>'7.ВС'!N343</f>
        <v>0</v>
      </c>
      <c r="O333" s="29">
        <f>'7.ВС'!O343</f>
        <v>0</v>
      </c>
      <c r="P333" s="29">
        <f>'7.ВС'!P343</f>
        <v>0</v>
      </c>
      <c r="Q333" s="29">
        <f>'7.ВС'!Q343</f>
        <v>0</v>
      </c>
      <c r="R333" s="29">
        <f>'7.ВС'!R343</f>
        <v>255000</v>
      </c>
      <c r="S333" s="29">
        <f>'7.ВС'!S343</f>
        <v>255000</v>
      </c>
      <c r="T333" s="29">
        <f>'7.ВС'!T343</f>
        <v>0</v>
      </c>
      <c r="U333" s="29">
        <f>'7.ВС'!U343</f>
        <v>0</v>
      </c>
      <c r="V333" s="29">
        <f>'7.ВС'!V343</f>
        <v>0</v>
      </c>
      <c r="W333" s="29">
        <f>'7.ВС'!W343</f>
        <v>0</v>
      </c>
      <c r="X333" s="29">
        <f>'7.ВС'!X343</f>
        <v>0</v>
      </c>
      <c r="Y333" s="29">
        <f>'7.ВС'!Y343</f>
        <v>0</v>
      </c>
      <c r="Z333" s="29">
        <f>'7.ВС'!Z343</f>
        <v>255000</v>
      </c>
      <c r="AA333" s="29">
        <f>'7.ВС'!AA343</f>
        <v>255000</v>
      </c>
      <c r="AB333" s="29">
        <f>'7.ВС'!AB343</f>
        <v>0</v>
      </c>
      <c r="AC333" s="29">
        <f>'7.ВС'!AC343</f>
        <v>0</v>
      </c>
      <c r="AD333" s="29">
        <f>'7.ВС'!AD343</f>
        <v>-120000</v>
      </c>
      <c r="AE333" s="29">
        <f>'7.ВС'!AE343</f>
        <v>-120000</v>
      </c>
      <c r="AF333" s="29">
        <f>'7.ВС'!AF343</f>
        <v>0</v>
      </c>
      <c r="AG333" s="29">
        <f>'7.ВС'!AG343</f>
        <v>0</v>
      </c>
      <c r="AH333" s="29">
        <f>'7.ВС'!AH343</f>
        <v>135000</v>
      </c>
      <c r="AI333" s="29">
        <f>'7.ВС'!AI343</f>
        <v>135000</v>
      </c>
      <c r="AJ333" s="29">
        <f>'7.ВС'!AJ343</f>
        <v>0</v>
      </c>
      <c r="AK333" s="29">
        <f>'7.ВС'!AK343</f>
        <v>0</v>
      </c>
      <c r="AL333" s="29"/>
      <c r="AM333" s="29"/>
      <c r="AN333" s="29"/>
      <c r="AO333" s="29"/>
      <c r="AP333" s="29"/>
      <c r="AQ333" s="29">
        <f>'7.ВС'!AQ343</f>
        <v>255000</v>
      </c>
      <c r="AR333" s="29"/>
      <c r="AS333" s="29">
        <f t="shared" si="254"/>
        <v>255000</v>
      </c>
      <c r="AT333" s="29"/>
      <c r="AU333" s="29">
        <f t="shared" si="251"/>
        <v>255000</v>
      </c>
      <c r="AV333" s="29">
        <f>'7.ВС'!AV343</f>
        <v>255000</v>
      </c>
      <c r="AW333" s="29"/>
      <c r="AX333" s="29">
        <f t="shared" si="255"/>
        <v>255000</v>
      </c>
      <c r="AY333" s="29"/>
      <c r="AZ333" s="29">
        <f t="shared" si="252"/>
        <v>255000</v>
      </c>
    </row>
    <row r="334" spans="1:52" ht="30" x14ac:dyDescent="0.25">
      <c r="A334" s="126" t="s">
        <v>136</v>
      </c>
      <c r="B334" s="106"/>
      <c r="C334" s="106"/>
      <c r="D334" s="37"/>
      <c r="E334" s="124">
        <v>851</v>
      </c>
      <c r="F334" s="3" t="s">
        <v>127</v>
      </c>
      <c r="G334" s="3" t="s">
        <v>61</v>
      </c>
      <c r="H334" s="3" t="s">
        <v>325</v>
      </c>
      <c r="I334" s="3"/>
      <c r="J334" s="29">
        <f t="shared" ref="J334:AV335" si="300">J335</f>
        <v>0</v>
      </c>
      <c r="K334" s="29">
        <f t="shared" si="300"/>
        <v>0</v>
      </c>
      <c r="L334" s="29">
        <f t="shared" si="300"/>
        <v>0</v>
      </c>
      <c r="M334" s="29">
        <f t="shared" si="300"/>
        <v>0</v>
      </c>
      <c r="N334" s="29">
        <f t="shared" si="300"/>
        <v>91568</v>
      </c>
      <c r="O334" s="29">
        <f t="shared" si="300"/>
        <v>0</v>
      </c>
      <c r="P334" s="29">
        <f t="shared" si="300"/>
        <v>91568</v>
      </c>
      <c r="Q334" s="29">
        <f t="shared" si="300"/>
        <v>0</v>
      </c>
      <c r="R334" s="29">
        <f t="shared" si="300"/>
        <v>91568</v>
      </c>
      <c r="S334" s="29">
        <f t="shared" si="300"/>
        <v>0</v>
      </c>
      <c r="T334" s="29">
        <f t="shared" si="300"/>
        <v>91568</v>
      </c>
      <c r="U334" s="29">
        <f t="shared" si="300"/>
        <v>0</v>
      </c>
      <c r="V334" s="29">
        <f t="shared" si="300"/>
        <v>0</v>
      </c>
      <c r="W334" s="29">
        <f t="shared" si="300"/>
        <v>0</v>
      </c>
      <c r="X334" s="29">
        <f t="shared" si="300"/>
        <v>0</v>
      </c>
      <c r="Y334" s="29">
        <f t="shared" si="300"/>
        <v>0</v>
      </c>
      <c r="Z334" s="29">
        <f t="shared" si="300"/>
        <v>91568</v>
      </c>
      <c r="AA334" s="29">
        <f t="shared" si="300"/>
        <v>0</v>
      </c>
      <c r="AB334" s="29">
        <f t="shared" si="300"/>
        <v>91568</v>
      </c>
      <c r="AC334" s="29">
        <f t="shared" si="300"/>
        <v>0</v>
      </c>
      <c r="AD334" s="29">
        <f t="shared" si="300"/>
        <v>40000</v>
      </c>
      <c r="AE334" s="29">
        <f t="shared" si="300"/>
        <v>0</v>
      </c>
      <c r="AF334" s="29">
        <f t="shared" si="300"/>
        <v>40000</v>
      </c>
      <c r="AG334" s="29">
        <f t="shared" si="300"/>
        <v>0</v>
      </c>
      <c r="AH334" s="29">
        <f t="shared" si="300"/>
        <v>131568</v>
      </c>
      <c r="AI334" s="29">
        <f t="shared" si="300"/>
        <v>0</v>
      </c>
      <c r="AJ334" s="29">
        <f t="shared" si="300"/>
        <v>131568</v>
      </c>
      <c r="AK334" s="29">
        <f t="shared" si="300"/>
        <v>0</v>
      </c>
      <c r="AL334" s="29"/>
      <c r="AM334" s="29"/>
      <c r="AN334" s="29"/>
      <c r="AO334" s="29"/>
      <c r="AP334" s="29"/>
      <c r="AQ334" s="29">
        <f t="shared" si="300"/>
        <v>0</v>
      </c>
      <c r="AR334" s="29"/>
      <c r="AS334" s="29">
        <f t="shared" si="254"/>
        <v>0</v>
      </c>
      <c r="AT334" s="29"/>
      <c r="AU334" s="29">
        <f t="shared" si="251"/>
        <v>0</v>
      </c>
      <c r="AV334" s="29">
        <f t="shared" si="300"/>
        <v>0</v>
      </c>
      <c r="AW334" s="29"/>
      <c r="AX334" s="29">
        <f t="shared" si="255"/>
        <v>0</v>
      </c>
      <c r="AY334" s="29"/>
      <c r="AZ334" s="29">
        <f t="shared" si="252"/>
        <v>0</v>
      </c>
    </row>
    <row r="335" spans="1:52" ht="30" x14ac:dyDescent="0.25">
      <c r="A335" s="126" t="s">
        <v>131</v>
      </c>
      <c r="B335" s="106"/>
      <c r="C335" s="106"/>
      <c r="D335" s="37"/>
      <c r="E335" s="124">
        <v>851</v>
      </c>
      <c r="F335" s="3" t="s">
        <v>127</v>
      </c>
      <c r="G335" s="3" t="s">
        <v>61</v>
      </c>
      <c r="H335" s="3" t="s">
        <v>325</v>
      </c>
      <c r="I335" s="3" t="s">
        <v>132</v>
      </c>
      <c r="J335" s="29">
        <f t="shared" si="300"/>
        <v>0</v>
      </c>
      <c r="K335" s="29">
        <f t="shared" si="300"/>
        <v>0</v>
      </c>
      <c r="L335" s="29">
        <f t="shared" si="300"/>
        <v>0</v>
      </c>
      <c r="M335" s="29">
        <f t="shared" si="300"/>
        <v>0</v>
      </c>
      <c r="N335" s="29">
        <f t="shared" si="300"/>
        <v>91568</v>
      </c>
      <c r="O335" s="29">
        <f t="shared" si="300"/>
        <v>0</v>
      </c>
      <c r="P335" s="29">
        <f t="shared" si="300"/>
        <v>91568</v>
      </c>
      <c r="Q335" s="29">
        <f t="shared" si="300"/>
        <v>0</v>
      </c>
      <c r="R335" s="29">
        <f t="shared" si="300"/>
        <v>91568</v>
      </c>
      <c r="S335" s="29">
        <f t="shared" si="300"/>
        <v>0</v>
      </c>
      <c r="T335" s="29">
        <f t="shared" si="300"/>
        <v>91568</v>
      </c>
      <c r="U335" s="29">
        <f t="shared" si="300"/>
        <v>0</v>
      </c>
      <c r="V335" s="29">
        <f t="shared" si="300"/>
        <v>0</v>
      </c>
      <c r="W335" s="29">
        <f t="shared" si="300"/>
        <v>0</v>
      </c>
      <c r="X335" s="29">
        <f t="shared" si="300"/>
        <v>0</v>
      </c>
      <c r="Y335" s="29">
        <f t="shared" si="300"/>
        <v>0</v>
      </c>
      <c r="Z335" s="29">
        <f t="shared" si="300"/>
        <v>91568</v>
      </c>
      <c r="AA335" s="29">
        <f t="shared" si="300"/>
        <v>0</v>
      </c>
      <c r="AB335" s="29">
        <f t="shared" si="300"/>
        <v>91568</v>
      </c>
      <c r="AC335" s="29">
        <f t="shared" si="300"/>
        <v>0</v>
      </c>
      <c r="AD335" s="29">
        <f t="shared" si="300"/>
        <v>40000</v>
      </c>
      <c r="AE335" s="29">
        <f t="shared" si="300"/>
        <v>0</v>
      </c>
      <c r="AF335" s="29">
        <f t="shared" si="300"/>
        <v>40000</v>
      </c>
      <c r="AG335" s="29">
        <f t="shared" si="300"/>
        <v>0</v>
      </c>
      <c r="AH335" s="29">
        <f t="shared" si="300"/>
        <v>131568</v>
      </c>
      <c r="AI335" s="29">
        <f t="shared" si="300"/>
        <v>0</v>
      </c>
      <c r="AJ335" s="29">
        <f t="shared" si="300"/>
        <v>131568</v>
      </c>
      <c r="AK335" s="29">
        <f t="shared" si="300"/>
        <v>0</v>
      </c>
      <c r="AL335" s="29"/>
      <c r="AM335" s="29"/>
      <c r="AN335" s="29"/>
      <c r="AO335" s="29"/>
      <c r="AP335" s="29"/>
      <c r="AQ335" s="29">
        <f t="shared" si="300"/>
        <v>0</v>
      </c>
      <c r="AR335" s="29"/>
      <c r="AS335" s="29">
        <f t="shared" si="254"/>
        <v>0</v>
      </c>
      <c r="AT335" s="29"/>
      <c r="AU335" s="29">
        <f t="shared" si="251"/>
        <v>0</v>
      </c>
      <c r="AV335" s="29">
        <f t="shared" si="300"/>
        <v>0</v>
      </c>
      <c r="AW335" s="29"/>
      <c r="AX335" s="29">
        <f t="shared" si="255"/>
        <v>0</v>
      </c>
      <c r="AY335" s="29"/>
      <c r="AZ335" s="29">
        <f t="shared" si="252"/>
        <v>0</v>
      </c>
    </row>
    <row r="336" spans="1:52" ht="45" x14ac:dyDescent="0.25">
      <c r="A336" s="126" t="s">
        <v>133</v>
      </c>
      <c r="B336" s="106"/>
      <c r="C336" s="106"/>
      <c r="D336" s="37"/>
      <c r="E336" s="124">
        <v>851</v>
      </c>
      <c r="F336" s="3" t="s">
        <v>127</v>
      </c>
      <c r="G336" s="3" t="s">
        <v>61</v>
      </c>
      <c r="H336" s="3" t="s">
        <v>325</v>
      </c>
      <c r="I336" s="3" t="s">
        <v>134</v>
      </c>
      <c r="J336" s="29">
        <f>'7.ВС'!J207</f>
        <v>0</v>
      </c>
      <c r="K336" s="29">
        <f>'7.ВС'!K207</f>
        <v>0</v>
      </c>
      <c r="L336" s="29">
        <f>'7.ВС'!L207</f>
        <v>0</v>
      </c>
      <c r="M336" s="29">
        <f>'7.ВС'!M207</f>
        <v>0</v>
      </c>
      <c r="N336" s="29">
        <f>'7.ВС'!N207</f>
        <v>91568</v>
      </c>
      <c r="O336" s="29">
        <f>'7.ВС'!O207</f>
        <v>0</v>
      </c>
      <c r="P336" s="29">
        <f>'7.ВС'!P207</f>
        <v>91568</v>
      </c>
      <c r="Q336" s="29">
        <f>'7.ВС'!Q207</f>
        <v>0</v>
      </c>
      <c r="R336" s="29">
        <f>'7.ВС'!R207</f>
        <v>91568</v>
      </c>
      <c r="S336" s="29">
        <f>'7.ВС'!S207</f>
        <v>0</v>
      </c>
      <c r="T336" s="29">
        <f>'7.ВС'!T207</f>
        <v>91568</v>
      </c>
      <c r="U336" s="29">
        <f>'7.ВС'!U207</f>
        <v>0</v>
      </c>
      <c r="V336" s="29">
        <f>'7.ВС'!V207</f>
        <v>0</v>
      </c>
      <c r="W336" s="29">
        <f>'7.ВС'!W207</f>
        <v>0</v>
      </c>
      <c r="X336" s="29">
        <f>'7.ВС'!X207</f>
        <v>0</v>
      </c>
      <c r="Y336" s="29">
        <f>'7.ВС'!Y207</f>
        <v>0</v>
      </c>
      <c r="Z336" s="29">
        <f>'7.ВС'!Z207</f>
        <v>91568</v>
      </c>
      <c r="AA336" s="29">
        <f>'7.ВС'!AA207</f>
        <v>0</v>
      </c>
      <c r="AB336" s="29">
        <f>'7.ВС'!AB207</f>
        <v>91568</v>
      </c>
      <c r="AC336" s="29">
        <f>'7.ВС'!AC207</f>
        <v>0</v>
      </c>
      <c r="AD336" s="29">
        <f>'7.ВС'!AD207</f>
        <v>40000</v>
      </c>
      <c r="AE336" s="29">
        <f>'7.ВС'!AE207</f>
        <v>0</v>
      </c>
      <c r="AF336" s="29">
        <f>'7.ВС'!AF207</f>
        <v>40000</v>
      </c>
      <c r="AG336" s="29">
        <f>'7.ВС'!AG207</f>
        <v>0</v>
      </c>
      <c r="AH336" s="29">
        <f>'7.ВС'!AH207</f>
        <v>131568</v>
      </c>
      <c r="AI336" s="29">
        <f>'7.ВС'!AI207</f>
        <v>0</v>
      </c>
      <c r="AJ336" s="29">
        <f>'7.ВС'!AJ207</f>
        <v>131568</v>
      </c>
      <c r="AK336" s="29">
        <f>'7.ВС'!AK207</f>
        <v>0</v>
      </c>
      <c r="AL336" s="29"/>
      <c r="AM336" s="29"/>
      <c r="AN336" s="29"/>
      <c r="AO336" s="29"/>
      <c r="AP336" s="29"/>
      <c r="AQ336" s="29">
        <f>'7.ВС'!AQ207</f>
        <v>0</v>
      </c>
      <c r="AR336" s="29"/>
      <c r="AS336" s="29">
        <f t="shared" si="254"/>
        <v>0</v>
      </c>
      <c r="AT336" s="29"/>
      <c r="AU336" s="29">
        <f t="shared" si="251"/>
        <v>0</v>
      </c>
      <c r="AV336" s="29">
        <f>'7.ВС'!AV207</f>
        <v>0</v>
      </c>
      <c r="AW336" s="29"/>
      <c r="AX336" s="29">
        <f t="shared" si="255"/>
        <v>0</v>
      </c>
      <c r="AY336" s="29"/>
      <c r="AZ336" s="29">
        <f t="shared" si="252"/>
        <v>0</v>
      </c>
    </row>
    <row r="337" spans="1:52" x14ac:dyDescent="0.25">
      <c r="A337" s="6" t="s">
        <v>137</v>
      </c>
      <c r="B337" s="104"/>
      <c r="C337" s="104"/>
      <c r="D337" s="104"/>
      <c r="E337" s="124">
        <v>852</v>
      </c>
      <c r="F337" s="27" t="s">
        <v>127</v>
      </c>
      <c r="G337" s="27" t="s">
        <v>16</v>
      </c>
      <c r="H337" s="27"/>
      <c r="I337" s="27"/>
      <c r="J337" s="30">
        <f>J341+J344+J347+J351</f>
        <v>17465614.469999999</v>
      </c>
      <c r="K337" s="30">
        <f t="shared" ref="K337:AV337" si="301">K341+K344+K347+K351</f>
        <v>17465614.469999999</v>
      </c>
      <c r="L337" s="30">
        <f t="shared" si="301"/>
        <v>0</v>
      </c>
      <c r="M337" s="30">
        <f t="shared" si="301"/>
        <v>0</v>
      </c>
      <c r="N337" s="30">
        <f t="shared" ref="N337:Q337" si="302">N341+N344+N347+N351</f>
        <v>0</v>
      </c>
      <c r="O337" s="30">
        <f t="shared" si="302"/>
        <v>0</v>
      </c>
      <c r="P337" s="30">
        <f t="shared" si="302"/>
        <v>0</v>
      </c>
      <c r="Q337" s="30">
        <f t="shared" si="302"/>
        <v>0</v>
      </c>
      <c r="R337" s="30">
        <f>R338+R341+R344+R347+R351</f>
        <v>17465614.469999999</v>
      </c>
      <c r="S337" s="30">
        <f t="shared" ref="S337:AC337" si="303">S338+S341+S344+S347+S351</f>
        <v>17465614.469999999</v>
      </c>
      <c r="T337" s="30">
        <f t="shared" si="303"/>
        <v>0</v>
      </c>
      <c r="U337" s="30">
        <f t="shared" si="303"/>
        <v>0</v>
      </c>
      <c r="V337" s="30">
        <f t="shared" si="303"/>
        <v>1153400</v>
      </c>
      <c r="W337" s="30">
        <f t="shared" si="303"/>
        <v>0</v>
      </c>
      <c r="X337" s="30">
        <f t="shared" si="303"/>
        <v>1153400</v>
      </c>
      <c r="Y337" s="30">
        <f t="shared" si="303"/>
        <v>0</v>
      </c>
      <c r="Z337" s="30">
        <f t="shared" si="303"/>
        <v>18619014.469999999</v>
      </c>
      <c r="AA337" s="30">
        <f t="shared" si="303"/>
        <v>17465614.469999999</v>
      </c>
      <c r="AB337" s="30">
        <f t="shared" si="303"/>
        <v>1153400</v>
      </c>
      <c r="AC337" s="30">
        <f t="shared" si="303"/>
        <v>0</v>
      </c>
      <c r="AD337" s="30">
        <f t="shared" ref="AD337:AK337" si="304">AD338+AD341+AD344+AD347+AD351</f>
        <v>2291590</v>
      </c>
      <c r="AE337" s="30">
        <f t="shared" si="304"/>
        <v>2291590</v>
      </c>
      <c r="AF337" s="30">
        <f t="shared" si="304"/>
        <v>0</v>
      </c>
      <c r="AG337" s="30">
        <f t="shared" si="304"/>
        <v>0</v>
      </c>
      <c r="AH337" s="30">
        <f t="shared" si="304"/>
        <v>20910604.469999999</v>
      </c>
      <c r="AI337" s="30">
        <f t="shared" si="304"/>
        <v>19757204.469999999</v>
      </c>
      <c r="AJ337" s="30">
        <f t="shared" si="304"/>
        <v>1153400</v>
      </c>
      <c r="AK337" s="30">
        <f t="shared" si="304"/>
        <v>0</v>
      </c>
      <c r="AL337" s="30"/>
      <c r="AM337" s="30"/>
      <c r="AN337" s="30"/>
      <c r="AO337" s="30"/>
      <c r="AP337" s="30"/>
      <c r="AQ337" s="30">
        <f t="shared" si="301"/>
        <v>14739755.34</v>
      </c>
      <c r="AR337" s="30"/>
      <c r="AS337" s="29">
        <f t="shared" si="254"/>
        <v>14739755.34</v>
      </c>
      <c r="AT337" s="30"/>
      <c r="AU337" s="29">
        <f t="shared" si="251"/>
        <v>14739755.34</v>
      </c>
      <c r="AV337" s="30">
        <f t="shared" si="301"/>
        <v>12214181.039999999</v>
      </c>
      <c r="AW337" s="30"/>
      <c r="AX337" s="29">
        <f t="shared" si="255"/>
        <v>12214181.039999999</v>
      </c>
      <c r="AY337" s="30"/>
      <c r="AZ337" s="29">
        <f t="shared" si="252"/>
        <v>12214181.039999999</v>
      </c>
    </row>
    <row r="338" spans="1:52" ht="75" customHeight="1" x14ac:dyDescent="0.25">
      <c r="A338" s="126" t="s">
        <v>377</v>
      </c>
      <c r="B338" s="126"/>
      <c r="C338" s="126"/>
      <c r="D338" s="126"/>
      <c r="E338" s="124">
        <v>851</v>
      </c>
      <c r="F338" s="3" t="s">
        <v>127</v>
      </c>
      <c r="G338" s="3" t="s">
        <v>16</v>
      </c>
      <c r="H338" s="3" t="s">
        <v>339</v>
      </c>
      <c r="I338" s="3"/>
      <c r="J338" s="29">
        <f t="shared" ref="J338:Y339" si="305">J339</f>
        <v>0</v>
      </c>
      <c r="K338" s="29">
        <f t="shared" si="305"/>
        <v>0</v>
      </c>
      <c r="L338" s="29">
        <f t="shared" si="305"/>
        <v>0</v>
      </c>
      <c r="M338" s="29">
        <f t="shared" si="305"/>
        <v>0</v>
      </c>
      <c r="N338" s="29">
        <f t="shared" si="305"/>
        <v>0</v>
      </c>
      <c r="O338" s="29">
        <f t="shared" si="305"/>
        <v>0</v>
      </c>
      <c r="P338" s="29">
        <f t="shared" si="305"/>
        <v>0</v>
      </c>
      <c r="Q338" s="29">
        <f t="shared" si="305"/>
        <v>0</v>
      </c>
      <c r="R338" s="29">
        <f t="shared" si="305"/>
        <v>0</v>
      </c>
      <c r="S338" s="29">
        <f t="shared" si="305"/>
        <v>0</v>
      </c>
      <c r="T338" s="29">
        <f t="shared" si="305"/>
        <v>0</v>
      </c>
      <c r="U338" s="29">
        <f t="shared" si="305"/>
        <v>0</v>
      </c>
      <c r="V338" s="29">
        <f t="shared" si="305"/>
        <v>1153400</v>
      </c>
      <c r="W338" s="29">
        <f t="shared" si="305"/>
        <v>0</v>
      </c>
      <c r="X338" s="29">
        <f t="shared" si="305"/>
        <v>1153400</v>
      </c>
      <c r="Y338" s="29">
        <f t="shared" si="305"/>
        <v>0</v>
      </c>
      <c r="Z338" s="29">
        <f t="shared" ref="K338:AC339" si="306">Z339</f>
        <v>1153400</v>
      </c>
      <c r="AA338" s="29">
        <f t="shared" si="306"/>
        <v>0</v>
      </c>
      <c r="AB338" s="29">
        <f t="shared" si="306"/>
        <v>1153400</v>
      </c>
      <c r="AC338" s="29">
        <f t="shared" si="306"/>
        <v>0</v>
      </c>
      <c r="AD338" s="29">
        <f t="shared" ref="AD338:AK339" si="307">AD339</f>
        <v>2582190</v>
      </c>
      <c r="AE338" s="29">
        <f t="shared" si="307"/>
        <v>2582190</v>
      </c>
      <c r="AF338" s="29">
        <f t="shared" si="307"/>
        <v>0</v>
      </c>
      <c r="AG338" s="29">
        <f t="shared" si="307"/>
        <v>0</v>
      </c>
      <c r="AH338" s="29">
        <f t="shared" si="307"/>
        <v>3735590</v>
      </c>
      <c r="AI338" s="29">
        <f t="shared" si="307"/>
        <v>2582190</v>
      </c>
      <c r="AJ338" s="29">
        <f t="shared" si="307"/>
        <v>1153400</v>
      </c>
      <c r="AK338" s="29">
        <f t="shared" si="307"/>
        <v>0</v>
      </c>
      <c r="AL338" s="30"/>
      <c r="AM338" s="30"/>
      <c r="AN338" s="30"/>
      <c r="AO338" s="30"/>
      <c r="AP338" s="30"/>
      <c r="AQ338" s="30"/>
      <c r="AR338" s="30"/>
      <c r="AS338" s="29"/>
      <c r="AT338" s="30"/>
      <c r="AU338" s="29"/>
      <c r="AV338" s="30"/>
      <c r="AW338" s="30"/>
      <c r="AX338" s="29"/>
      <c r="AY338" s="30"/>
      <c r="AZ338" s="29"/>
    </row>
    <row r="339" spans="1:52" ht="30" x14ac:dyDescent="0.25">
      <c r="A339" s="126" t="s">
        <v>131</v>
      </c>
      <c r="B339" s="126"/>
      <c r="C339" s="126"/>
      <c r="D339" s="126"/>
      <c r="E339" s="124">
        <v>851</v>
      </c>
      <c r="F339" s="3" t="s">
        <v>127</v>
      </c>
      <c r="G339" s="3" t="s">
        <v>16</v>
      </c>
      <c r="H339" s="3" t="s">
        <v>339</v>
      </c>
      <c r="I339" s="3" t="s">
        <v>132</v>
      </c>
      <c r="J339" s="29">
        <f t="shared" si="305"/>
        <v>0</v>
      </c>
      <c r="K339" s="29">
        <f t="shared" si="306"/>
        <v>0</v>
      </c>
      <c r="L339" s="29">
        <f t="shared" si="306"/>
        <v>0</v>
      </c>
      <c r="M339" s="29">
        <f t="shared" si="306"/>
        <v>0</v>
      </c>
      <c r="N339" s="29">
        <f t="shared" si="306"/>
        <v>0</v>
      </c>
      <c r="O339" s="29">
        <f t="shared" si="306"/>
        <v>0</v>
      </c>
      <c r="P339" s="29">
        <f t="shared" si="306"/>
        <v>0</v>
      </c>
      <c r="Q339" s="29">
        <f t="shared" si="306"/>
        <v>0</v>
      </c>
      <c r="R339" s="29">
        <f t="shared" si="306"/>
        <v>0</v>
      </c>
      <c r="S339" s="29">
        <f t="shared" si="306"/>
        <v>0</v>
      </c>
      <c r="T339" s="29">
        <f t="shared" si="306"/>
        <v>0</v>
      </c>
      <c r="U339" s="29">
        <f t="shared" si="306"/>
        <v>0</v>
      </c>
      <c r="V339" s="29">
        <f t="shared" si="306"/>
        <v>1153400</v>
      </c>
      <c r="W339" s="29">
        <f t="shared" si="306"/>
        <v>0</v>
      </c>
      <c r="X339" s="29">
        <f t="shared" si="306"/>
        <v>1153400</v>
      </c>
      <c r="Y339" s="29">
        <f t="shared" si="306"/>
        <v>0</v>
      </c>
      <c r="Z339" s="29">
        <f t="shared" si="306"/>
        <v>1153400</v>
      </c>
      <c r="AA339" s="29">
        <f t="shared" si="306"/>
        <v>0</v>
      </c>
      <c r="AB339" s="29">
        <f t="shared" si="306"/>
        <v>1153400</v>
      </c>
      <c r="AC339" s="29">
        <f t="shared" si="306"/>
        <v>0</v>
      </c>
      <c r="AD339" s="29">
        <f t="shared" si="307"/>
        <v>2582190</v>
      </c>
      <c r="AE339" s="29">
        <f t="shared" si="307"/>
        <v>2582190</v>
      </c>
      <c r="AF339" s="29">
        <f t="shared" si="307"/>
        <v>0</v>
      </c>
      <c r="AG339" s="29">
        <f t="shared" si="307"/>
        <v>0</v>
      </c>
      <c r="AH339" s="29">
        <f t="shared" si="307"/>
        <v>3735590</v>
      </c>
      <c r="AI339" s="29">
        <f t="shared" si="307"/>
        <v>2582190</v>
      </c>
      <c r="AJ339" s="29">
        <f t="shared" si="307"/>
        <v>1153400</v>
      </c>
      <c r="AK339" s="29">
        <f t="shared" si="307"/>
        <v>0</v>
      </c>
      <c r="AL339" s="30"/>
      <c r="AM339" s="30"/>
      <c r="AN339" s="30"/>
      <c r="AO339" s="30"/>
      <c r="AP339" s="30"/>
      <c r="AQ339" s="30"/>
      <c r="AR339" s="30"/>
      <c r="AS339" s="29"/>
      <c r="AT339" s="30"/>
      <c r="AU339" s="29"/>
      <c r="AV339" s="30"/>
      <c r="AW339" s="30"/>
      <c r="AX339" s="29"/>
      <c r="AY339" s="30"/>
      <c r="AZ339" s="29"/>
    </row>
    <row r="340" spans="1:52" ht="45" x14ac:dyDescent="0.25">
      <c r="A340" s="126" t="s">
        <v>133</v>
      </c>
      <c r="B340" s="126"/>
      <c r="C340" s="126"/>
      <c r="D340" s="126"/>
      <c r="E340" s="124">
        <v>851</v>
      </c>
      <c r="F340" s="3" t="s">
        <v>127</v>
      </c>
      <c r="G340" s="3" t="s">
        <v>16</v>
      </c>
      <c r="H340" s="3" t="s">
        <v>339</v>
      </c>
      <c r="I340" s="3" t="s">
        <v>134</v>
      </c>
      <c r="J340" s="29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29">
        <f>'7.ВС'!V211</f>
        <v>1153400</v>
      </c>
      <c r="W340" s="29">
        <f>'7.ВС'!W211</f>
        <v>0</v>
      </c>
      <c r="X340" s="29">
        <f>'7.ВС'!X211</f>
        <v>1153400</v>
      </c>
      <c r="Y340" s="29">
        <f>'7.ВС'!Y211</f>
        <v>0</v>
      </c>
      <c r="Z340" s="29">
        <f>'7.ВС'!Z211</f>
        <v>1153400</v>
      </c>
      <c r="AA340" s="29">
        <f>'7.ВС'!AA211</f>
        <v>0</v>
      </c>
      <c r="AB340" s="29">
        <f>'7.ВС'!AB211</f>
        <v>1153400</v>
      </c>
      <c r="AC340" s="29">
        <f>'7.ВС'!AC211</f>
        <v>0</v>
      </c>
      <c r="AD340" s="29">
        <f>'7.ВС'!AD211</f>
        <v>2582190</v>
      </c>
      <c r="AE340" s="29">
        <f>'7.ВС'!AE211</f>
        <v>2582190</v>
      </c>
      <c r="AF340" s="29">
        <f>'7.ВС'!AF211</f>
        <v>0</v>
      </c>
      <c r="AG340" s="29">
        <f>'7.ВС'!AG211</f>
        <v>0</v>
      </c>
      <c r="AH340" s="29">
        <f>'7.ВС'!AH211</f>
        <v>3735590</v>
      </c>
      <c r="AI340" s="29">
        <f>'7.ВС'!AI211</f>
        <v>2582190</v>
      </c>
      <c r="AJ340" s="29">
        <f>'7.ВС'!AJ211</f>
        <v>1153400</v>
      </c>
      <c r="AK340" s="29">
        <f>'7.ВС'!AK211</f>
        <v>0</v>
      </c>
      <c r="AL340" s="30"/>
      <c r="AM340" s="30"/>
      <c r="AN340" s="30"/>
      <c r="AO340" s="30"/>
      <c r="AP340" s="30"/>
      <c r="AQ340" s="30"/>
      <c r="AR340" s="30"/>
      <c r="AS340" s="29"/>
      <c r="AT340" s="30"/>
      <c r="AU340" s="29"/>
      <c r="AV340" s="30"/>
      <c r="AW340" s="30"/>
      <c r="AX340" s="29"/>
      <c r="AY340" s="30"/>
      <c r="AZ340" s="29"/>
    </row>
    <row r="341" spans="1:52" s="2" customFormat="1" ht="90" hidden="1" x14ac:dyDescent="0.25">
      <c r="A341" s="126" t="s">
        <v>363</v>
      </c>
      <c r="B341" s="106"/>
      <c r="C341" s="106"/>
      <c r="D341" s="106"/>
      <c r="E341" s="124">
        <v>851</v>
      </c>
      <c r="F341" s="4" t="s">
        <v>127</v>
      </c>
      <c r="G341" s="4" t="s">
        <v>16</v>
      </c>
      <c r="H341" s="4" t="s">
        <v>138</v>
      </c>
      <c r="I341" s="4"/>
      <c r="J341" s="29">
        <f t="shared" ref="J341:AV342" si="308">J342</f>
        <v>8028768</v>
      </c>
      <c r="K341" s="29">
        <f t="shared" si="308"/>
        <v>8028768</v>
      </c>
      <c r="L341" s="29">
        <f t="shared" si="308"/>
        <v>0</v>
      </c>
      <c r="M341" s="29">
        <f t="shared" si="308"/>
        <v>0</v>
      </c>
      <c r="N341" s="29">
        <f t="shared" si="308"/>
        <v>0</v>
      </c>
      <c r="O341" s="29">
        <f t="shared" si="308"/>
        <v>0</v>
      </c>
      <c r="P341" s="29">
        <f t="shared" si="308"/>
        <v>0</v>
      </c>
      <c r="Q341" s="29">
        <f t="shared" si="308"/>
        <v>0</v>
      </c>
      <c r="R341" s="29">
        <f t="shared" si="308"/>
        <v>8028768</v>
      </c>
      <c r="S341" s="29">
        <f t="shared" si="308"/>
        <v>8028768</v>
      </c>
      <c r="T341" s="29">
        <f t="shared" si="308"/>
        <v>0</v>
      </c>
      <c r="U341" s="29">
        <f t="shared" si="308"/>
        <v>0</v>
      </c>
      <c r="V341" s="29">
        <f t="shared" si="308"/>
        <v>0</v>
      </c>
      <c r="W341" s="29">
        <f t="shared" si="308"/>
        <v>0</v>
      </c>
      <c r="X341" s="29">
        <f t="shared" si="308"/>
        <v>0</v>
      </c>
      <c r="Y341" s="29">
        <f t="shared" si="308"/>
        <v>0</v>
      </c>
      <c r="Z341" s="29">
        <f t="shared" si="308"/>
        <v>8028768</v>
      </c>
      <c r="AA341" s="29">
        <f t="shared" si="308"/>
        <v>8028768</v>
      </c>
      <c r="AB341" s="29">
        <f t="shared" si="308"/>
        <v>0</v>
      </c>
      <c r="AC341" s="29">
        <f t="shared" si="308"/>
        <v>0</v>
      </c>
      <c r="AD341" s="29">
        <f t="shared" si="308"/>
        <v>0</v>
      </c>
      <c r="AE341" s="29">
        <f t="shared" si="308"/>
        <v>0</v>
      </c>
      <c r="AF341" s="29">
        <f t="shared" si="308"/>
        <v>0</v>
      </c>
      <c r="AG341" s="29">
        <f t="shared" si="308"/>
        <v>0</v>
      </c>
      <c r="AH341" s="29">
        <f t="shared" si="308"/>
        <v>8028768</v>
      </c>
      <c r="AI341" s="29">
        <f t="shared" si="308"/>
        <v>8028768</v>
      </c>
      <c r="AJ341" s="29">
        <f t="shared" si="308"/>
        <v>0</v>
      </c>
      <c r="AK341" s="29">
        <f t="shared" si="308"/>
        <v>0</v>
      </c>
      <c r="AL341" s="29"/>
      <c r="AM341" s="29"/>
      <c r="AN341" s="29"/>
      <c r="AO341" s="29"/>
      <c r="AP341" s="29"/>
      <c r="AQ341" s="29">
        <f t="shared" si="308"/>
        <v>4014384</v>
      </c>
      <c r="AR341" s="29"/>
      <c r="AS341" s="29">
        <f t="shared" si="254"/>
        <v>4014384</v>
      </c>
      <c r="AT341" s="29"/>
      <c r="AU341" s="29">
        <f t="shared" ref="AU341:AU396" si="309">AS341+AT341</f>
        <v>4014384</v>
      </c>
      <c r="AV341" s="29">
        <f t="shared" si="308"/>
        <v>4014384</v>
      </c>
      <c r="AW341" s="29"/>
      <c r="AX341" s="29">
        <f t="shared" si="255"/>
        <v>4014384</v>
      </c>
      <c r="AY341" s="29"/>
      <c r="AZ341" s="29">
        <f t="shared" ref="AZ341:AZ400" si="310">AX341+AY341</f>
        <v>4014384</v>
      </c>
    </row>
    <row r="342" spans="1:52" s="2" customFormat="1" ht="45" hidden="1" x14ac:dyDescent="0.25">
      <c r="A342" s="106" t="s">
        <v>97</v>
      </c>
      <c r="B342" s="106"/>
      <c r="C342" s="106"/>
      <c r="D342" s="106"/>
      <c r="E342" s="124">
        <v>851</v>
      </c>
      <c r="F342" s="4" t="s">
        <v>127</v>
      </c>
      <c r="G342" s="4" t="s">
        <v>16</v>
      </c>
      <c r="H342" s="4" t="s">
        <v>138</v>
      </c>
      <c r="I342" s="4" t="s">
        <v>98</v>
      </c>
      <c r="J342" s="29">
        <f t="shared" si="308"/>
        <v>8028768</v>
      </c>
      <c r="K342" s="29">
        <f t="shared" si="308"/>
        <v>8028768</v>
      </c>
      <c r="L342" s="29">
        <f t="shared" si="308"/>
        <v>0</v>
      </c>
      <c r="M342" s="29">
        <f t="shared" si="308"/>
        <v>0</v>
      </c>
      <c r="N342" s="29">
        <f t="shared" si="308"/>
        <v>0</v>
      </c>
      <c r="O342" s="29">
        <f t="shared" si="308"/>
        <v>0</v>
      </c>
      <c r="P342" s="29">
        <f t="shared" si="308"/>
        <v>0</v>
      </c>
      <c r="Q342" s="29">
        <f t="shared" si="308"/>
        <v>0</v>
      </c>
      <c r="R342" s="29">
        <f t="shared" si="308"/>
        <v>8028768</v>
      </c>
      <c r="S342" s="29">
        <f t="shared" si="308"/>
        <v>8028768</v>
      </c>
      <c r="T342" s="29">
        <f t="shared" si="308"/>
        <v>0</v>
      </c>
      <c r="U342" s="29">
        <f t="shared" si="308"/>
        <v>0</v>
      </c>
      <c r="V342" s="29">
        <f t="shared" si="308"/>
        <v>0</v>
      </c>
      <c r="W342" s="29">
        <f t="shared" si="308"/>
        <v>0</v>
      </c>
      <c r="X342" s="29">
        <f t="shared" si="308"/>
        <v>0</v>
      </c>
      <c r="Y342" s="29">
        <f t="shared" si="308"/>
        <v>0</v>
      </c>
      <c r="Z342" s="29">
        <f t="shared" si="308"/>
        <v>8028768</v>
      </c>
      <c r="AA342" s="29">
        <f t="shared" si="308"/>
        <v>8028768</v>
      </c>
      <c r="AB342" s="29">
        <f t="shared" si="308"/>
        <v>0</v>
      </c>
      <c r="AC342" s="29">
        <f t="shared" si="308"/>
        <v>0</v>
      </c>
      <c r="AD342" s="29">
        <f t="shared" si="308"/>
        <v>0</v>
      </c>
      <c r="AE342" s="29">
        <f t="shared" si="308"/>
        <v>0</v>
      </c>
      <c r="AF342" s="29">
        <f t="shared" si="308"/>
        <v>0</v>
      </c>
      <c r="AG342" s="29">
        <f t="shared" si="308"/>
        <v>0</v>
      </c>
      <c r="AH342" s="29">
        <f t="shared" si="308"/>
        <v>8028768</v>
      </c>
      <c r="AI342" s="29">
        <f t="shared" si="308"/>
        <v>8028768</v>
      </c>
      <c r="AJ342" s="29">
        <f t="shared" si="308"/>
        <v>0</v>
      </c>
      <c r="AK342" s="29">
        <f t="shared" si="308"/>
        <v>0</v>
      </c>
      <c r="AL342" s="29"/>
      <c r="AM342" s="29"/>
      <c r="AN342" s="29"/>
      <c r="AO342" s="29"/>
      <c r="AP342" s="29"/>
      <c r="AQ342" s="29">
        <f t="shared" si="308"/>
        <v>4014384</v>
      </c>
      <c r="AR342" s="29"/>
      <c r="AS342" s="29">
        <f t="shared" si="254"/>
        <v>4014384</v>
      </c>
      <c r="AT342" s="29"/>
      <c r="AU342" s="29">
        <f t="shared" si="309"/>
        <v>4014384</v>
      </c>
      <c r="AV342" s="29">
        <f t="shared" si="308"/>
        <v>4014384</v>
      </c>
      <c r="AW342" s="29"/>
      <c r="AX342" s="29">
        <f t="shared" si="255"/>
        <v>4014384</v>
      </c>
      <c r="AY342" s="29"/>
      <c r="AZ342" s="29">
        <f t="shared" si="310"/>
        <v>4014384</v>
      </c>
    </row>
    <row r="343" spans="1:52" s="2" customFormat="1" hidden="1" x14ac:dyDescent="0.25">
      <c r="A343" s="106" t="s">
        <v>99</v>
      </c>
      <c r="B343" s="106"/>
      <c r="C343" s="106"/>
      <c r="D343" s="106"/>
      <c r="E343" s="124">
        <v>851</v>
      </c>
      <c r="F343" s="4" t="s">
        <v>127</v>
      </c>
      <c r="G343" s="4" t="s">
        <v>16</v>
      </c>
      <c r="H343" s="4" t="s">
        <v>138</v>
      </c>
      <c r="I343" s="4" t="s">
        <v>100</v>
      </c>
      <c r="J343" s="29">
        <f>'7.ВС'!J214</f>
        <v>8028768</v>
      </c>
      <c r="K343" s="29">
        <f>'7.ВС'!K214</f>
        <v>8028768</v>
      </c>
      <c r="L343" s="29">
        <f>'7.ВС'!L214</f>
        <v>0</v>
      </c>
      <c r="M343" s="29">
        <f>'7.ВС'!M214</f>
        <v>0</v>
      </c>
      <c r="N343" s="29">
        <f>'7.ВС'!N214</f>
        <v>0</v>
      </c>
      <c r="O343" s="29">
        <f>'7.ВС'!O214</f>
        <v>0</v>
      </c>
      <c r="P343" s="29">
        <f>'7.ВС'!P214</f>
        <v>0</v>
      </c>
      <c r="Q343" s="29">
        <f>'7.ВС'!Q214</f>
        <v>0</v>
      </c>
      <c r="R343" s="29">
        <f>'7.ВС'!R214</f>
        <v>8028768</v>
      </c>
      <c r="S343" s="29">
        <f>'7.ВС'!S214</f>
        <v>8028768</v>
      </c>
      <c r="T343" s="29">
        <f>'7.ВС'!T214</f>
        <v>0</v>
      </c>
      <c r="U343" s="29">
        <f>'7.ВС'!U214</f>
        <v>0</v>
      </c>
      <c r="V343" s="29">
        <f>'7.ВС'!V214</f>
        <v>0</v>
      </c>
      <c r="W343" s="29">
        <f>'7.ВС'!W214</f>
        <v>0</v>
      </c>
      <c r="X343" s="29">
        <f>'7.ВС'!X214</f>
        <v>0</v>
      </c>
      <c r="Y343" s="29">
        <f>'7.ВС'!Y214</f>
        <v>0</v>
      </c>
      <c r="Z343" s="29">
        <f>'7.ВС'!Z214</f>
        <v>8028768</v>
      </c>
      <c r="AA343" s="29">
        <f>'7.ВС'!AA214</f>
        <v>8028768</v>
      </c>
      <c r="AB343" s="29">
        <f>'7.ВС'!AB214</f>
        <v>0</v>
      </c>
      <c r="AC343" s="29">
        <f>'7.ВС'!AC214</f>
        <v>0</v>
      </c>
      <c r="AD343" s="29">
        <f>'7.ВС'!AD214</f>
        <v>0</v>
      </c>
      <c r="AE343" s="29">
        <f>'7.ВС'!AE214</f>
        <v>0</v>
      </c>
      <c r="AF343" s="29">
        <f>'7.ВС'!AF214</f>
        <v>0</v>
      </c>
      <c r="AG343" s="29">
        <f>'7.ВС'!AG214</f>
        <v>0</v>
      </c>
      <c r="AH343" s="29">
        <f>'7.ВС'!AH214</f>
        <v>8028768</v>
      </c>
      <c r="AI343" s="29">
        <f>'7.ВС'!AI214</f>
        <v>8028768</v>
      </c>
      <c r="AJ343" s="29">
        <f>'7.ВС'!AJ214</f>
        <v>0</v>
      </c>
      <c r="AK343" s="29">
        <f>'7.ВС'!AK214</f>
        <v>0</v>
      </c>
      <c r="AL343" s="29"/>
      <c r="AM343" s="29"/>
      <c r="AN343" s="29"/>
      <c r="AO343" s="29"/>
      <c r="AP343" s="29"/>
      <c r="AQ343" s="29">
        <f>'7.ВС'!AQ214</f>
        <v>4014384</v>
      </c>
      <c r="AR343" s="29"/>
      <c r="AS343" s="29">
        <f t="shared" ref="AS343:AS396" si="311">AQ343+AR343</f>
        <v>4014384</v>
      </c>
      <c r="AT343" s="29"/>
      <c r="AU343" s="29">
        <f t="shared" si="309"/>
        <v>4014384</v>
      </c>
      <c r="AV343" s="29">
        <f>'7.ВС'!AV214</f>
        <v>4014384</v>
      </c>
      <c r="AW343" s="29"/>
      <c r="AX343" s="29">
        <f t="shared" si="255"/>
        <v>4014384</v>
      </c>
      <c r="AY343" s="29"/>
      <c r="AZ343" s="29">
        <f t="shared" si="310"/>
        <v>4014384</v>
      </c>
    </row>
    <row r="344" spans="1:52" ht="75" hidden="1" x14ac:dyDescent="0.25">
      <c r="A344" s="126" t="s">
        <v>189</v>
      </c>
      <c r="B344" s="104"/>
      <c r="C344" s="104"/>
      <c r="D344" s="104"/>
      <c r="E344" s="124">
        <v>852</v>
      </c>
      <c r="F344" s="3" t="s">
        <v>127</v>
      </c>
      <c r="G344" s="3" t="s">
        <v>16</v>
      </c>
      <c r="H344" s="3" t="s">
        <v>190</v>
      </c>
      <c r="I344" s="27"/>
      <c r="J344" s="29">
        <f t="shared" ref="J344:AV345" si="312">J345</f>
        <v>1005245</v>
      </c>
      <c r="K344" s="29">
        <f t="shared" si="312"/>
        <v>1005245</v>
      </c>
      <c r="L344" s="29">
        <f t="shared" si="312"/>
        <v>0</v>
      </c>
      <c r="M344" s="29">
        <f t="shared" si="312"/>
        <v>0</v>
      </c>
      <c r="N344" s="29">
        <f t="shared" si="312"/>
        <v>0</v>
      </c>
      <c r="O344" s="29">
        <f t="shared" si="312"/>
        <v>0</v>
      </c>
      <c r="P344" s="29">
        <f t="shared" si="312"/>
        <v>0</v>
      </c>
      <c r="Q344" s="29">
        <f t="shared" si="312"/>
        <v>0</v>
      </c>
      <c r="R344" s="29">
        <f t="shared" si="312"/>
        <v>1005245</v>
      </c>
      <c r="S344" s="29">
        <f t="shared" si="312"/>
        <v>1005245</v>
      </c>
      <c r="T344" s="29">
        <f t="shared" si="312"/>
        <v>0</v>
      </c>
      <c r="U344" s="29">
        <f t="shared" si="312"/>
        <v>0</v>
      </c>
      <c r="V344" s="29">
        <f t="shared" si="312"/>
        <v>0</v>
      </c>
      <c r="W344" s="29">
        <f t="shared" si="312"/>
        <v>0</v>
      </c>
      <c r="X344" s="29">
        <f t="shared" si="312"/>
        <v>0</v>
      </c>
      <c r="Y344" s="29">
        <f t="shared" si="312"/>
        <v>0</v>
      </c>
      <c r="Z344" s="29">
        <f t="shared" si="312"/>
        <v>1005245</v>
      </c>
      <c r="AA344" s="29">
        <f t="shared" si="312"/>
        <v>1005245</v>
      </c>
      <c r="AB344" s="29">
        <f t="shared" si="312"/>
        <v>0</v>
      </c>
      <c r="AC344" s="29">
        <f t="shared" si="312"/>
        <v>0</v>
      </c>
      <c r="AD344" s="29">
        <f t="shared" si="312"/>
        <v>0</v>
      </c>
      <c r="AE344" s="29">
        <f t="shared" si="312"/>
        <v>0</v>
      </c>
      <c r="AF344" s="29">
        <f t="shared" si="312"/>
        <v>0</v>
      </c>
      <c r="AG344" s="29">
        <f t="shared" si="312"/>
        <v>0</v>
      </c>
      <c r="AH344" s="29">
        <f t="shared" si="312"/>
        <v>1005245</v>
      </c>
      <c r="AI344" s="29">
        <f t="shared" si="312"/>
        <v>1005245</v>
      </c>
      <c r="AJ344" s="29">
        <f t="shared" si="312"/>
        <v>0</v>
      </c>
      <c r="AK344" s="29">
        <f t="shared" si="312"/>
        <v>0</v>
      </c>
      <c r="AL344" s="29"/>
      <c r="AM344" s="29"/>
      <c r="AN344" s="29"/>
      <c r="AO344" s="29"/>
      <c r="AP344" s="29"/>
      <c r="AQ344" s="29">
        <f t="shared" si="312"/>
        <v>1005245</v>
      </c>
      <c r="AR344" s="29"/>
      <c r="AS344" s="29">
        <f t="shared" si="311"/>
        <v>1005245</v>
      </c>
      <c r="AT344" s="29"/>
      <c r="AU344" s="29">
        <f t="shared" si="309"/>
        <v>1005245</v>
      </c>
      <c r="AV344" s="29">
        <f t="shared" si="312"/>
        <v>1005245</v>
      </c>
      <c r="AW344" s="29"/>
      <c r="AX344" s="29">
        <f t="shared" ref="AX344:AX396" si="313">AV344+AW344</f>
        <v>1005245</v>
      </c>
      <c r="AY344" s="29"/>
      <c r="AZ344" s="29">
        <f t="shared" si="310"/>
        <v>1005245</v>
      </c>
    </row>
    <row r="345" spans="1:52" ht="30" hidden="1" x14ac:dyDescent="0.25">
      <c r="A345" s="126" t="s">
        <v>131</v>
      </c>
      <c r="B345" s="126"/>
      <c r="C345" s="126"/>
      <c r="D345" s="126"/>
      <c r="E345" s="124">
        <v>852</v>
      </c>
      <c r="F345" s="3" t="s">
        <v>127</v>
      </c>
      <c r="G345" s="3" t="s">
        <v>16</v>
      </c>
      <c r="H345" s="3" t="s">
        <v>190</v>
      </c>
      <c r="I345" s="3" t="s">
        <v>132</v>
      </c>
      <c r="J345" s="29">
        <f t="shared" si="312"/>
        <v>1005245</v>
      </c>
      <c r="K345" s="29">
        <f t="shared" si="312"/>
        <v>1005245</v>
      </c>
      <c r="L345" s="29">
        <f t="shared" si="312"/>
        <v>0</v>
      </c>
      <c r="M345" s="29">
        <f t="shared" si="312"/>
        <v>0</v>
      </c>
      <c r="N345" s="29">
        <f t="shared" si="312"/>
        <v>0</v>
      </c>
      <c r="O345" s="29">
        <f t="shared" si="312"/>
        <v>0</v>
      </c>
      <c r="P345" s="29">
        <f t="shared" si="312"/>
        <v>0</v>
      </c>
      <c r="Q345" s="29">
        <f t="shared" si="312"/>
        <v>0</v>
      </c>
      <c r="R345" s="29">
        <f t="shared" si="312"/>
        <v>1005245</v>
      </c>
      <c r="S345" s="29">
        <f t="shared" si="312"/>
        <v>1005245</v>
      </c>
      <c r="T345" s="29">
        <f t="shared" si="312"/>
        <v>0</v>
      </c>
      <c r="U345" s="29">
        <f t="shared" si="312"/>
        <v>0</v>
      </c>
      <c r="V345" s="29">
        <f t="shared" si="312"/>
        <v>0</v>
      </c>
      <c r="W345" s="29">
        <f t="shared" si="312"/>
        <v>0</v>
      </c>
      <c r="X345" s="29">
        <f t="shared" si="312"/>
        <v>0</v>
      </c>
      <c r="Y345" s="29">
        <f t="shared" si="312"/>
        <v>0</v>
      </c>
      <c r="Z345" s="29">
        <f t="shared" si="312"/>
        <v>1005245</v>
      </c>
      <c r="AA345" s="29">
        <f t="shared" si="312"/>
        <v>1005245</v>
      </c>
      <c r="AB345" s="29">
        <f t="shared" si="312"/>
        <v>0</v>
      </c>
      <c r="AC345" s="29">
        <f t="shared" si="312"/>
        <v>0</v>
      </c>
      <c r="AD345" s="29">
        <f t="shared" si="312"/>
        <v>0</v>
      </c>
      <c r="AE345" s="29">
        <f t="shared" si="312"/>
        <v>0</v>
      </c>
      <c r="AF345" s="29">
        <f t="shared" si="312"/>
        <v>0</v>
      </c>
      <c r="AG345" s="29">
        <f t="shared" si="312"/>
        <v>0</v>
      </c>
      <c r="AH345" s="29">
        <f t="shared" si="312"/>
        <v>1005245</v>
      </c>
      <c r="AI345" s="29">
        <f t="shared" si="312"/>
        <v>1005245</v>
      </c>
      <c r="AJ345" s="29">
        <f t="shared" si="312"/>
        <v>0</v>
      </c>
      <c r="AK345" s="29">
        <f t="shared" si="312"/>
        <v>0</v>
      </c>
      <c r="AL345" s="29"/>
      <c r="AM345" s="29"/>
      <c r="AN345" s="29"/>
      <c r="AO345" s="29"/>
      <c r="AP345" s="29"/>
      <c r="AQ345" s="29">
        <f t="shared" si="312"/>
        <v>1005245</v>
      </c>
      <c r="AR345" s="29"/>
      <c r="AS345" s="29">
        <f t="shared" si="311"/>
        <v>1005245</v>
      </c>
      <c r="AT345" s="29"/>
      <c r="AU345" s="29">
        <f t="shared" si="309"/>
        <v>1005245</v>
      </c>
      <c r="AV345" s="29">
        <f t="shared" si="312"/>
        <v>1005245</v>
      </c>
      <c r="AW345" s="29"/>
      <c r="AX345" s="29">
        <f t="shared" si="313"/>
        <v>1005245</v>
      </c>
      <c r="AY345" s="29"/>
      <c r="AZ345" s="29">
        <f t="shared" si="310"/>
        <v>1005245</v>
      </c>
    </row>
    <row r="346" spans="1:52" ht="45" hidden="1" x14ac:dyDescent="0.25">
      <c r="A346" s="126" t="s">
        <v>133</v>
      </c>
      <c r="B346" s="126"/>
      <c r="C346" s="126"/>
      <c r="D346" s="126"/>
      <c r="E346" s="124">
        <v>852</v>
      </c>
      <c r="F346" s="3" t="s">
        <v>127</v>
      </c>
      <c r="G346" s="3" t="s">
        <v>16</v>
      </c>
      <c r="H346" s="3" t="s">
        <v>190</v>
      </c>
      <c r="I346" s="3" t="s">
        <v>134</v>
      </c>
      <c r="J346" s="29">
        <f>'7.ВС'!J347</f>
        <v>1005245</v>
      </c>
      <c r="K346" s="29">
        <f>'7.ВС'!K347</f>
        <v>1005245</v>
      </c>
      <c r="L346" s="29">
        <f>'7.ВС'!L347</f>
        <v>0</v>
      </c>
      <c r="M346" s="29">
        <f>'7.ВС'!M347</f>
        <v>0</v>
      </c>
      <c r="N346" s="29">
        <f>'7.ВС'!N347</f>
        <v>0</v>
      </c>
      <c r="O346" s="29">
        <f>'7.ВС'!O347</f>
        <v>0</v>
      </c>
      <c r="P346" s="29">
        <f>'7.ВС'!P347</f>
        <v>0</v>
      </c>
      <c r="Q346" s="29">
        <f>'7.ВС'!Q347</f>
        <v>0</v>
      </c>
      <c r="R346" s="29">
        <f>'7.ВС'!R347</f>
        <v>1005245</v>
      </c>
      <c r="S346" s="29">
        <f>'7.ВС'!S347</f>
        <v>1005245</v>
      </c>
      <c r="T346" s="29">
        <f>'7.ВС'!T347</f>
        <v>0</v>
      </c>
      <c r="U346" s="29">
        <f>'7.ВС'!U347</f>
        <v>0</v>
      </c>
      <c r="V346" s="29">
        <f>'7.ВС'!V347</f>
        <v>0</v>
      </c>
      <c r="W346" s="29">
        <f>'7.ВС'!W347</f>
        <v>0</v>
      </c>
      <c r="X346" s="29">
        <f>'7.ВС'!X347</f>
        <v>0</v>
      </c>
      <c r="Y346" s="29">
        <f>'7.ВС'!Y347</f>
        <v>0</v>
      </c>
      <c r="Z346" s="29">
        <f>'7.ВС'!Z347</f>
        <v>1005245</v>
      </c>
      <c r="AA346" s="29">
        <f>'7.ВС'!AA347</f>
        <v>1005245</v>
      </c>
      <c r="AB346" s="29">
        <f>'7.ВС'!AB347</f>
        <v>0</v>
      </c>
      <c r="AC346" s="29">
        <f>'7.ВС'!AC347</f>
        <v>0</v>
      </c>
      <c r="AD346" s="29">
        <f>'7.ВС'!AD347</f>
        <v>0</v>
      </c>
      <c r="AE346" s="29">
        <f>'7.ВС'!AE347</f>
        <v>0</v>
      </c>
      <c r="AF346" s="29">
        <f>'7.ВС'!AF347</f>
        <v>0</v>
      </c>
      <c r="AG346" s="29">
        <f>'7.ВС'!AG347</f>
        <v>0</v>
      </c>
      <c r="AH346" s="29">
        <f>'7.ВС'!AH347</f>
        <v>1005245</v>
      </c>
      <c r="AI346" s="29">
        <f>'7.ВС'!AI347</f>
        <v>1005245</v>
      </c>
      <c r="AJ346" s="29">
        <f>'7.ВС'!AJ347</f>
        <v>0</v>
      </c>
      <c r="AK346" s="29">
        <f>'7.ВС'!AK347</f>
        <v>0</v>
      </c>
      <c r="AL346" s="29"/>
      <c r="AM346" s="29"/>
      <c r="AN346" s="29"/>
      <c r="AO346" s="29"/>
      <c r="AP346" s="29"/>
      <c r="AQ346" s="29">
        <f>'7.ВС'!AQ347</f>
        <v>1005245</v>
      </c>
      <c r="AR346" s="29"/>
      <c r="AS346" s="29">
        <f t="shared" si="311"/>
        <v>1005245</v>
      </c>
      <c r="AT346" s="29"/>
      <c r="AU346" s="29">
        <f t="shared" si="309"/>
        <v>1005245</v>
      </c>
      <c r="AV346" s="29">
        <f>'7.ВС'!AV347</f>
        <v>1005245</v>
      </c>
      <c r="AW346" s="29"/>
      <c r="AX346" s="29">
        <f t="shared" si="313"/>
        <v>1005245</v>
      </c>
      <c r="AY346" s="29"/>
      <c r="AZ346" s="29">
        <f t="shared" si="310"/>
        <v>1005245</v>
      </c>
    </row>
    <row r="347" spans="1:52" ht="229.5" customHeight="1" x14ac:dyDescent="0.25">
      <c r="A347" s="1" t="s">
        <v>372</v>
      </c>
      <c r="B347" s="126"/>
      <c r="C347" s="126"/>
      <c r="D347" s="126"/>
      <c r="E347" s="124"/>
      <c r="F347" s="3" t="s">
        <v>127</v>
      </c>
      <c r="G347" s="3" t="s">
        <v>16</v>
      </c>
      <c r="H347" s="3" t="s">
        <v>364</v>
      </c>
      <c r="I347" s="3"/>
      <c r="J347" s="29">
        <f t="shared" ref="J347:AV347" si="314">J348</f>
        <v>8175684</v>
      </c>
      <c r="K347" s="29">
        <f t="shared" si="314"/>
        <v>8175684</v>
      </c>
      <c r="L347" s="29">
        <f t="shared" si="314"/>
        <v>0</v>
      </c>
      <c r="M347" s="29">
        <f t="shared" si="314"/>
        <v>0</v>
      </c>
      <c r="N347" s="29">
        <f t="shared" si="314"/>
        <v>0</v>
      </c>
      <c r="O347" s="29">
        <f t="shared" si="314"/>
        <v>0</v>
      </c>
      <c r="P347" s="29">
        <f t="shared" si="314"/>
        <v>0</v>
      </c>
      <c r="Q347" s="29">
        <f t="shared" si="314"/>
        <v>0</v>
      </c>
      <c r="R347" s="29">
        <f t="shared" si="314"/>
        <v>8175684</v>
      </c>
      <c r="S347" s="29">
        <f t="shared" si="314"/>
        <v>8175684</v>
      </c>
      <c r="T347" s="29">
        <f t="shared" si="314"/>
        <v>0</v>
      </c>
      <c r="U347" s="29">
        <f t="shared" si="314"/>
        <v>0</v>
      </c>
      <c r="V347" s="29">
        <f t="shared" si="314"/>
        <v>0</v>
      </c>
      <c r="W347" s="29">
        <f t="shared" si="314"/>
        <v>0</v>
      </c>
      <c r="X347" s="29">
        <f t="shared" si="314"/>
        <v>0</v>
      </c>
      <c r="Y347" s="29">
        <f t="shared" si="314"/>
        <v>0</v>
      </c>
      <c r="Z347" s="29">
        <f t="shared" si="314"/>
        <v>8175684</v>
      </c>
      <c r="AA347" s="29">
        <f t="shared" si="314"/>
        <v>8175684</v>
      </c>
      <c r="AB347" s="29">
        <f t="shared" si="314"/>
        <v>0</v>
      </c>
      <c r="AC347" s="29">
        <f t="shared" si="314"/>
        <v>0</v>
      </c>
      <c r="AD347" s="29">
        <f t="shared" si="314"/>
        <v>-290600</v>
      </c>
      <c r="AE347" s="29">
        <f t="shared" si="314"/>
        <v>-290600</v>
      </c>
      <c r="AF347" s="29">
        <f t="shared" si="314"/>
        <v>0</v>
      </c>
      <c r="AG347" s="29">
        <f t="shared" si="314"/>
        <v>0</v>
      </c>
      <c r="AH347" s="29">
        <f t="shared" si="314"/>
        <v>7885084</v>
      </c>
      <c r="AI347" s="29">
        <f t="shared" si="314"/>
        <v>7885084</v>
      </c>
      <c r="AJ347" s="29">
        <f t="shared" si="314"/>
        <v>0</v>
      </c>
      <c r="AK347" s="29">
        <f t="shared" si="314"/>
        <v>0</v>
      </c>
      <c r="AL347" s="29"/>
      <c r="AM347" s="29"/>
      <c r="AN347" s="29"/>
      <c r="AO347" s="29"/>
      <c r="AP347" s="29"/>
      <c r="AQ347" s="29">
        <f t="shared" si="314"/>
        <v>9454484</v>
      </c>
      <c r="AR347" s="29"/>
      <c r="AS347" s="29">
        <f t="shared" si="311"/>
        <v>9454484</v>
      </c>
      <c r="AT347" s="29"/>
      <c r="AU347" s="29">
        <f t="shared" si="309"/>
        <v>9454484</v>
      </c>
      <c r="AV347" s="29">
        <f t="shared" si="314"/>
        <v>6918284</v>
      </c>
      <c r="AW347" s="29"/>
      <c r="AX347" s="29">
        <f t="shared" si="313"/>
        <v>6918284</v>
      </c>
      <c r="AY347" s="29"/>
      <c r="AZ347" s="29">
        <f t="shared" si="310"/>
        <v>6918284</v>
      </c>
    </row>
    <row r="348" spans="1:52" ht="30" x14ac:dyDescent="0.25">
      <c r="A348" s="126" t="s">
        <v>131</v>
      </c>
      <c r="B348" s="126"/>
      <c r="C348" s="126"/>
      <c r="D348" s="126"/>
      <c r="E348" s="124">
        <v>852</v>
      </c>
      <c r="F348" s="3" t="s">
        <v>127</v>
      </c>
      <c r="G348" s="3" t="s">
        <v>16</v>
      </c>
      <c r="H348" s="3" t="s">
        <v>364</v>
      </c>
      <c r="I348" s="3" t="s">
        <v>132</v>
      </c>
      <c r="J348" s="29">
        <f t="shared" ref="J348:AV348" si="315">J349+J350</f>
        <v>8175684</v>
      </c>
      <c r="K348" s="29">
        <f t="shared" ref="K348:M348" si="316">K349+K350</f>
        <v>8175684</v>
      </c>
      <c r="L348" s="29">
        <f t="shared" si="316"/>
        <v>0</v>
      </c>
      <c r="M348" s="29">
        <f t="shared" si="316"/>
        <v>0</v>
      </c>
      <c r="N348" s="29">
        <f t="shared" ref="N348:U348" si="317">N349+N350</f>
        <v>0</v>
      </c>
      <c r="O348" s="29">
        <f t="shared" si="317"/>
        <v>0</v>
      </c>
      <c r="P348" s="29">
        <f t="shared" si="317"/>
        <v>0</v>
      </c>
      <c r="Q348" s="29">
        <f t="shared" si="317"/>
        <v>0</v>
      </c>
      <c r="R348" s="29">
        <f t="shared" si="317"/>
        <v>8175684</v>
      </c>
      <c r="S348" s="29">
        <f t="shared" si="317"/>
        <v>8175684</v>
      </c>
      <c r="T348" s="29">
        <f t="shared" si="317"/>
        <v>0</v>
      </c>
      <c r="U348" s="29">
        <f t="shared" si="317"/>
        <v>0</v>
      </c>
      <c r="V348" s="29">
        <f t="shared" ref="V348:AC348" si="318">V349+V350</f>
        <v>0</v>
      </c>
      <c r="W348" s="29">
        <f t="shared" si="318"/>
        <v>0</v>
      </c>
      <c r="X348" s="29">
        <f t="shared" si="318"/>
        <v>0</v>
      </c>
      <c r="Y348" s="29">
        <f t="shared" si="318"/>
        <v>0</v>
      </c>
      <c r="Z348" s="29">
        <f t="shared" si="318"/>
        <v>8175684</v>
      </c>
      <c r="AA348" s="29">
        <f t="shared" si="318"/>
        <v>8175684</v>
      </c>
      <c r="AB348" s="29">
        <f t="shared" si="318"/>
        <v>0</v>
      </c>
      <c r="AC348" s="29">
        <f t="shared" si="318"/>
        <v>0</v>
      </c>
      <c r="AD348" s="29">
        <f t="shared" ref="AD348:AK348" si="319">AD349+AD350</f>
        <v>-290600</v>
      </c>
      <c r="AE348" s="29">
        <f t="shared" si="319"/>
        <v>-290600</v>
      </c>
      <c r="AF348" s="29">
        <f t="shared" si="319"/>
        <v>0</v>
      </c>
      <c r="AG348" s="29">
        <f t="shared" si="319"/>
        <v>0</v>
      </c>
      <c r="AH348" s="29">
        <f t="shared" si="319"/>
        <v>7885084</v>
      </c>
      <c r="AI348" s="29">
        <f t="shared" si="319"/>
        <v>7885084</v>
      </c>
      <c r="AJ348" s="29">
        <f t="shared" si="319"/>
        <v>0</v>
      </c>
      <c r="AK348" s="29">
        <f t="shared" si="319"/>
        <v>0</v>
      </c>
      <c r="AL348" s="29"/>
      <c r="AM348" s="29"/>
      <c r="AN348" s="29"/>
      <c r="AO348" s="29"/>
      <c r="AP348" s="29"/>
      <c r="AQ348" s="29">
        <f t="shared" si="315"/>
        <v>9454484</v>
      </c>
      <c r="AR348" s="29"/>
      <c r="AS348" s="29">
        <f t="shared" si="311"/>
        <v>9454484</v>
      </c>
      <c r="AT348" s="29"/>
      <c r="AU348" s="29">
        <f t="shared" si="309"/>
        <v>9454484</v>
      </c>
      <c r="AV348" s="29">
        <f t="shared" si="315"/>
        <v>6918284</v>
      </c>
      <c r="AW348" s="29"/>
      <c r="AX348" s="29">
        <f t="shared" si="313"/>
        <v>6918284</v>
      </c>
      <c r="AY348" s="29"/>
      <c r="AZ348" s="29">
        <f t="shared" si="310"/>
        <v>6918284</v>
      </c>
    </row>
    <row r="349" spans="1:52" ht="30" x14ac:dyDescent="0.25">
      <c r="A349" s="126" t="s">
        <v>143</v>
      </c>
      <c r="B349" s="126"/>
      <c r="C349" s="126"/>
      <c r="D349" s="126"/>
      <c r="E349" s="124">
        <v>852</v>
      </c>
      <c r="F349" s="3" t="s">
        <v>127</v>
      </c>
      <c r="G349" s="3" t="s">
        <v>16</v>
      </c>
      <c r="H349" s="3" t="s">
        <v>364</v>
      </c>
      <c r="I349" s="3" t="s">
        <v>144</v>
      </c>
      <c r="J349" s="29">
        <f>'7.ВС'!J350</f>
        <v>6135342</v>
      </c>
      <c r="K349" s="29">
        <f>'7.ВС'!K350</f>
        <v>6135342</v>
      </c>
      <c r="L349" s="29">
        <f>'7.ВС'!L350</f>
        <v>0</v>
      </c>
      <c r="M349" s="29">
        <f>'7.ВС'!M350</f>
        <v>0</v>
      </c>
      <c r="N349" s="29">
        <f>'7.ВС'!N350</f>
        <v>0</v>
      </c>
      <c r="O349" s="29">
        <f>'7.ВС'!O350</f>
        <v>0</v>
      </c>
      <c r="P349" s="29">
        <f>'7.ВС'!P350</f>
        <v>0</v>
      </c>
      <c r="Q349" s="29">
        <f>'7.ВС'!Q350</f>
        <v>0</v>
      </c>
      <c r="R349" s="29">
        <f>'7.ВС'!R350</f>
        <v>6135342</v>
      </c>
      <c r="S349" s="29">
        <f>'7.ВС'!S350</f>
        <v>6135342</v>
      </c>
      <c r="T349" s="29">
        <f>'7.ВС'!T350</f>
        <v>0</v>
      </c>
      <c r="U349" s="29">
        <f>'7.ВС'!U350</f>
        <v>0</v>
      </c>
      <c r="V349" s="29">
        <f>'7.ВС'!V350</f>
        <v>0</v>
      </c>
      <c r="W349" s="29">
        <f>'7.ВС'!W350</f>
        <v>0</v>
      </c>
      <c r="X349" s="29">
        <f>'7.ВС'!X350</f>
        <v>0</v>
      </c>
      <c r="Y349" s="29">
        <f>'7.ВС'!Y350</f>
        <v>0</v>
      </c>
      <c r="Z349" s="29">
        <f>'7.ВС'!Z350</f>
        <v>6135342</v>
      </c>
      <c r="AA349" s="29">
        <f>'7.ВС'!AA350</f>
        <v>6135342</v>
      </c>
      <c r="AB349" s="29">
        <f>'7.ВС'!AB350</f>
        <v>0</v>
      </c>
      <c r="AC349" s="29">
        <f>'7.ВС'!AC350</f>
        <v>0</v>
      </c>
      <c r="AD349" s="29">
        <f>'7.ВС'!AD350</f>
        <v>-290600</v>
      </c>
      <c r="AE349" s="29">
        <f>'7.ВС'!AE350</f>
        <v>-290600</v>
      </c>
      <c r="AF349" s="29">
        <f>'7.ВС'!AF350</f>
        <v>0</v>
      </c>
      <c r="AG349" s="29">
        <f>'7.ВС'!AG350</f>
        <v>0</v>
      </c>
      <c r="AH349" s="29">
        <f>'7.ВС'!AH350</f>
        <v>5844742</v>
      </c>
      <c r="AI349" s="29">
        <f>'7.ВС'!AI350</f>
        <v>5844742</v>
      </c>
      <c r="AJ349" s="29">
        <f>'7.ВС'!AJ350</f>
        <v>0</v>
      </c>
      <c r="AK349" s="29">
        <f>'7.ВС'!AK350</f>
        <v>0</v>
      </c>
      <c r="AL349" s="29"/>
      <c r="AM349" s="29"/>
      <c r="AN349" s="29"/>
      <c r="AO349" s="29"/>
      <c r="AP349" s="29"/>
      <c r="AQ349" s="29">
        <f>'7.ВС'!AQ350</f>
        <v>5676149</v>
      </c>
      <c r="AR349" s="29"/>
      <c r="AS349" s="29">
        <f t="shared" si="311"/>
        <v>5676149</v>
      </c>
      <c r="AT349" s="29"/>
      <c r="AU349" s="29">
        <f t="shared" si="309"/>
        <v>5676149</v>
      </c>
      <c r="AV349" s="29">
        <f>'7.ВС'!AV350</f>
        <v>5213354</v>
      </c>
      <c r="AW349" s="29"/>
      <c r="AX349" s="29">
        <f t="shared" si="313"/>
        <v>5213354</v>
      </c>
      <c r="AY349" s="29"/>
      <c r="AZ349" s="29">
        <f t="shared" si="310"/>
        <v>5213354</v>
      </c>
    </row>
    <row r="350" spans="1:52" ht="45" hidden="1" x14ac:dyDescent="0.25">
      <c r="A350" s="126" t="s">
        <v>133</v>
      </c>
      <c r="B350" s="126"/>
      <c r="C350" s="126"/>
      <c r="D350" s="126"/>
      <c r="E350" s="124">
        <v>852</v>
      </c>
      <c r="F350" s="3" t="s">
        <v>127</v>
      </c>
      <c r="G350" s="3" t="s">
        <v>16</v>
      </c>
      <c r="H350" s="3" t="s">
        <v>364</v>
      </c>
      <c r="I350" s="3" t="s">
        <v>134</v>
      </c>
      <c r="J350" s="29">
        <f>'7.ВС'!J351</f>
        <v>2040342</v>
      </c>
      <c r="K350" s="29">
        <f>'7.ВС'!K351</f>
        <v>2040342</v>
      </c>
      <c r="L350" s="29">
        <f>'7.ВС'!L351</f>
        <v>0</v>
      </c>
      <c r="M350" s="29">
        <f>'7.ВС'!M351</f>
        <v>0</v>
      </c>
      <c r="N350" s="29">
        <f>'7.ВС'!N351</f>
        <v>0</v>
      </c>
      <c r="O350" s="29">
        <f>'7.ВС'!O351</f>
        <v>0</v>
      </c>
      <c r="P350" s="29">
        <f>'7.ВС'!P351</f>
        <v>0</v>
      </c>
      <c r="Q350" s="29">
        <f>'7.ВС'!Q351</f>
        <v>0</v>
      </c>
      <c r="R350" s="29">
        <f>'7.ВС'!R351</f>
        <v>2040342</v>
      </c>
      <c r="S350" s="29">
        <f>'7.ВС'!S351</f>
        <v>2040342</v>
      </c>
      <c r="T350" s="29">
        <f>'7.ВС'!T351</f>
        <v>0</v>
      </c>
      <c r="U350" s="29">
        <f>'7.ВС'!U351</f>
        <v>0</v>
      </c>
      <c r="V350" s="29">
        <f>'7.ВС'!V351</f>
        <v>0</v>
      </c>
      <c r="W350" s="29">
        <f>'7.ВС'!W351</f>
        <v>0</v>
      </c>
      <c r="X350" s="29">
        <f>'7.ВС'!X351</f>
        <v>0</v>
      </c>
      <c r="Y350" s="29">
        <f>'7.ВС'!Y351</f>
        <v>0</v>
      </c>
      <c r="Z350" s="29">
        <f>'7.ВС'!Z351</f>
        <v>2040342</v>
      </c>
      <c r="AA350" s="29">
        <f>'7.ВС'!AA351</f>
        <v>2040342</v>
      </c>
      <c r="AB350" s="29">
        <f>'7.ВС'!AB351</f>
        <v>0</v>
      </c>
      <c r="AC350" s="29">
        <f>'7.ВС'!AC351</f>
        <v>0</v>
      </c>
      <c r="AD350" s="29">
        <f>'7.ВС'!AD351</f>
        <v>0</v>
      </c>
      <c r="AE350" s="29">
        <f>'7.ВС'!AE351</f>
        <v>0</v>
      </c>
      <c r="AF350" s="29">
        <f>'7.ВС'!AF351</f>
        <v>0</v>
      </c>
      <c r="AG350" s="29">
        <f>'7.ВС'!AG351</f>
        <v>0</v>
      </c>
      <c r="AH350" s="29">
        <f>'7.ВС'!AH351</f>
        <v>2040342</v>
      </c>
      <c r="AI350" s="29">
        <f>'7.ВС'!AI351</f>
        <v>2040342</v>
      </c>
      <c r="AJ350" s="29">
        <f>'7.ВС'!AJ351</f>
        <v>0</v>
      </c>
      <c r="AK350" s="29">
        <f>'7.ВС'!AK351</f>
        <v>0</v>
      </c>
      <c r="AL350" s="29"/>
      <c r="AM350" s="29"/>
      <c r="AN350" s="29"/>
      <c r="AO350" s="29"/>
      <c r="AP350" s="29"/>
      <c r="AQ350" s="29">
        <f>'7.ВС'!AQ351</f>
        <v>3778335</v>
      </c>
      <c r="AR350" s="29"/>
      <c r="AS350" s="29">
        <f t="shared" si="311"/>
        <v>3778335</v>
      </c>
      <c r="AT350" s="29"/>
      <c r="AU350" s="29">
        <f t="shared" si="309"/>
        <v>3778335</v>
      </c>
      <c r="AV350" s="29">
        <f>'7.ВС'!AV351</f>
        <v>1704930</v>
      </c>
      <c r="AW350" s="29"/>
      <c r="AX350" s="29">
        <f t="shared" si="313"/>
        <v>1704930</v>
      </c>
      <c r="AY350" s="29"/>
      <c r="AZ350" s="29">
        <f t="shared" si="310"/>
        <v>1704930</v>
      </c>
    </row>
    <row r="351" spans="1:52" ht="60" hidden="1" x14ac:dyDescent="0.25">
      <c r="A351" s="126" t="s">
        <v>191</v>
      </c>
      <c r="B351" s="126"/>
      <c r="C351" s="126"/>
      <c r="D351" s="126"/>
      <c r="E351" s="124">
        <v>852</v>
      </c>
      <c r="F351" s="3" t="s">
        <v>127</v>
      </c>
      <c r="G351" s="3" t="s">
        <v>16</v>
      </c>
      <c r="H351" s="3" t="s">
        <v>192</v>
      </c>
      <c r="I351" s="3"/>
      <c r="J351" s="29">
        <f t="shared" ref="J351:AV352" si="320">J352</f>
        <v>255917.47</v>
      </c>
      <c r="K351" s="29">
        <f t="shared" si="320"/>
        <v>255917.47</v>
      </c>
      <c r="L351" s="29">
        <f t="shared" si="320"/>
        <v>0</v>
      </c>
      <c r="M351" s="29">
        <f t="shared" si="320"/>
        <v>0</v>
      </c>
      <c r="N351" s="29">
        <f t="shared" si="320"/>
        <v>0</v>
      </c>
      <c r="O351" s="29">
        <f t="shared" si="320"/>
        <v>0</v>
      </c>
      <c r="P351" s="29">
        <f t="shared" si="320"/>
        <v>0</v>
      </c>
      <c r="Q351" s="29">
        <f t="shared" si="320"/>
        <v>0</v>
      </c>
      <c r="R351" s="29">
        <f t="shared" si="320"/>
        <v>255917.47</v>
      </c>
      <c r="S351" s="29">
        <f t="shared" si="320"/>
        <v>255917.47</v>
      </c>
      <c r="T351" s="29">
        <f t="shared" si="320"/>
        <v>0</v>
      </c>
      <c r="U351" s="29">
        <f t="shared" si="320"/>
        <v>0</v>
      </c>
      <c r="V351" s="29">
        <f t="shared" si="320"/>
        <v>0</v>
      </c>
      <c r="W351" s="29">
        <f t="shared" si="320"/>
        <v>0</v>
      </c>
      <c r="X351" s="29">
        <f t="shared" si="320"/>
        <v>0</v>
      </c>
      <c r="Y351" s="29">
        <f t="shared" si="320"/>
        <v>0</v>
      </c>
      <c r="Z351" s="29">
        <f t="shared" si="320"/>
        <v>255917.47</v>
      </c>
      <c r="AA351" s="29">
        <f t="shared" si="320"/>
        <v>255917.47</v>
      </c>
      <c r="AB351" s="29">
        <f t="shared" si="320"/>
        <v>0</v>
      </c>
      <c r="AC351" s="29">
        <f t="shared" si="320"/>
        <v>0</v>
      </c>
      <c r="AD351" s="29">
        <f t="shared" si="320"/>
        <v>0</v>
      </c>
      <c r="AE351" s="29">
        <f t="shared" si="320"/>
        <v>0</v>
      </c>
      <c r="AF351" s="29">
        <f t="shared" si="320"/>
        <v>0</v>
      </c>
      <c r="AG351" s="29">
        <f t="shared" si="320"/>
        <v>0</v>
      </c>
      <c r="AH351" s="29">
        <f t="shared" si="320"/>
        <v>255917.47</v>
      </c>
      <c r="AI351" s="29">
        <f t="shared" si="320"/>
        <v>255917.47</v>
      </c>
      <c r="AJ351" s="29">
        <f t="shared" si="320"/>
        <v>0</v>
      </c>
      <c r="AK351" s="29">
        <f t="shared" si="320"/>
        <v>0</v>
      </c>
      <c r="AL351" s="29"/>
      <c r="AM351" s="29"/>
      <c r="AN351" s="29"/>
      <c r="AO351" s="29"/>
      <c r="AP351" s="29"/>
      <c r="AQ351" s="29">
        <f t="shared" si="320"/>
        <v>265642.34000000003</v>
      </c>
      <c r="AR351" s="29"/>
      <c r="AS351" s="29">
        <f t="shared" si="311"/>
        <v>265642.34000000003</v>
      </c>
      <c r="AT351" s="29"/>
      <c r="AU351" s="29">
        <f t="shared" si="309"/>
        <v>265642.34000000003</v>
      </c>
      <c r="AV351" s="29">
        <f t="shared" si="320"/>
        <v>276268.03999999998</v>
      </c>
      <c r="AW351" s="29"/>
      <c r="AX351" s="29">
        <f t="shared" si="313"/>
        <v>276268.03999999998</v>
      </c>
      <c r="AY351" s="29"/>
      <c r="AZ351" s="29">
        <f t="shared" si="310"/>
        <v>276268.03999999998</v>
      </c>
    </row>
    <row r="352" spans="1:52" ht="30" hidden="1" x14ac:dyDescent="0.25">
      <c r="A352" s="126" t="s">
        <v>131</v>
      </c>
      <c r="B352" s="126"/>
      <c r="C352" s="126"/>
      <c r="D352" s="126"/>
      <c r="E352" s="124">
        <v>852</v>
      </c>
      <c r="F352" s="3" t="s">
        <v>127</v>
      </c>
      <c r="G352" s="3" t="s">
        <v>16</v>
      </c>
      <c r="H352" s="3" t="s">
        <v>192</v>
      </c>
      <c r="I352" s="3" t="s">
        <v>132</v>
      </c>
      <c r="J352" s="29">
        <f t="shared" si="320"/>
        <v>255917.47</v>
      </c>
      <c r="K352" s="29">
        <f t="shared" si="320"/>
        <v>255917.47</v>
      </c>
      <c r="L352" s="29">
        <f t="shared" si="320"/>
        <v>0</v>
      </c>
      <c r="M352" s="29">
        <f t="shared" si="320"/>
        <v>0</v>
      </c>
      <c r="N352" s="29">
        <f t="shared" si="320"/>
        <v>0</v>
      </c>
      <c r="O352" s="29">
        <f t="shared" si="320"/>
        <v>0</v>
      </c>
      <c r="P352" s="29">
        <f t="shared" si="320"/>
        <v>0</v>
      </c>
      <c r="Q352" s="29">
        <f t="shared" si="320"/>
        <v>0</v>
      </c>
      <c r="R352" s="29">
        <f t="shared" si="320"/>
        <v>255917.47</v>
      </c>
      <c r="S352" s="29">
        <f t="shared" si="320"/>
        <v>255917.47</v>
      </c>
      <c r="T352" s="29">
        <f t="shared" si="320"/>
        <v>0</v>
      </c>
      <c r="U352" s="29">
        <f t="shared" si="320"/>
        <v>0</v>
      </c>
      <c r="V352" s="29">
        <f t="shared" si="320"/>
        <v>0</v>
      </c>
      <c r="W352" s="29">
        <f t="shared" si="320"/>
        <v>0</v>
      </c>
      <c r="X352" s="29">
        <f t="shared" si="320"/>
        <v>0</v>
      </c>
      <c r="Y352" s="29">
        <f t="shared" si="320"/>
        <v>0</v>
      </c>
      <c r="Z352" s="29">
        <f t="shared" si="320"/>
        <v>255917.47</v>
      </c>
      <c r="AA352" s="29">
        <f t="shared" si="320"/>
        <v>255917.47</v>
      </c>
      <c r="AB352" s="29">
        <f t="shared" si="320"/>
        <v>0</v>
      </c>
      <c r="AC352" s="29">
        <f t="shared" si="320"/>
        <v>0</v>
      </c>
      <c r="AD352" s="29">
        <f t="shared" si="320"/>
        <v>0</v>
      </c>
      <c r="AE352" s="29">
        <f t="shared" si="320"/>
        <v>0</v>
      </c>
      <c r="AF352" s="29">
        <f t="shared" si="320"/>
        <v>0</v>
      </c>
      <c r="AG352" s="29">
        <f t="shared" si="320"/>
        <v>0</v>
      </c>
      <c r="AH352" s="29">
        <f t="shared" si="320"/>
        <v>255917.47</v>
      </c>
      <c r="AI352" s="29">
        <f t="shared" si="320"/>
        <v>255917.47</v>
      </c>
      <c r="AJ352" s="29">
        <f t="shared" si="320"/>
        <v>0</v>
      </c>
      <c r="AK352" s="29">
        <f t="shared" si="320"/>
        <v>0</v>
      </c>
      <c r="AL352" s="29"/>
      <c r="AM352" s="29"/>
      <c r="AN352" s="29"/>
      <c r="AO352" s="29"/>
      <c r="AP352" s="29"/>
      <c r="AQ352" s="29">
        <f t="shared" si="320"/>
        <v>265642.34000000003</v>
      </c>
      <c r="AR352" s="29"/>
      <c r="AS352" s="29">
        <f t="shared" si="311"/>
        <v>265642.34000000003</v>
      </c>
      <c r="AT352" s="29"/>
      <c r="AU352" s="29">
        <f t="shared" si="309"/>
        <v>265642.34000000003</v>
      </c>
      <c r="AV352" s="29">
        <f t="shared" si="320"/>
        <v>276268.03999999998</v>
      </c>
      <c r="AW352" s="29"/>
      <c r="AX352" s="29">
        <f t="shared" si="313"/>
        <v>276268.03999999998</v>
      </c>
      <c r="AY352" s="29"/>
      <c r="AZ352" s="29">
        <f t="shared" si="310"/>
        <v>276268.03999999998</v>
      </c>
    </row>
    <row r="353" spans="1:52" ht="30" hidden="1" x14ac:dyDescent="0.25">
      <c r="A353" s="126" t="s">
        <v>143</v>
      </c>
      <c r="B353" s="126"/>
      <c r="C353" s="126"/>
      <c r="D353" s="126"/>
      <c r="E353" s="124">
        <v>852</v>
      </c>
      <c r="F353" s="3" t="s">
        <v>127</v>
      </c>
      <c r="G353" s="3" t="s">
        <v>16</v>
      </c>
      <c r="H353" s="3" t="s">
        <v>192</v>
      </c>
      <c r="I353" s="3" t="s">
        <v>144</v>
      </c>
      <c r="J353" s="29">
        <f>'7.ВС'!J354</f>
        <v>255917.47</v>
      </c>
      <c r="K353" s="29">
        <f>'7.ВС'!K354</f>
        <v>255917.47</v>
      </c>
      <c r="L353" s="29">
        <f>'7.ВС'!L354</f>
        <v>0</v>
      </c>
      <c r="M353" s="29">
        <f>'7.ВС'!M354</f>
        <v>0</v>
      </c>
      <c r="N353" s="29">
        <f>'7.ВС'!N354</f>
        <v>0</v>
      </c>
      <c r="O353" s="29">
        <f>'7.ВС'!O354</f>
        <v>0</v>
      </c>
      <c r="P353" s="29">
        <f>'7.ВС'!P354</f>
        <v>0</v>
      </c>
      <c r="Q353" s="29">
        <f>'7.ВС'!Q354</f>
        <v>0</v>
      </c>
      <c r="R353" s="29">
        <f>'7.ВС'!R354</f>
        <v>255917.47</v>
      </c>
      <c r="S353" s="29">
        <f>'7.ВС'!S354</f>
        <v>255917.47</v>
      </c>
      <c r="T353" s="29">
        <f>'7.ВС'!T354</f>
        <v>0</v>
      </c>
      <c r="U353" s="29">
        <f>'7.ВС'!U354</f>
        <v>0</v>
      </c>
      <c r="V353" s="29">
        <f>'7.ВС'!V354</f>
        <v>0</v>
      </c>
      <c r="W353" s="29">
        <f>'7.ВС'!W354</f>
        <v>0</v>
      </c>
      <c r="X353" s="29">
        <f>'7.ВС'!X354</f>
        <v>0</v>
      </c>
      <c r="Y353" s="29">
        <f>'7.ВС'!Y354</f>
        <v>0</v>
      </c>
      <c r="Z353" s="29">
        <f>'7.ВС'!Z354</f>
        <v>255917.47</v>
      </c>
      <c r="AA353" s="29">
        <f>'7.ВС'!AA354</f>
        <v>255917.47</v>
      </c>
      <c r="AB353" s="29">
        <f>'7.ВС'!AB354</f>
        <v>0</v>
      </c>
      <c r="AC353" s="29">
        <f>'7.ВС'!AC354</f>
        <v>0</v>
      </c>
      <c r="AD353" s="29">
        <f>'7.ВС'!AD354</f>
        <v>0</v>
      </c>
      <c r="AE353" s="29">
        <f>'7.ВС'!AE354</f>
        <v>0</v>
      </c>
      <c r="AF353" s="29">
        <f>'7.ВС'!AF354</f>
        <v>0</v>
      </c>
      <c r="AG353" s="29">
        <f>'7.ВС'!AG354</f>
        <v>0</v>
      </c>
      <c r="AH353" s="29">
        <f>'7.ВС'!AH354</f>
        <v>255917.47</v>
      </c>
      <c r="AI353" s="29">
        <f>'7.ВС'!AI354</f>
        <v>255917.47</v>
      </c>
      <c r="AJ353" s="29">
        <f>'7.ВС'!AJ354</f>
        <v>0</v>
      </c>
      <c r="AK353" s="29">
        <f>'7.ВС'!AK354</f>
        <v>0</v>
      </c>
      <c r="AL353" s="29"/>
      <c r="AM353" s="29"/>
      <c r="AN353" s="29"/>
      <c r="AO353" s="29"/>
      <c r="AP353" s="29"/>
      <c r="AQ353" s="29">
        <f>'7.ВС'!AQ354</f>
        <v>265642.34000000003</v>
      </c>
      <c r="AR353" s="29"/>
      <c r="AS353" s="29">
        <f t="shared" si="311"/>
        <v>265642.34000000003</v>
      </c>
      <c r="AT353" s="29"/>
      <c r="AU353" s="29">
        <f t="shared" si="309"/>
        <v>265642.34000000003</v>
      </c>
      <c r="AV353" s="29">
        <f>'7.ВС'!AV354</f>
        <v>276268.03999999998</v>
      </c>
      <c r="AW353" s="29"/>
      <c r="AX353" s="29">
        <f t="shared" si="313"/>
        <v>276268.03999999998</v>
      </c>
      <c r="AY353" s="29"/>
      <c r="AZ353" s="29">
        <f t="shared" si="310"/>
        <v>276268.03999999998</v>
      </c>
    </row>
    <row r="354" spans="1:52" ht="28.5" hidden="1" x14ac:dyDescent="0.25">
      <c r="A354" s="6" t="s">
        <v>141</v>
      </c>
      <c r="B354" s="104"/>
      <c r="C354" s="104"/>
      <c r="D354" s="104"/>
      <c r="E354" s="124">
        <v>852</v>
      </c>
      <c r="F354" s="27" t="s">
        <v>127</v>
      </c>
      <c r="G354" s="27" t="s">
        <v>142</v>
      </c>
      <c r="H354" s="27"/>
      <c r="I354" s="27"/>
      <c r="J354" s="30">
        <f t="shared" ref="J354:AV354" si="321">J355+J360+J365</f>
        <v>1155203</v>
      </c>
      <c r="K354" s="30">
        <f t="shared" ref="K354:M354" si="322">K355+K360+K365</f>
        <v>1155203</v>
      </c>
      <c r="L354" s="30">
        <f t="shared" si="322"/>
        <v>0</v>
      </c>
      <c r="M354" s="30">
        <f t="shared" si="322"/>
        <v>0</v>
      </c>
      <c r="N354" s="30">
        <f t="shared" ref="N354:U354" si="323">N355+N360+N365</f>
        <v>0</v>
      </c>
      <c r="O354" s="30">
        <f t="shared" si="323"/>
        <v>0</v>
      </c>
      <c r="P354" s="30">
        <f t="shared" si="323"/>
        <v>0</v>
      </c>
      <c r="Q354" s="30">
        <f t="shared" si="323"/>
        <v>0</v>
      </c>
      <c r="R354" s="30">
        <f t="shared" si="323"/>
        <v>1155203</v>
      </c>
      <c r="S354" s="30">
        <f t="shared" si="323"/>
        <v>1155203</v>
      </c>
      <c r="T354" s="30">
        <f t="shared" si="323"/>
        <v>0</v>
      </c>
      <c r="U354" s="30">
        <f t="shared" si="323"/>
        <v>0</v>
      </c>
      <c r="V354" s="30">
        <f t="shared" ref="V354:AC354" si="324">V355+V360+V365</f>
        <v>0</v>
      </c>
      <c r="W354" s="30">
        <f t="shared" si="324"/>
        <v>0</v>
      </c>
      <c r="X354" s="30">
        <f t="shared" si="324"/>
        <v>0</v>
      </c>
      <c r="Y354" s="30">
        <f t="shared" si="324"/>
        <v>0</v>
      </c>
      <c r="Z354" s="30">
        <f t="shared" si="324"/>
        <v>1155203</v>
      </c>
      <c r="AA354" s="30">
        <f t="shared" si="324"/>
        <v>1155203</v>
      </c>
      <c r="AB354" s="30">
        <f t="shared" si="324"/>
        <v>0</v>
      </c>
      <c r="AC354" s="30">
        <f t="shared" si="324"/>
        <v>0</v>
      </c>
      <c r="AD354" s="30">
        <f t="shared" ref="AD354:AK354" si="325">AD355+AD360+AD365</f>
        <v>0</v>
      </c>
      <c r="AE354" s="30">
        <f t="shared" si="325"/>
        <v>0</v>
      </c>
      <c r="AF354" s="30">
        <f t="shared" si="325"/>
        <v>0</v>
      </c>
      <c r="AG354" s="30">
        <f t="shared" si="325"/>
        <v>0</v>
      </c>
      <c r="AH354" s="30">
        <f t="shared" si="325"/>
        <v>1155203</v>
      </c>
      <c r="AI354" s="30">
        <f t="shared" si="325"/>
        <v>1155203</v>
      </c>
      <c r="AJ354" s="30">
        <f t="shared" si="325"/>
        <v>0</v>
      </c>
      <c r="AK354" s="30">
        <f t="shared" si="325"/>
        <v>0</v>
      </c>
      <c r="AL354" s="30"/>
      <c r="AM354" s="30"/>
      <c r="AN354" s="30"/>
      <c r="AO354" s="30"/>
      <c r="AP354" s="30"/>
      <c r="AQ354" s="30">
        <f t="shared" si="321"/>
        <v>1162203</v>
      </c>
      <c r="AR354" s="30"/>
      <c r="AS354" s="29">
        <f t="shared" si="311"/>
        <v>1162203</v>
      </c>
      <c r="AT354" s="30"/>
      <c r="AU354" s="29">
        <f t="shared" si="309"/>
        <v>1162203</v>
      </c>
      <c r="AV354" s="30">
        <f t="shared" si="321"/>
        <v>1162203</v>
      </c>
      <c r="AW354" s="30"/>
      <c r="AX354" s="29">
        <f t="shared" si="313"/>
        <v>1162203</v>
      </c>
      <c r="AY354" s="30"/>
      <c r="AZ354" s="29">
        <f t="shared" si="310"/>
        <v>1162203</v>
      </c>
    </row>
    <row r="355" spans="1:52" ht="135" hidden="1" x14ac:dyDescent="0.25">
      <c r="A355" s="126" t="s">
        <v>43</v>
      </c>
      <c r="B355" s="124"/>
      <c r="C355" s="124"/>
      <c r="D355" s="124"/>
      <c r="E355" s="124">
        <v>851</v>
      </c>
      <c r="F355" s="3" t="s">
        <v>127</v>
      </c>
      <c r="G355" s="3" t="s">
        <v>142</v>
      </c>
      <c r="H355" s="3" t="s">
        <v>44</v>
      </c>
      <c r="I355" s="3"/>
      <c r="J355" s="29">
        <f t="shared" ref="J355:AV355" si="326">J356+J358</f>
        <v>489087</v>
      </c>
      <c r="K355" s="29">
        <f t="shared" ref="K355:M355" si="327">K356+K358</f>
        <v>489087</v>
      </c>
      <c r="L355" s="29">
        <f t="shared" si="327"/>
        <v>0</v>
      </c>
      <c r="M355" s="29">
        <f t="shared" si="327"/>
        <v>0</v>
      </c>
      <c r="N355" s="29">
        <f t="shared" ref="N355:U355" si="328">N356+N358</f>
        <v>0</v>
      </c>
      <c r="O355" s="29">
        <f t="shared" si="328"/>
        <v>0</v>
      </c>
      <c r="P355" s="29">
        <f t="shared" si="328"/>
        <v>0</v>
      </c>
      <c r="Q355" s="29">
        <f t="shared" si="328"/>
        <v>0</v>
      </c>
      <c r="R355" s="29">
        <f t="shared" si="328"/>
        <v>489087</v>
      </c>
      <c r="S355" s="29">
        <f t="shared" si="328"/>
        <v>489087</v>
      </c>
      <c r="T355" s="29">
        <f t="shared" si="328"/>
        <v>0</v>
      </c>
      <c r="U355" s="29">
        <f t="shared" si="328"/>
        <v>0</v>
      </c>
      <c r="V355" s="29">
        <f t="shared" ref="V355:AC355" si="329">V356+V358</f>
        <v>0</v>
      </c>
      <c r="W355" s="29">
        <f t="shared" si="329"/>
        <v>0</v>
      </c>
      <c r="X355" s="29">
        <f t="shared" si="329"/>
        <v>0</v>
      </c>
      <c r="Y355" s="29">
        <f t="shared" si="329"/>
        <v>0</v>
      </c>
      <c r="Z355" s="29">
        <f t="shared" si="329"/>
        <v>489087</v>
      </c>
      <c r="AA355" s="29">
        <f t="shared" si="329"/>
        <v>489087</v>
      </c>
      <c r="AB355" s="29">
        <f t="shared" si="329"/>
        <v>0</v>
      </c>
      <c r="AC355" s="29">
        <f t="shared" si="329"/>
        <v>0</v>
      </c>
      <c r="AD355" s="29">
        <f t="shared" ref="AD355:AK355" si="330">AD356+AD358</f>
        <v>0</v>
      </c>
      <c r="AE355" s="29">
        <f t="shared" si="330"/>
        <v>0</v>
      </c>
      <c r="AF355" s="29">
        <f t="shared" si="330"/>
        <v>0</v>
      </c>
      <c r="AG355" s="29">
        <f t="shared" si="330"/>
        <v>0</v>
      </c>
      <c r="AH355" s="29">
        <f t="shared" si="330"/>
        <v>489087</v>
      </c>
      <c r="AI355" s="29">
        <f t="shared" si="330"/>
        <v>489087</v>
      </c>
      <c r="AJ355" s="29">
        <f t="shared" si="330"/>
        <v>0</v>
      </c>
      <c r="AK355" s="29">
        <f t="shared" si="330"/>
        <v>0</v>
      </c>
      <c r="AL355" s="29"/>
      <c r="AM355" s="29"/>
      <c r="AN355" s="29"/>
      <c r="AO355" s="29"/>
      <c r="AP355" s="29"/>
      <c r="AQ355" s="29">
        <f t="shared" si="326"/>
        <v>489087</v>
      </c>
      <c r="AR355" s="29"/>
      <c r="AS355" s="29">
        <f t="shared" si="311"/>
        <v>489087</v>
      </c>
      <c r="AT355" s="29"/>
      <c r="AU355" s="29">
        <f t="shared" si="309"/>
        <v>489087</v>
      </c>
      <c r="AV355" s="29">
        <f t="shared" si="326"/>
        <v>489087</v>
      </c>
      <c r="AW355" s="29"/>
      <c r="AX355" s="29">
        <f t="shared" si="313"/>
        <v>489087</v>
      </c>
      <c r="AY355" s="29"/>
      <c r="AZ355" s="29">
        <f t="shared" si="310"/>
        <v>489087</v>
      </c>
    </row>
    <row r="356" spans="1:52" ht="105" hidden="1" x14ac:dyDescent="0.25">
      <c r="A356" s="126" t="s">
        <v>19</v>
      </c>
      <c r="B356" s="124"/>
      <c r="C356" s="124"/>
      <c r="D356" s="124"/>
      <c r="E356" s="124">
        <v>851</v>
      </c>
      <c r="F356" s="4" t="s">
        <v>127</v>
      </c>
      <c r="G356" s="4" t="s">
        <v>142</v>
      </c>
      <c r="H356" s="3" t="s">
        <v>44</v>
      </c>
      <c r="I356" s="3" t="s">
        <v>21</v>
      </c>
      <c r="J356" s="29">
        <f t="shared" ref="J356:AV356" si="331">J357</f>
        <v>327300</v>
      </c>
      <c r="K356" s="29">
        <f t="shared" si="331"/>
        <v>327300</v>
      </c>
      <c r="L356" s="29">
        <f t="shared" si="331"/>
        <v>0</v>
      </c>
      <c r="M356" s="29">
        <f t="shared" si="331"/>
        <v>0</v>
      </c>
      <c r="N356" s="29">
        <f t="shared" si="331"/>
        <v>0</v>
      </c>
      <c r="O356" s="29">
        <f t="shared" si="331"/>
        <v>0</v>
      </c>
      <c r="P356" s="29">
        <f t="shared" si="331"/>
        <v>0</v>
      </c>
      <c r="Q356" s="29">
        <f t="shared" si="331"/>
        <v>0</v>
      </c>
      <c r="R356" s="29">
        <f t="shared" si="331"/>
        <v>327300</v>
      </c>
      <c r="S356" s="29">
        <f t="shared" si="331"/>
        <v>327300</v>
      </c>
      <c r="T356" s="29">
        <f t="shared" si="331"/>
        <v>0</v>
      </c>
      <c r="U356" s="29">
        <f t="shared" si="331"/>
        <v>0</v>
      </c>
      <c r="V356" s="29">
        <f t="shared" si="331"/>
        <v>48300</v>
      </c>
      <c r="W356" s="29">
        <f t="shared" si="331"/>
        <v>48300</v>
      </c>
      <c r="X356" s="29">
        <f t="shared" si="331"/>
        <v>0</v>
      </c>
      <c r="Y356" s="29">
        <f t="shared" si="331"/>
        <v>0</v>
      </c>
      <c r="Z356" s="29">
        <f t="shared" si="331"/>
        <v>375600</v>
      </c>
      <c r="AA356" s="29">
        <f t="shared" si="331"/>
        <v>375600</v>
      </c>
      <c r="AB356" s="29">
        <f t="shared" si="331"/>
        <v>0</v>
      </c>
      <c r="AC356" s="29">
        <f t="shared" si="331"/>
        <v>0</v>
      </c>
      <c r="AD356" s="29">
        <f t="shared" si="331"/>
        <v>0</v>
      </c>
      <c r="AE356" s="29">
        <f t="shared" si="331"/>
        <v>0</v>
      </c>
      <c r="AF356" s="29">
        <f t="shared" si="331"/>
        <v>0</v>
      </c>
      <c r="AG356" s="29">
        <f t="shared" si="331"/>
        <v>0</v>
      </c>
      <c r="AH356" s="29">
        <f t="shared" si="331"/>
        <v>375600</v>
      </c>
      <c r="AI356" s="29">
        <f t="shared" si="331"/>
        <v>375600</v>
      </c>
      <c r="AJ356" s="29">
        <f t="shared" si="331"/>
        <v>0</v>
      </c>
      <c r="AK356" s="29">
        <f t="shared" si="331"/>
        <v>0</v>
      </c>
      <c r="AL356" s="29"/>
      <c r="AM356" s="29"/>
      <c r="AN356" s="29"/>
      <c r="AO356" s="29"/>
      <c r="AP356" s="29"/>
      <c r="AQ356" s="29">
        <f t="shared" si="331"/>
        <v>327300</v>
      </c>
      <c r="AR356" s="29"/>
      <c r="AS356" s="29">
        <f t="shared" si="311"/>
        <v>327300</v>
      </c>
      <c r="AT356" s="29"/>
      <c r="AU356" s="29">
        <f t="shared" si="309"/>
        <v>327300</v>
      </c>
      <c r="AV356" s="29">
        <f t="shared" si="331"/>
        <v>327300</v>
      </c>
      <c r="AW356" s="29"/>
      <c r="AX356" s="29">
        <f t="shared" si="313"/>
        <v>327300</v>
      </c>
      <c r="AY356" s="29"/>
      <c r="AZ356" s="29">
        <f t="shared" si="310"/>
        <v>327300</v>
      </c>
    </row>
    <row r="357" spans="1:52" ht="45" hidden="1" x14ac:dyDescent="0.25">
      <c r="A357" s="126" t="s">
        <v>11</v>
      </c>
      <c r="B357" s="124"/>
      <c r="C357" s="124"/>
      <c r="D357" s="124"/>
      <c r="E357" s="124">
        <v>851</v>
      </c>
      <c r="F357" s="4" t="s">
        <v>127</v>
      </c>
      <c r="G357" s="4" t="s">
        <v>142</v>
      </c>
      <c r="H357" s="3" t="s">
        <v>44</v>
      </c>
      <c r="I357" s="3" t="s">
        <v>22</v>
      </c>
      <c r="J357" s="29">
        <f>'7.ВС'!J218</f>
        <v>327300</v>
      </c>
      <c r="K357" s="29">
        <f>'7.ВС'!K218</f>
        <v>327300</v>
      </c>
      <c r="L357" s="29">
        <f>'7.ВС'!L218</f>
        <v>0</v>
      </c>
      <c r="M357" s="29">
        <f>'7.ВС'!M218</f>
        <v>0</v>
      </c>
      <c r="N357" s="29">
        <f>'7.ВС'!N218</f>
        <v>0</v>
      </c>
      <c r="O357" s="29">
        <f>'7.ВС'!O218</f>
        <v>0</v>
      </c>
      <c r="P357" s="29">
        <f>'7.ВС'!P218</f>
        <v>0</v>
      </c>
      <c r="Q357" s="29">
        <f>'7.ВС'!Q218</f>
        <v>0</v>
      </c>
      <c r="R357" s="29">
        <f>'7.ВС'!R218</f>
        <v>327300</v>
      </c>
      <c r="S357" s="29">
        <f>'7.ВС'!S218</f>
        <v>327300</v>
      </c>
      <c r="T357" s="29">
        <f>'7.ВС'!T218</f>
        <v>0</v>
      </c>
      <c r="U357" s="29">
        <f>'7.ВС'!U218</f>
        <v>0</v>
      </c>
      <c r="V357" s="29">
        <f>'7.ВС'!V218</f>
        <v>48300</v>
      </c>
      <c r="W357" s="29">
        <f>'7.ВС'!W218</f>
        <v>48300</v>
      </c>
      <c r="X357" s="29">
        <f>'7.ВС'!X218</f>
        <v>0</v>
      </c>
      <c r="Y357" s="29">
        <f>'7.ВС'!Y218</f>
        <v>0</v>
      </c>
      <c r="Z357" s="29">
        <f>'7.ВС'!Z218</f>
        <v>375600</v>
      </c>
      <c r="AA357" s="29">
        <f>'7.ВС'!AA218</f>
        <v>375600</v>
      </c>
      <c r="AB357" s="29">
        <f>'7.ВС'!AB218</f>
        <v>0</v>
      </c>
      <c r="AC357" s="29">
        <f>'7.ВС'!AC218</f>
        <v>0</v>
      </c>
      <c r="AD357" s="29">
        <f>'7.ВС'!AD218</f>
        <v>0</v>
      </c>
      <c r="AE357" s="29">
        <f>'7.ВС'!AE218</f>
        <v>0</v>
      </c>
      <c r="AF357" s="29">
        <f>'7.ВС'!AF218</f>
        <v>0</v>
      </c>
      <c r="AG357" s="29">
        <f>'7.ВС'!AG218</f>
        <v>0</v>
      </c>
      <c r="AH357" s="29">
        <f>'7.ВС'!AH218</f>
        <v>375600</v>
      </c>
      <c r="AI357" s="29">
        <f>'7.ВС'!AI218</f>
        <v>375600</v>
      </c>
      <c r="AJ357" s="29">
        <f>'7.ВС'!AJ218</f>
        <v>0</v>
      </c>
      <c r="AK357" s="29">
        <f>'7.ВС'!AK218</f>
        <v>0</v>
      </c>
      <c r="AL357" s="29"/>
      <c r="AM357" s="29"/>
      <c r="AN357" s="29"/>
      <c r="AO357" s="29"/>
      <c r="AP357" s="29"/>
      <c r="AQ357" s="29">
        <f>'7.ВС'!AQ218</f>
        <v>327300</v>
      </c>
      <c r="AR357" s="29"/>
      <c r="AS357" s="29">
        <f t="shared" si="311"/>
        <v>327300</v>
      </c>
      <c r="AT357" s="29"/>
      <c r="AU357" s="29">
        <f t="shared" si="309"/>
        <v>327300</v>
      </c>
      <c r="AV357" s="29">
        <f>'7.ВС'!AV218</f>
        <v>327300</v>
      </c>
      <c r="AW357" s="29"/>
      <c r="AX357" s="29">
        <f t="shared" si="313"/>
        <v>327300</v>
      </c>
      <c r="AY357" s="29"/>
      <c r="AZ357" s="29">
        <f t="shared" si="310"/>
        <v>327300</v>
      </c>
    </row>
    <row r="358" spans="1:52" ht="45" hidden="1" x14ac:dyDescent="0.25">
      <c r="A358" s="106" t="s">
        <v>25</v>
      </c>
      <c r="B358" s="124"/>
      <c r="C358" s="124"/>
      <c r="D358" s="124"/>
      <c r="E358" s="124">
        <v>851</v>
      </c>
      <c r="F358" s="4" t="s">
        <v>127</v>
      </c>
      <c r="G358" s="4" t="s">
        <v>142</v>
      </c>
      <c r="H358" s="3" t="s">
        <v>44</v>
      </c>
      <c r="I358" s="3" t="s">
        <v>26</v>
      </c>
      <c r="J358" s="29">
        <f t="shared" ref="J358:AV358" si="332">J359</f>
        <v>161787</v>
      </c>
      <c r="K358" s="29">
        <f t="shared" si="332"/>
        <v>161787</v>
      </c>
      <c r="L358" s="29">
        <f t="shared" si="332"/>
        <v>0</v>
      </c>
      <c r="M358" s="29">
        <f t="shared" si="332"/>
        <v>0</v>
      </c>
      <c r="N358" s="29">
        <f t="shared" si="332"/>
        <v>0</v>
      </c>
      <c r="O358" s="29">
        <f t="shared" si="332"/>
        <v>0</v>
      </c>
      <c r="P358" s="29">
        <f t="shared" si="332"/>
        <v>0</v>
      </c>
      <c r="Q358" s="29">
        <f t="shared" si="332"/>
        <v>0</v>
      </c>
      <c r="R358" s="29">
        <f t="shared" si="332"/>
        <v>161787</v>
      </c>
      <c r="S358" s="29">
        <f t="shared" si="332"/>
        <v>161787</v>
      </c>
      <c r="T358" s="29">
        <f t="shared" si="332"/>
        <v>0</v>
      </c>
      <c r="U358" s="29">
        <f t="shared" si="332"/>
        <v>0</v>
      </c>
      <c r="V358" s="29">
        <f t="shared" si="332"/>
        <v>-48300</v>
      </c>
      <c r="W358" s="29">
        <f t="shared" si="332"/>
        <v>-48300</v>
      </c>
      <c r="X358" s="29">
        <f t="shared" si="332"/>
        <v>0</v>
      </c>
      <c r="Y358" s="29">
        <f t="shared" si="332"/>
        <v>0</v>
      </c>
      <c r="Z358" s="29">
        <f t="shared" si="332"/>
        <v>113487</v>
      </c>
      <c r="AA358" s="29">
        <f t="shared" si="332"/>
        <v>113487</v>
      </c>
      <c r="AB358" s="29">
        <f t="shared" si="332"/>
        <v>0</v>
      </c>
      <c r="AC358" s="29">
        <f t="shared" si="332"/>
        <v>0</v>
      </c>
      <c r="AD358" s="29">
        <f t="shared" si="332"/>
        <v>0</v>
      </c>
      <c r="AE358" s="29">
        <f t="shared" si="332"/>
        <v>0</v>
      </c>
      <c r="AF358" s="29">
        <f t="shared" si="332"/>
        <v>0</v>
      </c>
      <c r="AG358" s="29">
        <f t="shared" si="332"/>
        <v>0</v>
      </c>
      <c r="AH358" s="29">
        <f t="shared" si="332"/>
        <v>113487</v>
      </c>
      <c r="AI358" s="29">
        <f t="shared" si="332"/>
        <v>113487</v>
      </c>
      <c r="AJ358" s="29">
        <f t="shared" si="332"/>
        <v>0</v>
      </c>
      <c r="AK358" s="29">
        <f t="shared" si="332"/>
        <v>0</v>
      </c>
      <c r="AL358" s="29"/>
      <c r="AM358" s="29"/>
      <c r="AN358" s="29"/>
      <c r="AO358" s="29"/>
      <c r="AP358" s="29"/>
      <c r="AQ358" s="29">
        <f t="shared" si="332"/>
        <v>161787</v>
      </c>
      <c r="AR358" s="29"/>
      <c r="AS358" s="29">
        <f t="shared" si="311"/>
        <v>161787</v>
      </c>
      <c r="AT358" s="29"/>
      <c r="AU358" s="29">
        <f t="shared" si="309"/>
        <v>161787</v>
      </c>
      <c r="AV358" s="29">
        <f t="shared" si="332"/>
        <v>161787</v>
      </c>
      <c r="AW358" s="29"/>
      <c r="AX358" s="29">
        <f t="shared" si="313"/>
        <v>161787</v>
      </c>
      <c r="AY358" s="29"/>
      <c r="AZ358" s="29">
        <f t="shared" si="310"/>
        <v>161787</v>
      </c>
    </row>
    <row r="359" spans="1:52" ht="45" hidden="1" x14ac:dyDescent="0.25">
      <c r="A359" s="106" t="s">
        <v>12</v>
      </c>
      <c r="B359" s="124"/>
      <c r="C359" s="124"/>
      <c r="D359" s="124"/>
      <c r="E359" s="124">
        <v>851</v>
      </c>
      <c r="F359" s="4" t="s">
        <v>127</v>
      </c>
      <c r="G359" s="4" t="s">
        <v>142</v>
      </c>
      <c r="H359" s="3" t="s">
        <v>44</v>
      </c>
      <c r="I359" s="3" t="s">
        <v>27</v>
      </c>
      <c r="J359" s="29">
        <f>'7.ВС'!J220</f>
        <v>161787</v>
      </c>
      <c r="K359" s="29">
        <f>'7.ВС'!K220</f>
        <v>161787</v>
      </c>
      <c r="L359" s="29">
        <f>'7.ВС'!L220</f>
        <v>0</v>
      </c>
      <c r="M359" s="29">
        <f>'7.ВС'!M220</f>
        <v>0</v>
      </c>
      <c r="N359" s="29">
        <f>'7.ВС'!N220</f>
        <v>0</v>
      </c>
      <c r="O359" s="29">
        <f>'7.ВС'!O220</f>
        <v>0</v>
      </c>
      <c r="P359" s="29">
        <f>'7.ВС'!P220</f>
        <v>0</v>
      </c>
      <c r="Q359" s="29">
        <f>'7.ВС'!Q220</f>
        <v>0</v>
      </c>
      <c r="R359" s="29">
        <f>'7.ВС'!R220</f>
        <v>161787</v>
      </c>
      <c r="S359" s="29">
        <f>'7.ВС'!S220</f>
        <v>161787</v>
      </c>
      <c r="T359" s="29">
        <f>'7.ВС'!T220</f>
        <v>0</v>
      </c>
      <c r="U359" s="29">
        <f>'7.ВС'!U220</f>
        <v>0</v>
      </c>
      <c r="V359" s="29">
        <f>'7.ВС'!V220</f>
        <v>-48300</v>
      </c>
      <c r="W359" s="29">
        <f>'7.ВС'!W220</f>
        <v>-48300</v>
      </c>
      <c r="X359" s="29">
        <f>'7.ВС'!X220</f>
        <v>0</v>
      </c>
      <c r="Y359" s="29">
        <f>'7.ВС'!Y220</f>
        <v>0</v>
      </c>
      <c r="Z359" s="29">
        <f>'7.ВС'!Z220</f>
        <v>113487</v>
      </c>
      <c r="AA359" s="29">
        <f>'7.ВС'!AA220</f>
        <v>113487</v>
      </c>
      <c r="AB359" s="29">
        <f>'7.ВС'!AB220</f>
        <v>0</v>
      </c>
      <c r="AC359" s="29">
        <f>'7.ВС'!AC220</f>
        <v>0</v>
      </c>
      <c r="AD359" s="29">
        <f>'7.ВС'!AD220</f>
        <v>0</v>
      </c>
      <c r="AE359" s="29">
        <f>'7.ВС'!AE220</f>
        <v>0</v>
      </c>
      <c r="AF359" s="29">
        <f>'7.ВС'!AF220</f>
        <v>0</v>
      </c>
      <c r="AG359" s="29">
        <f>'7.ВС'!AG220</f>
        <v>0</v>
      </c>
      <c r="AH359" s="29">
        <f>'7.ВС'!AH220</f>
        <v>113487</v>
      </c>
      <c r="AI359" s="29">
        <f>'7.ВС'!AI220</f>
        <v>113487</v>
      </c>
      <c r="AJ359" s="29">
        <f>'7.ВС'!AJ220</f>
        <v>0</v>
      </c>
      <c r="AK359" s="29">
        <f>'7.ВС'!AK220</f>
        <v>0</v>
      </c>
      <c r="AL359" s="29"/>
      <c r="AM359" s="29"/>
      <c r="AN359" s="29"/>
      <c r="AO359" s="29"/>
      <c r="AP359" s="29"/>
      <c r="AQ359" s="29">
        <f>'7.ВС'!AQ220</f>
        <v>161787</v>
      </c>
      <c r="AR359" s="29"/>
      <c r="AS359" s="29">
        <f t="shared" si="311"/>
        <v>161787</v>
      </c>
      <c r="AT359" s="29"/>
      <c r="AU359" s="29">
        <f t="shared" si="309"/>
        <v>161787</v>
      </c>
      <c r="AV359" s="29">
        <f>'7.ВС'!AV220</f>
        <v>161787</v>
      </c>
      <c r="AW359" s="29"/>
      <c r="AX359" s="29">
        <f t="shared" si="313"/>
        <v>161787</v>
      </c>
      <c r="AY359" s="29"/>
      <c r="AZ359" s="29">
        <f t="shared" si="310"/>
        <v>161787</v>
      </c>
    </row>
    <row r="360" spans="1:52" ht="210" hidden="1" x14ac:dyDescent="0.25">
      <c r="A360" s="126" t="s">
        <v>362</v>
      </c>
      <c r="B360" s="126"/>
      <c r="C360" s="126"/>
      <c r="D360" s="126"/>
      <c r="E360" s="124">
        <v>852</v>
      </c>
      <c r="F360" s="3" t="s">
        <v>127</v>
      </c>
      <c r="G360" s="3" t="s">
        <v>142</v>
      </c>
      <c r="H360" s="3" t="s">
        <v>365</v>
      </c>
      <c r="I360" s="3"/>
      <c r="J360" s="29">
        <f t="shared" ref="J360:AV360" si="333">J361+J363</f>
        <v>652116</v>
      </c>
      <c r="K360" s="29">
        <f t="shared" ref="K360:M360" si="334">K361+K363</f>
        <v>652116</v>
      </c>
      <c r="L360" s="29">
        <f t="shared" si="334"/>
        <v>0</v>
      </c>
      <c r="M360" s="29">
        <f t="shared" si="334"/>
        <v>0</v>
      </c>
      <c r="N360" s="29">
        <f t="shared" ref="N360:U360" si="335">N361+N363</f>
        <v>0</v>
      </c>
      <c r="O360" s="29">
        <f t="shared" si="335"/>
        <v>0</v>
      </c>
      <c r="P360" s="29">
        <f t="shared" si="335"/>
        <v>0</v>
      </c>
      <c r="Q360" s="29">
        <f t="shared" si="335"/>
        <v>0</v>
      </c>
      <c r="R360" s="29">
        <f t="shared" si="335"/>
        <v>652116</v>
      </c>
      <c r="S360" s="29">
        <f t="shared" si="335"/>
        <v>652116</v>
      </c>
      <c r="T360" s="29">
        <f t="shared" si="335"/>
        <v>0</v>
      </c>
      <c r="U360" s="29">
        <f t="shared" si="335"/>
        <v>0</v>
      </c>
      <c r="V360" s="29">
        <f t="shared" ref="V360:AC360" si="336">V361+V363</f>
        <v>0</v>
      </c>
      <c r="W360" s="29">
        <f t="shared" si="336"/>
        <v>0</v>
      </c>
      <c r="X360" s="29">
        <f t="shared" si="336"/>
        <v>0</v>
      </c>
      <c r="Y360" s="29">
        <f t="shared" si="336"/>
        <v>0</v>
      </c>
      <c r="Z360" s="29">
        <f t="shared" si="336"/>
        <v>652116</v>
      </c>
      <c r="AA360" s="29">
        <f t="shared" si="336"/>
        <v>652116</v>
      </c>
      <c r="AB360" s="29">
        <f t="shared" si="336"/>
        <v>0</v>
      </c>
      <c r="AC360" s="29">
        <f t="shared" si="336"/>
        <v>0</v>
      </c>
      <c r="AD360" s="29">
        <f t="shared" ref="AD360:AK360" si="337">AD361+AD363</f>
        <v>0</v>
      </c>
      <c r="AE360" s="29">
        <f t="shared" si="337"/>
        <v>0</v>
      </c>
      <c r="AF360" s="29">
        <f t="shared" si="337"/>
        <v>0</v>
      </c>
      <c r="AG360" s="29">
        <f t="shared" si="337"/>
        <v>0</v>
      </c>
      <c r="AH360" s="29">
        <f t="shared" si="337"/>
        <v>652116</v>
      </c>
      <c r="AI360" s="29">
        <f t="shared" si="337"/>
        <v>652116</v>
      </c>
      <c r="AJ360" s="29">
        <f t="shared" si="337"/>
        <v>0</v>
      </c>
      <c r="AK360" s="29">
        <f t="shared" si="337"/>
        <v>0</v>
      </c>
      <c r="AL360" s="29"/>
      <c r="AM360" s="29"/>
      <c r="AN360" s="29"/>
      <c r="AO360" s="29"/>
      <c r="AP360" s="29"/>
      <c r="AQ360" s="29">
        <f t="shared" si="333"/>
        <v>652116</v>
      </c>
      <c r="AR360" s="29"/>
      <c r="AS360" s="29">
        <f t="shared" si="311"/>
        <v>652116</v>
      </c>
      <c r="AT360" s="29"/>
      <c r="AU360" s="29">
        <f t="shared" si="309"/>
        <v>652116</v>
      </c>
      <c r="AV360" s="29">
        <f t="shared" si="333"/>
        <v>652116</v>
      </c>
      <c r="AW360" s="29"/>
      <c r="AX360" s="29">
        <f t="shared" si="313"/>
        <v>652116</v>
      </c>
      <c r="AY360" s="29"/>
      <c r="AZ360" s="29">
        <f t="shared" si="310"/>
        <v>652116</v>
      </c>
    </row>
    <row r="361" spans="1:52" ht="105" hidden="1" x14ac:dyDescent="0.25">
      <c r="A361" s="126" t="s">
        <v>19</v>
      </c>
      <c r="B361" s="106"/>
      <c r="C361" s="106"/>
      <c r="D361" s="106"/>
      <c r="E361" s="124">
        <v>852</v>
      </c>
      <c r="F361" s="4" t="s">
        <v>127</v>
      </c>
      <c r="G361" s="4" t="s">
        <v>142</v>
      </c>
      <c r="H361" s="3" t="s">
        <v>365</v>
      </c>
      <c r="I361" s="3" t="s">
        <v>21</v>
      </c>
      <c r="J361" s="29">
        <f t="shared" ref="J361:AV361" si="338">J362</f>
        <v>483338</v>
      </c>
      <c r="K361" s="29">
        <f t="shared" si="338"/>
        <v>483338</v>
      </c>
      <c r="L361" s="29">
        <f t="shared" si="338"/>
        <v>0</v>
      </c>
      <c r="M361" s="29">
        <f t="shared" si="338"/>
        <v>0</v>
      </c>
      <c r="N361" s="29">
        <f t="shared" si="338"/>
        <v>0</v>
      </c>
      <c r="O361" s="29">
        <f t="shared" si="338"/>
        <v>0</v>
      </c>
      <c r="P361" s="29">
        <f t="shared" si="338"/>
        <v>0</v>
      </c>
      <c r="Q361" s="29">
        <f t="shared" si="338"/>
        <v>0</v>
      </c>
      <c r="R361" s="29">
        <f t="shared" si="338"/>
        <v>483338</v>
      </c>
      <c r="S361" s="29">
        <f t="shared" si="338"/>
        <v>483338</v>
      </c>
      <c r="T361" s="29">
        <f t="shared" si="338"/>
        <v>0</v>
      </c>
      <c r="U361" s="29">
        <f t="shared" si="338"/>
        <v>0</v>
      </c>
      <c r="V361" s="29">
        <f t="shared" si="338"/>
        <v>20500</v>
      </c>
      <c r="W361" s="29">
        <f t="shared" si="338"/>
        <v>20500</v>
      </c>
      <c r="X361" s="29">
        <f t="shared" si="338"/>
        <v>0</v>
      </c>
      <c r="Y361" s="29">
        <f t="shared" si="338"/>
        <v>0</v>
      </c>
      <c r="Z361" s="29">
        <f t="shared" si="338"/>
        <v>503838</v>
      </c>
      <c r="AA361" s="29">
        <f t="shared" si="338"/>
        <v>503838</v>
      </c>
      <c r="AB361" s="29">
        <f t="shared" si="338"/>
        <v>0</v>
      </c>
      <c r="AC361" s="29">
        <f t="shared" si="338"/>
        <v>0</v>
      </c>
      <c r="AD361" s="29">
        <f t="shared" si="338"/>
        <v>0</v>
      </c>
      <c r="AE361" s="29">
        <f t="shared" si="338"/>
        <v>0</v>
      </c>
      <c r="AF361" s="29">
        <f t="shared" si="338"/>
        <v>0</v>
      </c>
      <c r="AG361" s="29">
        <f t="shared" si="338"/>
        <v>0</v>
      </c>
      <c r="AH361" s="29">
        <f t="shared" si="338"/>
        <v>503838</v>
      </c>
      <c r="AI361" s="29">
        <f t="shared" si="338"/>
        <v>503838</v>
      </c>
      <c r="AJ361" s="29">
        <f t="shared" si="338"/>
        <v>0</v>
      </c>
      <c r="AK361" s="29">
        <f t="shared" si="338"/>
        <v>0</v>
      </c>
      <c r="AL361" s="29"/>
      <c r="AM361" s="29"/>
      <c r="AN361" s="29"/>
      <c r="AO361" s="29"/>
      <c r="AP361" s="29"/>
      <c r="AQ361" s="29">
        <f t="shared" si="338"/>
        <v>483338</v>
      </c>
      <c r="AR361" s="29"/>
      <c r="AS361" s="29">
        <f t="shared" si="311"/>
        <v>483338</v>
      </c>
      <c r="AT361" s="29"/>
      <c r="AU361" s="29">
        <f t="shared" si="309"/>
        <v>483338</v>
      </c>
      <c r="AV361" s="29">
        <f t="shared" si="338"/>
        <v>483338</v>
      </c>
      <c r="AW361" s="29"/>
      <c r="AX361" s="29">
        <f t="shared" si="313"/>
        <v>483338</v>
      </c>
      <c r="AY361" s="29"/>
      <c r="AZ361" s="29">
        <f t="shared" si="310"/>
        <v>483338</v>
      </c>
    </row>
    <row r="362" spans="1:52" ht="45" hidden="1" x14ac:dyDescent="0.25">
      <c r="A362" s="126" t="s">
        <v>11</v>
      </c>
      <c r="B362" s="126"/>
      <c r="C362" s="126"/>
      <c r="D362" s="126"/>
      <c r="E362" s="124">
        <v>852</v>
      </c>
      <c r="F362" s="4" t="s">
        <v>127</v>
      </c>
      <c r="G362" s="4" t="s">
        <v>142</v>
      </c>
      <c r="H362" s="3" t="s">
        <v>365</v>
      </c>
      <c r="I362" s="3" t="s">
        <v>22</v>
      </c>
      <c r="J362" s="29">
        <f>'7.ВС'!J358</f>
        <v>483338</v>
      </c>
      <c r="K362" s="29">
        <f>'7.ВС'!K358</f>
        <v>483338</v>
      </c>
      <c r="L362" s="29">
        <f>'7.ВС'!L358</f>
        <v>0</v>
      </c>
      <c r="M362" s="29">
        <f>'7.ВС'!M358</f>
        <v>0</v>
      </c>
      <c r="N362" s="29">
        <f>'7.ВС'!N358</f>
        <v>0</v>
      </c>
      <c r="O362" s="29">
        <f>'7.ВС'!O358</f>
        <v>0</v>
      </c>
      <c r="P362" s="29">
        <f>'7.ВС'!P358</f>
        <v>0</v>
      </c>
      <c r="Q362" s="29">
        <f>'7.ВС'!Q358</f>
        <v>0</v>
      </c>
      <c r="R362" s="29">
        <f>'7.ВС'!R358</f>
        <v>483338</v>
      </c>
      <c r="S362" s="29">
        <f>'7.ВС'!S358</f>
        <v>483338</v>
      </c>
      <c r="T362" s="29">
        <f>'7.ВС'!T358</f>
        <v>0</v>
      </c>
      <c r="U362" s="29">
        <f>'7.ВС'!U358</f>
        <v>0</v>
      </c>
      <c r="V362" s="29">
        <f>'7.ВС'!V358</f>
        <v>20500</v>
      </c>
      <c r="W362" s="29">
        <f>'7.ВС'!W358</f>
        <v>20500</v>
      </c>
      <c r="X362" s="29">
        <f>'7.ВС'!X358</f>
        <v>0</v>
      </c>
      <c r="Y362" s="29">
        <f>'7.ВС'!Y358</f>
        <v>0</v>
      </c>
      <c r="Z362" s="29">
        <f>'7.ВС'!Z358</f>
        <v>503838</v>
      </c>
      <c r="AA362" s="29">
        <f>'7.ВС'!AA358</f>
        <v>503838</v>
      </c>
      <c r="AB362" s="29">
        <f>'7.ВС'!AB358</f>
        <v>0</v>
      </c>
      <c r="AC362" s="29">
        <f>'7.ВС'!AC358</f>
        <v>0</v>
      </c>
      <c r="AD362" s="29">
        <f>'7.ВС'!AD358</f>
        <v>0</v>
      </c>
      <c r="AE362" s="29">
        <f>'7.ВС'!AE358</f>
        <v>0</v>
      </c>
      <c r="AF362" s="29">
        <f>'7.ВС'!AF358</f>
        <v>0</v>
      </c>
      <c r="AG362" s="29">
        <f>'7.ВС'!AG358</f>
        <v>0</v>
      </c>
      <c r="AH362" s="29">
        <f>'7.ВС'!AH358</f>
        <v>503838</v>
      </c>
      <c r="AI362" s="29">
        <f>'7.ВС'!AI358</f>
        <v>503838</v>
      </c>
      <c r="AJ362" s="29">
        <f>'7.ВС'!AJ358</f>
        <v>0</v>
      </c>
      <c r="AK362" s="29">
        <f>'7.ВС'!AK358</f>
        <v>0</v>
      </c>
      <c r="AL362" s="29"/>
      <c r="AM362" s="29"/>
      <c r="AN362" s="29"/>
      <c r="AO362" s="29"/>
      <c r="AP362" s="29"/>
      <c r="AQ362" s="29">
        <f>'7.ВС'!AQ358</f>
        <v>483338</v>
      </c>
      <c r="AR362" s="29"/>
      <c r="AS362" s="29">
        <f t="shared" si="311"/>
        <v>483338</v>
      </c>
      <c r="AT362" s="29"/>
      <c r="AU362" s="29">
        <f t="shared" si="309"/>
        <v>483338</v>
      </c>
      <c r="AV362" s="29">
        <f>'7.ВС'!AV358</f>
        <v>483338</v>
      </c>
      <c r="AW362" s="29"/>
      <c r="AX362" s="29">
        <f t="shared" si="313"/>
        <v>483338</v>
      </c>
      <c r="AY362" s="29"/>
      <c r="AZ362" s="29">
        <f t="shared" si="310"/>
        <v>483338</v>
      </c>
    </row>
    <row r="363" spans="1:52" ht="45" hidden="1" x14ac:dyDescent="0.25">
      <c r="A363" s="106" t="s">
        <v>25</v>
      </c>
      <c r="B363" s="126"/>
      <c r="C363" s="126"/>
      <c r="D363" s="126"/>
      <c r="E363" s="124">
        <v>852</v>
      </c>
      <c r="F363" s="4" t="s">
        <v>127</v>
      </c>
      <c r="G363" s="4" t="s">
        <v>142</v>
      </c>
      <c r="H363" s="3" t="s">
        <v>365</v>
      </c>
      <c r="I363" s="3" t="s">
        <v>26</v>
      </c>
      <c r="J363" s="29">
        <f t="shared" ref="J363:AV363" si="339">J364</f>
        <v>168778</v>
      </c>
      <c r="K363" s="29">
        <f t="shared" si="339"/>
        <v>168778</v>
      </c>
      <c r="L363" s="29">
        <f t="shared" si="339"/>
        <v>0</v>
      </c>
      <c r="M363" s="29">
        <f t="shared" si="339"/>
        <v>0</v>
      </c>
      <c r="N363" s="29">
        <f t="shared" si="339"/>
        <v>0</v>
      </c>
      <c r="O363" s="29">
        <f t="shared" si="339"/>
        <v>0</v>
      </c>
      <c r="P363" s="29">
        <f t="shared" si="339"/>
        <v>0</v>
      </c>
      <c r="Q363" s="29">
        <f t="shared" si="339"/>
        <v>0</v>
      </c>
      <c r="R363" s="29">
        <f t="shared" si="339"/>
        <v>168778</v>
      </c>
      <c r="S363" s="29">
        <f t="shared" si="339"/>
        <v>168778</v>
      </c>
      <c r="T363" s="29">
        <f t="shared" si="339"/>
        <v>0</v>
      </c>
      <c r="U363" s="29">
        <f t="shared" si="339"/>
        <v>0</v>
      </c>
      <c r="V363" s="29">
        <f t="shared" si="339"/>
        <v>-20500</v>
      </c>
      <c r="W363" s="29">
        <f t="shared" si="339"/>
        <v>-20500</v>
      </c>
      <c r="X363" s="29">
        <f t="shared" si="339"/>
        <v>0</v>
      </c>
      <c r="Y363" s="29">
        <f t="shared" si="339"/>
        <v>0</v>
      </c>
      <c r="Z363" s="29">
        <f t="shared" si="339"/>
        <v>148278</v>
      </c>
      <c r="AA363" s="29">
        <f t="shared" si="339"/>
        <v>148278</v>
      </c>
      <c r="AB363" s="29">
        <f t="shared" si="339"/>
        <v>0</v>
      </c>
      <c r="AC363" s="29">
        <f t="shared" si="339"/>
        <v>0</v>
      </c>
      <c r="AD363" s="29">
        <f t="shared" si="339"/>
        <v>0</v>
      </c>
      <c r="AE363" s="29">
        <f t="shared" si="339"/>
        <v>0</v>
      </c>
      <c r="AF363" s="29">
        <f t="shared" si="339"/>
        <v>0</v>
      </c>
      <c r="AG363" s="29">
        <f t="shared" si="339"/>
        <v>0</v>
      </c>
      <c r="AH363" s="29">
        <f t="shared" si="339"/>
        <v>148278</v>
      </c>
      <c r="AI363" s="29">
        <f t="shared" si="339"/>
        <v>148278</v>
      </c>
      <c r="AJ363" s="29">
        <f t="shared" si="339"/>
        <v>0</v>
      </c>
      <c r="AK363" s="29">
        <f t="shared" si="339"/>
        <v>0</v>
      </c>
      <c r="AL363" s="29"/>
      <c r="AM363" s="29"/>
      <c r="AN363" s="29"/>
      <c r="AO363" s="29"/>
      <c r="AP363" s="29"/>
      <c r="AQ363" s="29">
        <f t="shared" si="339"/>
        <v>168778</v>
      </c>
      <c r="AR363" s="29"/>
      <c r="AS363" s="29">
        <f t="shared" si="311"/>
        <v>168778</v>
      </c>
      <c r="AT363" s="29"/>
      <c r="AU363" s="29">
        <f t="shared" si="309"/>
        <v>168778</v>
      </c>
      <c r="AV363" s="29">
        <f t="shared" si="339"/>
        <v>168778</v>
      </c>
      <c r="AW363" s="29"/>
      <c r="AX363" s="29">
        <f t="shared" si="313"/>
        <v>168778</v>
      </c>
      <c r="AY363" s="29"/>
      <c r="AZ363" s="29">
        <f t="shared" si="310"/>
        <v>168778</v>
      </c>
    </row>
    <row r="364" spans="1:52" ht="45" hidden="1" x14ac:dyDescent="0.25">
      <c r="A364" s="106" t="s">
        <v>12</v>
      </c>
      <c r="B364" s="106"/>
      <c r="C364" s="106"/>
      <c r="D364" s="106"/>
      <c r="E364" s="124">
        <v>852</v>
      </c>
      <c r="F364" s="4" t="s">
        <v>127</v>
      </c>
      <c r="G364" s="4" t="s">
        <v>142</v>
      </c>
      <c r="H364" s="3" t="s">
        <v>365</v>
      </c>
      <c r="I364" s="3" t="s">
        <v>27</v>
      </c>
      <c r="J364" s="29">
        <f>'7.ВС'!J360</f>
        <v>168778</v>
      </c>
      <c r="K364" s="29">
        <f>'7.ВС'!K360</f>
        <v>168778</v>
      </c>
      <c r="L364" s="29">
        <f>'7.ВС'!L360</f>
        <v>0</v>
      </c>
      <c r="M364" s="29">
        <f>'7.ВС'!M360</f>
        <v>0</v>
      </c>
      <c r="N364" s="29">
        <f>'7.ВС'!N360</f>
        <v>0</v>
      </c>
      <c r="O364" s="29">
        <f>'7.ВС'!O360</f>
        <v>0</v>
      </c>
      <c r="P364" s="29">
        <f>'7.ВС'!P360</f>
        <v>0</v>
      </c>
      <c r="Q364" s="29">
        <f>'7.ВС'!Q360</f>
        <v>0</v>
      </c>
      <c r="R364" s="29">
        <f>'7.ВС'!R360</f>
        <v>168778</v>
      </c>
      <c r="S364" s="29">
        <f>'7.ВС'!S360</f>
        <v>168778</v>
      </c>
      <c r="T364" s="29">
        <f>'7.ВС'!T360</f>
        <v>0</v>
      </c>
      <c r="U364" s="29">
        <f>'7.ВС'!U360</f>
        <v>0</v>
      </c>
      <c r="V364" s="29">
        <f>'7.ВС'!V360</f>
        <v>-20500</v>
      </c>
      <c r="W364" s="29">
        <f>'7.ВС'!W360</f>
        <v>-20500</v>
      </c>
      <c r="X364" s="29">
        <f>'7.ВС'!X360</f>
        <v>0</v>
      </c>
      <c r="Y364" s="29">
        <f>'7.ВС'!Y360</f>
        <v>0</v>
      </c>
      <c r="Z364" s="29">
        <f>'7.ВС'!Z360</f>
        <v>148278</v>
      </c>
      <c r="AA364" s="29">
        <f>'7.ВС'!AA360</f>
        <v>148278</v>
      </c>
      <c r="AB364" s="29">
        <f>'7.ВС'!AB360</f>
        <v>0</v>
      </c>
      <c r="AC364" s="29">
        <f>'7.ВС'!AC360</f>
        <v>0</v>
      </c>
      <c r="AD364" s="29">
        <f>'7.ВС'!AD360</f>
        <v>0</v>
      </c>
      <c r="AE364" s="29">
        <f>'7.ВС'!AE360</f>
        <v>0</v>
      </c>
      <c r="AF364" s="29">
        <f>'7.ВС'!AF360</f>
        <v>0</v>
      </c>
      <c r="AG364" s="29">
        <f>'7.ВС'!AG360</f>
        <v>0</v>
      </c>
      <c r="AH364" s="29">
        <f>'7.ВС'!AH360</f>
        <v>148278</v>
      </c>
      <c r="AI364" s="29">
        <f>'7.ВС'!AI360</f>
        <v>148278</v>
      </c>
      <c r="AJ364" s="29">
        <f>'7.ВС'!AJ360</f>
        <v>0</v>
      </c>
      <c r="AK364" s="29">
        <f>'7.ВС'!AK360</f>
        <v>0</v>
      </c>
      <c r="AL364" s="29"/>
      <c r="AM364" s="29"/>
      <c r="AN364" s="29"/>
      <c r="AO364" s="29"/>
      <c r="AP364" s="29"/>
      <c r="AQ364" s="29">
        <f>'7.ВС'!AQ360</f>
        <v>168778</v>
      </c>
      <c r="AR364" s="29"/>
      <c r="AS364" s="29">
        <f t="shared" si="311"/>
        <v>168778</v>
      </c>
      <c r="AT364" s="29"/>
      <c r="AU364" s="29">
        <f t="shared" si="309"/>
        <v>168778</v>
      </c>
      <c r="AV364" s="29">
        <f>'7.ВС'!AV360</f>
        <v>168778</v>
      </c>
      <c r="AW364" s="29"/>
      <c r="AX364" s="29">
        <f t="shared" si="313"/>
        <v>168778</v>
      </c>
      <c r="AY364" s="29"/>
      <c r="AZ364" s="29">
        <f t="shared" si="310"/>
        <v>168778</v>
      </c>
    </row>
    <row r="365" spans="1:52" ht="225" hidden="1" x14ac:dyDescent="0.25">
      <c r="A365" s="126" t="s">
        <v>373</v>
      </c>
      <c r="B365" s="106"/>
      <c r="C365" s="106"/>
      <c r="D365" s="106"/>
      <c r="E365" s="124">
        <v>852</v>
      </c>
      <c r="F365" s="4" t="s">
        <v>127</v>
      </c>
      <c r="G365" s="4" t="s">
        <v>142</v>
      </c>
      <c r="H365" s="3" t="s">
        <v>366</v>
      </c>
      <c r="I365" s="3"/>
      <c r="J365" s="29">
        <f t="shared" ref="J365:AV366" si="340">J366</f>
        <v>14000</v>
      </c>
      <c r="K365" s="29">
        <f t="shared" si="340"/>
        <v>14000</v>
      </c>
      <c r="L365" s="29">
        <f t="shared" si="340"/>
        <v>0</v>
      </c>
      <c r="M365" s="29">
        <f t="shared" si="340"/>
        <v>0</v>
      </c>
      <c r="N365" s="29">
        <f t="shared" si="340"/>
        <v>0</v>
      </c>
      <c r="O365" s="29">
        <f t="shared" si="340"/>
        <v>0</v>
      </c>
      <c r="P365" s="29">
        <f t="shared" si="340"/>
        <v>0</v>
      </c>
      <c r="Q365" s="29">
        <f t="shared" si="340"/>
        <v>0</v>
      </c>
      <c r="R365" s="29">
        <f t="shared" si="340"/>
        <v>14000</v>
      </c>
      <c r="S365" s="29">
        <f t="shared" si="340"/>
        <v>14000</v>
      </c>
      <c r="T365" s="29">
        <f t="shared" si="340"/>
        <v>0</v>
      </c>
      <c r="U365" s="29">
        <f t="shared" si="340"/>
        <v>0</v>
      </c>
      <c r="V365" s="29">
        <f t="shared" si="340"/>
        <v>0</v>
      </c>
      <c r="W365" s="29">
        <f t="shared" si="340"/>
        <v>0</v>
      </c>
      <c r="X365" s="29">
        <f t="shared" si="340"/>
        <v>0</v>
      </c>
      <c r="Y365" s="29">
        <f t="shared" si="340"/>
        <v>0</v>
      </c>
      <c r="Z365" s="29">
        <f t="shared" si="340"/>
        <v>14000</v>
      </c>
      <c r="AA365" s="29">
        <f t="shared" si="340"/>
        <v>14000</v>
      </c>
      <c r="AB365" s="29">
        <f t="shared" si="340"/>
        <v>0</v>
      </c>
      <c r="AC365" s="29">
        <f t="shared" si="340"/>
        <v>0</v>
      </c>
      <c r="AD365" s="29">
        <f t="shared" si="340"/>
        <v>0</v>
      </c>
      <c r="AE365" s="29">
        <f t="shared" si="340"/>
        <v>0</v>
      </c>
      <c r="AF365" s="29">
        <f t="shared" si="340"/>
        <v>0</v>
      </c>
      <c r="AG365" s="29">
        <f t="shared" si="340"/>
        <v>0</v>
      </c>
      <c r="AH365" s="29">
        <f t="shared" si="340"/>
        <v>14000</v>
      </c>
      <c r="AI365" s="29">
        <f t="shared" si="340"/>
        <v>14000</v>
      </c>
      <c r="AJ365" s="29">
        <f t="shared" si="340"/>
        <v>0</v>
      </c>
      <c r="AK365" s="29">
        <f t="shared" si="340"/>
        <v>0</v>
      </c>
      <c r="AL365" s="29"/>
      <c r="AM365" s="29"/>
      <c r="AN365" s="29"/>
      <c r="AO365" s="29"/>
      <c r="AP365" s="29"/>
      <c r="AQ365" s="29">
        <f t="shared" si="340"/>
        <v>21000</v>
      </c>
      <c r="AR365" s="29"/>
      <c r="AS365" s="29">
        <f t="shared" si="311"/>
        <v>21000</v>
      </c>
      <c r="AT365" s="29"/>
      <c r="AU365" s="29">
        <f t="shared" si="309"/>
        <v>21000</v>
      </c>
      <c r="AV365" s="29">
        <f t="shared" si="340"/>
        <v>21000</v>
      </c>
      <c r="AW365" s="29"/>
      <c r="AX365" s="29">
        <f t="shared" si="313"/>
        <v>21000</v>
      </c>
      <c r="AY365" s="29"/>
      <c r="AZ365" s="29">
        <f t="shared" si="310"/>
        <v>21000</v>
      </c>
    </row>
    <row r="366" spans="1:52" ht="45" hidden="1" x14ac:dyDescent="0.25">
      <c r="A366" s="106" t="s">
        <v>25</v>
      </c>
      <c r="B366" s="106"/>
      <c r="C366" s="106"/>
      <c r="D366" s="106"/>
      <c r="E366" s="124">
        <v>852</v>
      </c>
      <c r="F366" s="4" t="s">
        <v>127</v>
      </c>
      <c r="G366" s="4" t="s">
        <v>142</v>
      </c>
      <c r="H366" s="3" t="s">
        <v>366</v>
      </c>
      <c r="I366" s="3" t="s">
        <v>26</v>
      </c>
      <c r="J366" s="29">
        <f t="shared" si="340"/>
        <v>14000</v>
      </c>
      <c r="K366" s="29">
        <f t="shared" si="340"/>
        <v>14000</v>
      </c>
      <c r="L366" s="29">
        <f t="shared" si="340"/>
        <v>0</v>
      </c>
      <c r="M366" s="29">
        <f t="shared" si="340"/>
        <v>0</v>
      </c>
      <c r="N366" s="29">
        <f t="shared" si="340"/>
        <v>0</v>
      </c>
      <c r="O366" s="29">
        <f t="shared" si="340"/>
        <v>0</v>
      </c>
      <c r="P366" s="29">
        <f t="shared" si="340"/>
        <v>0</v>
      </c>
      <c r="Q366" s="29">
        <f t="shared" si="340"/>
        <v>0</v>
      </c>
      <c r="R366" s="29">
        <f t="shared" si="340"/>
        <v>14000</v>
      </c>
      <c r="S366" s="29">
        <f t="shared" si="340"/>
        <v>14000</v>
      </c>
      <c r="T366" s="29">
        <f t="shared" si="340"/>
        <v>0</v>
      </c>
      <c r="U366" s="29">
        <f t="shared" si="340"/>
        <v>0</v>
      </c>
      <c r="V366" s="29">
        <f t="shared" si="340"/>
        <v>0</v>
      </c>
      <c r="W366" s="29">
        <f t="shared" si="340"/>
        <v>0</v>
      </c>
      <c r="X366" s="29">
        <f t="shared" si="340"/>
        <v>0</v>
      </c>
      <c r="Y366" s="29">
        <f t="shared" si="340"/>
        <v>0</v>
      </c>
      <c r="Z366" s="29">
        <f t="shared" si="340"/>
        <v>14000</v>
      </c>
      <c r="AA366" s="29">
        <f t="shared" si="340"/>
        <v>14000</v>
      </c>
      <c r="AB366" s="29">
        <f t="shared" si="340"/>
        <v>0</v>
      </c>
      <c r="AC366" s="29">
        <f t="shared" si="340"/>
        <v>0</v>
      </c>
      <c r="AD366" s="29">
        <f t="shared" si="340"/>
        <v>0</v>
      </c>
      <c r="AE366" s="29">
        <f t="shared" si="340"/>
        <v>0</v>
      </c>
      <c r="AF366" s="29">
        <f t="shared" si="340"/>
        <v>0</v>
      </c>
      <c r="AG366" s="29">
        <f t="shared" si="340"/>
        <v>0</v>
      </c>
      <c r="AH366" s="29">
        <f t="shared" si="340"/>
        <v>14000</v>
      </c>
      <c r="AI366" s="29">
        <f t="shared" si="340"/>
        <v>14000</v>
      </c>
      <c r="AJ366" s="29">
        <f t="shared" si="340"/>
        <v>0</v>
      </c>
      <c r="AK366" s="29">
        <f t="shared" si="340"/>
        <v>0</v>
      </c>
      <c r="AL366" s="29"/>
      <c r="AM366" s="29"/>
      <c r="AN366" s="29"/>
      <c r="AO366" s="29"/>
      <c r="AP366" s="29"/>
      <c r="AQ366" s="29">
        <f t="shared" si="340"/>
        <v>21000</v>
      </c>
      <c r="AR366" s="29"/>
      <c r="AS366" s="29">
        <f t="shared" si="311"/>
        <v>21000</v>
      </c>
      <c r="AT366" s="29"/>
      <c r="AU366" s="29">
        <f t="shared" si="309"/>
        <v>21000</v>
      </c>
      <c r="AV366" s="29">
        <f t="shared" si="340"/>
        <v>21000</v>
      </c>
      <c r="AW366" s="29"/>
      <c r="AX366" s="29">
        <f t="shared" si="313"/>
        <v>21000</v>
      </c>
      <c r="AY366" s="29"/>
      <c r="AZ366" s="29">
        <f t="shared" si="310"/>
        <v>21000</v>
      </c>
    </row>
    <row r="367" spans="1:52" ht="45" hidden="1" x14ac:dyDescent="0.25">
      <c r="A367" s="106" t="s">
        <v>12</v>
      </c>
      <c r="B367" s="106"/>
      <c r="C367" s="106"/>
      <c r="D367" s="106"/>
      <c r="E367" s="124">
        <v>852</v>
      </c>
      <c r="F367" s="4" t="s">
        <v>127</v>
      </c>
      <c r="G367" s="4" t="s">
        <v>142</v>
      </c>
      <c r="H367" s="3" t="s">
        <v>366</v>
      </c>
      <c r="I367" s="3" t="s">
        <v>27</v>
      </c>
      <c r="J367" s="29">
        <f>'7.ВС'!J363</f>
        <v>14000</v>
      </c>
      <c r="K367" s="29">
        <f>'7.ВС'!K363</f>
        <v>14000</v>
      </c>
      <c r="L367" s="29">
        <f>'7.ВС'!L363</f>
        <v>0</v>
      </c>
      <c r="M367" s="29">
        <f>'7.ВС'!M363</f>
        <v>0</v>
      </c>
      <c r="N367" s="29">
        <f>'7.ВС'!N363</f>
        <v>0</v>
      </c>
      <c r="O367" s="29">
        <f>'7.ВС'!O363</f>
        <v>0</v>
      </c>
      <c r="P367" s="29">
        <f>'7.ВС'!P363</f>
        <v>0</v>
      </c>
      <c r="Q367" s="29">
        <f>'7.ВС'!Q363</f>
        <v>0</v>
      </c>
      <c r="R367" s="29">
        <f>'7.ВС'!R363</f>
        <v>14000</v>
      </c>
      <c r="S367" s="29">
        <f>'7.ВС'!S363</f>
        <v>14000</v>
      </c>
      <c r="T367" s="29">
        <f>'7.ВС'!T363</f>
        <v>0</v>
      </c>
      <c r="U367" s="29">
        <f>'7.ВС'!U363</f>
        <v>0</v>
      </c>
      <c r="V367" s="29">
        <f>'7.ВС'!V363</f>
        <v>0</v>
      </c>
      <c r="W367" s="29">
        <f>'7.ВС'!W363</f>
        <v>0</v>
      </c>
      <c r="X367" s="29">
        <f>'7.ВС'!X363</f>
        <v>0</v>
      </c>
      <c r="Y367" s="29">
        <f>'7.ВС'!Y363</f>
        <v>0</v>
      </c>
      <c r="Z367" s="29">
        <f>'7.ВС'!Z363</f>
        <v>14000</v>
      </c>
      <c r="AA367" s="29">
        <f>'7.ВС'!AA363</f>
        <v>14000</v>
      </c>
      <c r="AB367" s="29">
        <f>'7.ВС'!AB363</f>
        <v>0</v>
      </c>
      <c r="AC367" s="29">
        <f>'7.ВС'!AC363</f>
        <v>0</v>
      </c>
      <c r="AD367" s="29">
        <f>'7.ВС'!AD363</f>
        <v>0</v>
      </c>
      <c r="AE367" s="29">
        <f>'7.ВС'!AE363</f>
        <v>0</v>
      </c>
      <c r="AF367" s="29">
        <f>'7.ВС'!AF363</f>
        <v>0</v>
      </c>
      <c r="AG367" s="29">
        <f>'7.ВС'!AG363</f>
        <v>0</v>
      </c>
      <c r="AH367" s="29">
        <f>'7.ВС'!AH363</f>
        <v>14000</v>
      </c>
      <c r="AI367" s="29">
        <f>'7.ВС'!AI363</f>
        <v>14000</v>
      </c>
      <c r="AJ367" s="29">
        <f>'7.ВС'!AJ363</f>
        <v>0</v>
      </c>
      <c r="AK367" s="29">
        <f>'7.ВС'!AK363</f>
        <v>0</v>
      </c>
      <c r="AL367" s="29"/>
      <c r="AM367" s="29"/>
      <c r="AN367" s="29"/>
      <c r="AO367" s="29"/>
      <c r="AP367" s="29"/>
      <c r="AQ367" s="29">
        <f>'7.ВС'!AQ363</f>
        <v>21000</v>
      </c>
      <c r="AR367" s="29"/>
      <c r="AS367" s="29">
        <f t="shared" si="311"/>
        <v>21000</v>
      </c>
      <c r="AT367" s="29"/>
      <c r="AU367" s="29">
        <f t="shared" si="309"/>
        <v>21000</v>
      </c>
      <c r="AV367" s="29">
        <f>'7.ВС'!AV363</f>
        <v>21000</v>
      </c>
      <c r="AW367" s="29"/>
      <c r="AX367" s="29">
        <f t="shared" si="313"/>
        <v>21000</v>
      </c>
      <c r="AY367" s="29"/>
      <c r="AZ367" s="29">
        <f t="shared" si="310"/>
        <v>21000</v>
      </c>
    </row>
    <row r="368" spans="1:52" hidden="1" x14ac:dyDescent="0.25">
      <c r="A368" s="76" t="s">
        <v>145</v>
      </c>
      <c r="B368" s="52"/>
      <c r="C368" s="52"/>
      <c r="D368" s="52"/>
      <c r="E368" s="124">
        <v>851</v>
      </c>
      <c r="F368" s="23" t="s">
        <v>146</v>
      </c>
      <c r="G368" s="23"/>
      <c r="H368" s="23"/>
      <c r="I368" s="23"/>
      <c r="J368" s="38">
        <f t="shared" ref="J368:AV368" si="341">J369</f>
        <v>682300</v>
      </c>
      <c r="K368" s="38">
        <f t="shared" si="341"/>
        <v>0</v>
      </c>
      <c r="L368" s="38">
        <f t="shared" si="341"/>
        <v>414300</v>
      </c>
      <c r="M368" s="38">
        <f t="shared" si="341"/>
        <v>268000</v>
      </c>
      <c r="N368" s="38">
        <f t="shared" si="341"/>
        <v>114000</v>
      </c>
      <c r="O368" s="38">
        <f t="shared" si="341"/>
        <v>0</v>
      </c>
      <c r="P368" s="38">
        <f t="shared" si="341"/>
        <v>114000</v>
      </c>
      <c r="Q368" s="38">
        <f t="shared" si="341"/>
        <v>0</v>
      </c>
      <c r="R368" s="38">
        <f t="shared" si="341"/>
        <v>796300</v>
      </c>
      <c r="S368" s="38">
        <f t="shared" si="341"/>
        <v>0</v>
      </c>
      <c r="T368" s="38">
        <f t="shared" si="341"/>
        <v>528300</v>
      </c>
      <c r="U368" s="38">
        <f t="shared" si="341"/>
        <v>268000</v>
      </c>
      <c r="V368" s="38">
        <f t="shared" si="341"/>
        <v>0</v>
      </c>
      <c r="W368" s="38">
        <f t="shared" si="341"/>
        <v>0</v>
      </c>
      <c r="X368" s="38">
        <f t="shared" si="341"/>
        <v>0</v>
      </c>
      <c r="Y368" s="38">
        <f t="shared" si="341"/>
        <v>0</v>
      </c>
      <c r="Z368" s="38">
        <f t="shared" si="341"/>
        <v>796300</v>
      </c>
      <c r="AA368" s="38">
        <f t="shared" si="341"/>
        <v>0</v>
      </c>
      <c r="AB368" s="38">
        <f t="shared" si="341"/>
        <v>528300</v>
      </c>
      <c r="AC368" s="38">
        <f t="shared" si="341"/>
        <v>268000</v>
      </c>
      <c r="AD368" s="38">
        <f t="shared" si="341"/>
        <v>0</v>
      </c>
      <c r="AE368" s="38">
        <f t="shared" si="341"/>
        <v>0</v>
      </c>
      <c r="AF368" s="38">
        <f t="shared" si="341"/>
        <v>0</v>
      </c>
      <c r="AG368" s="38">
        <f t="shared" si="341"/>
        <v>0</v>
      </c>
      <c r="AH368" s="38">
        <f t="shared" si="341"/>
        <v>796300</v>
      </c>
      <c r="AI368" s="38">
        <f t="shared" si="341"/>
        <v>0</v>
      </c>
      <c r="AJ368" s="38">
        <f t="shared" si="341"/>
        <v>528300</v>
      </c>
      <c r="AK368" s="38">
        <f t="shared" si="341"/>
        <v>268000</v>
      </c>
      <c r="AL368" s="38"/>
      <c r="AM368" s="38"/>
      <c r="AN368" s="38"/>
      <c r="AO368" s="38"/>
      <c r="AP368" s="38"/>
      <c r="AQ368" s="38">
        <f t="shared" si="341"/>
        <v>682300</v>
      </c>
      <c r="AR368" s="38"/>
      <c r="AS368" s="29">
        <f t="shared" si="311"/>
        <v>682300</v>
      </c>
      <c r="AT368" s="38"/>
      <c r="AU368" s="29">
        <f t="shared" si="309"/>
        <v>682300</v>
      </c>
      <c r="AV368" s="38">
        <f t="shared" si="341"/>
        <v>682300</v>
      </c>
      <c r="AW368" s="38"/>
      <c r="AX368" s="29">
        <f t="shared" si="313"/>
        <v>682300</v>
      </c>
      <c r="AY368" s="38"/>
      <c r="AZ368" s="29">
        <f t="shared" si="310"/>
        <v>682300</v>
      </c>
    </row>
    <row r="369" spans="1:52" hidden="1" x14ac:dyDescent="0.25">
      <c r="A369" s="39" t="s">
        <v>147</v>
      </c>
      <c r="B369" s="39"/>
      <c r="C369" s="39"/>
      <c r="D369" s="39"/>
      <c r="E369" s="124">
        <v>851</v>
      </c>
      <c r="F369" s="27" t="s">
        <v>146</v>
      </c>
      <c r="G369" s="27" t="s">
        <v>59</v>
      </c>
      <c r="H369" s="27"/>
      <c r="I369" s="27"/>
      <c r="J369" s="30">
        <f t="shared" ref="J369:AV369" si="342">J370+J375+J383+J380</f>
        <v>682300</v>
      </c>
      <c r="K369" s="30">
        <f t="shared" ref="K369:M369" si="343">K370+K375+K383+K380</f>
        <v>0</v>
      </c>
      <c r="L369" s="30">
        <f t="shared" si="343"/>
        <v>414300</v>
      </c>
      <c r="M369" s="30">
        <f t="shared" si="343"/>
        <v>268000</v>
      </c>
      <c r="N369" s="30">
        <f t="shared" ref="N369:U369" si="344">N370+N375+N383+N380</f>
        <v>114000</v>
      </c>
      <c r="O369" s="30">
        <f t="shared" si="344"/>
        <v>0</v>
      </c>
      <c r="P369" s="30">
        <f t="shared" si="344"/>
        <v>114000</v>
      </c>
      <c r="Q369" s="30">
        <f t="shared" si="344"/>
        <v>0</v>
      </c>
      <c r="R369" s="30">
        <f t="shared" si="344"/>
        <v>796300</v>
      </c>
      <c r="S369" s="30">
        <f t="shared" si="344"/>
        <v>0</v>
      </c>
      <c r="T369" s="30">
        <f t="shared" si="344"/>
        <v>528300</v>
      </c>
      <c r="U369" s="30">
        <f t="shared" si="344"/>
        <v>268000</v>
      </c>
      <c r="V369" s="30">
        <f t="shared" ref="V369:AC369" si="345">V370+V375+V383+V380</f>
        <v>0</v>
      </c>
      <c r="W369" s="30">
        <f t="shared" si="345"/>
        <v>0</v>
      </c>
      <c r="X369" s="30">
        <f t="shared" si="345"/>
        <v>0</v>
      </c>
      <c r="Y369" s="30">
        <f t="shared" si="345"/>
        <v>0</v>
      </c>
      <c r="Z369" s="30">
        <f t="shared" si="345"/>
        <v>796300</v>
      </c>
      <c r="AA369" s="30">
        <f t="shared" si="345"/>
        <v>0</v>
      </c>
      <c r="AB369" s="30">
        <f t="shared" si="345"/>
        <v>528300</v>
      </c>
      <c r="AC369" s="30">
        <f t="shared" si="345"/>
        <v>268000</v>
      </c>
      <c r="AD369" s="30">
        <f t="shared" ref="AD369:AK369" si="346">AD370+AD375+AD383+AD380</f>
        <v>0</v>
      </c>
      <c r="AE369" s="30">
        <f t="shared" si="346"/>
        <v>0</v>
      </c>
      <c r="AF369" s="30">
        <f t="shared" si="346"/>
        <v>0</v>
      </c>
      <c r="AG369" s="30">
        <f t="shared" si="346"/>
        <v>0</v>
      </c>
      <c r="AH369" s="30">
        <f t="shared" si="346"/>
        <v>796300</v>
      </c>
      <c r="AI369" s="30">
        <f t="shared" si="346"/>
        <v>0</v>
      </c>
      <c r="AJ369" s="30">
        <f t="shared" si="346"/>
        <v>528300</v>
      </c>
      <c r="AK369" s="30">
        <f t="shared" si="346"/>
        <v>268000</v>
      </c>
      <c r="AL369" s="30"/>
      <c r="AM369" s="30"/>
      <c r="AN369" s="30"/>
      <c r="AO369" s="30"/>
      <c r="AP369" s="30"/>
      <c r="AQ369" s="30">
        <f t="shared" si="342"/>
        <v>682300</v>
      </c>
      <c r="AR369" s="30"/>
      <c r="AS369" s="29">
        <f t="shared" si="311"/>
        <v>682300</v>
      </c>
      <c r="AT369" s="30"/>
      <c r="AU369" s="29">
        <f t="shared" si="309"/>
        <v>682300</v>
      </c>
      <c r="AV369" s="30">
        <f t="shared" si="342"/>
        <v>682300</v>
      </c>
      <c r="AW369" s="30"/>
      <c r="AX369" s="29">
        <f t="shared" si="313"/>
        <v>682300</v>
      </c>
      <c r="AY369" s="30"/>
      <c r="AZ369" s="29">
        <f t="shared" si="310"/>
        <v>682300</v>
      </c>
    </row>
    <row r="370" spans="1:52" s="57" customFormat="1" ht="30" hidden="1" x14ac:dyDescent="0.25">
      <c r="A370" s="126" t="s">
        <v>148</v>
      </c>
      <c r="B370" s="106"/>
      <c r="C370" s="106"/>
      <c r="D370" s="106"/>
      <c r="E370" s="124">
        <v>851</v>
      </c>
      <c r="F370" s="3" t="s">
        <v>146</v>
      </c>
      <c r="G370" s="3" t="s">
        <v>59</v>
      </c>
      <c r="H370" s="4" t="s">
        <v>149</v>
      </c>
      <c r="I370" s="3"/>
      <c r="J370" s="29">
        <f t="shared" ref="J370:AV370" si="347">J371+J373</f>
        <v>99900</v>
      </c>
      <c r="K370" s="29">
        <f t="shared" ref="K370:M370" si="348">K371+K373</f>
        <v>0</v>
      </c>
      <c r="L370" s="29">
        <f t="shared" si="348"/>
        <v>99900</v>
      </c>
      <c r="M370" s="29">
        <f t="shared" si="348"/>
        <v>0</v>
      </c>
      <c r="N370" s="29">
        <f t="shared" ref="N370:U370" si="349">N371+N373</f>
        <v>0</v>
      </c>
      <c r="O370" s="29">
        <f t="shared" si="349"/>
        <v>0</v>
      </c>
      <c r="P370" s="29">
        <f t="shared" si="349"/>
        <v>0</v>
      </c>
      <c r="Q370" s="29">
        <f t="shared" si="349"/>
        <v>0</v>
      </c>
      <c r="R370" s="29">
        <f t="shared" si="349"/>
        <v>99900</v>
      </c>
      <c r="S370" s="29">
        <f t="shared" si="349"/>
        <v>0</v>
      </c>
      <c r="T370" s="29">
        <f t="shared" si="349"/>
        <v>99900</v>
      </c>
      <c r="U370" s="29">
        <f t="shared" si="349"/>
        <v>0</v>
      </c>
      <c r="V370" s="29">
        <f t="shared" ref="V370:AC370" si="350">V371+V373</f>
        <v>0</v>
      </c>
      <c r="W370" s="29">
        <f t="shared" si="350"/>
        <v>0</v>
      </c>
      <c r="X370" s="29">
        <f t="shared" si="350"/>
        <v>0</v>
      </c>
      <c r="Y370" s="29">
        <f t="shared" si="350"/>
        <v>0</v>
      </c>
      <c r="Z370" s="29">
        <f t="shared" si="350"/>
        <v>99900</v>
      </c>
      <c r="AA370" s="29">
        <f t="shared" si="350"/>
        <v>0</v>
      </c>
      <c r="AB370" s="29">
        <f t="shared" si="350"/>
        <v>99900</v>
      </c>
      <c r="AC370" s="29">
        <f t="shared" si="350"/>
        <v>0</v>
      </c>
      <c r="AD370" s="29">
        <f t="shared" ref="AD370:AK370" si="351">AD371+AD373</f>
        <v>0</v>
      </c>
      <c r="AE370" s="29">
        <f t="shared" si="351"/>
        <v>0</v>
      </c>
      <c r="AF370" s="29">
        <f t="shared" si="351"/>
        <v>0</v>
      </c>
      <c r="AG370" s="29">
        <f t="shared" si="351"/>
        <v>0</v>
      </c>
      <c r="AH370" s="29">
        <f t="shared" si="351"/>
        <v>99900</v>
      </c>
      <c r="AI370" s="29">
        <f t="shared" si="351"/>
        <v>0</v>
      </c>
      <c r="AJ370" s="29">
        <f t="shared" si="351"/>
        <v>99900</v>
      </c>
      <c r="AK370" s="29">
        <f t="shared" si="351"/>
        <v>0</v>
      </c>
      <c r="AL370" s="29"/>
      <c r="AM370" s="29"/>
      <c r="AN370" s="29"/>
      <c r="AO370" s="29"/>
      <c r="AP370" s="29"/>
      <c r="AQ370" s="29">
        <f t="shared" si="347"/>
        <v>99900</v>
      </c>
      <c r="AR370" s="29"/>
      <c r="AS370" s="29">
        <f t="shared" si="311"/>
        <v>99900</v>
      </c>
      <c r="AT370" s="29"/>
      <c r="AU370" s="29">
        <f t="shared" si="309"/>
        <v>99900</v>
      </c>
      <c r="AV370" s="29">
        <f t="shared" si="347"/>
        <v>99900</v>
      </c>
      <c r="AW370" s="29"/>
      <c r="AX370" s="29">
        <f t="shared" si="313"/>
        <v>99900</v>
      </c>
      <c r="AY370" s="29"/>
      <c r="AZ370" s="29">
        <f t="shared" si="310"/>
        <v>99900</v>
      </c>
    </row>
    <row r="371" spans="1:52" s="57" customFormat="1" ht="105" hidden="1" x14ac:dyDescent="0.25">
      <c r="A371" s="126" t="s">
        <v>19</v>
      </c>
      <c r="B371" s="106"/>
      <c r="C371" s="106"/>
      <c r="D371" s="106"/>
      <c r="E371" s="124">
        <v>851</v>
      </c>
      <c r="F371" s="3" t="s">
        <v>146</v>
      </c>
      <c r="G371" s="3" t="s">
        <v>59</v>
      </c>
      <c r="H371" s="4" t="s">
        <v>149</v>
      </c>
      <c r="I371" s="3" t="s">
        <v>21</v>
      </c>
      <c r="J371" s="29">
        <f t="shared" ref="J371:AV371" si="352">J372</f>
        <v>24000</v>
      </c>
      <c r="K371" s="29">
        <f t="shared" si="352"/>
        <v>0</v>
      </c>
      <c r="L371" s="29">
        <f t="shared" si="352"/>
        <v>24000</v>
      </c>
      <c r="M371" s="29">
        <f t="shared" si="352"/>
        <v>0</v>
      </c>
      <c r="N371" s="29">
        <f t="shared" si="352"/>
        <v>0</v>
      </c>
      <c r="O371" s="29">
        <f t="shared" si="352"/>
        <v>0</v>
      </c>
      <c r="P371" s="29">
        <f t="shared" si="352"/>
        <v>0</v>
      </c>
      <c r="Q371" s="29">
        <f t="shared" si="352"/>
        <v>0</v>
      </c>
      <c r="R371" s="29">
        <f t="shared" si="352"/>
        <v>24000</v>
      </c>
      <c r="S371" s="29">
        <f t="shared" si="352"/>
        <v>0</v>
      </c>
      <c r="T371" s="29">
        <f t="shared" si="352"/>
        <v>24000</v>
      </c>
      <c r="U371" s="29">
        <f t="shared" si="352"/>
        <v>0</v>
      </c>
      <c r="V371" s="29">
        <f t="shared" si="352"/>
        <v>0</v>
      </c>
      <c r="W371" s="29">
        <f t="shared" si="352"/>
        <v>0</v>
      </c>
      <c r="X371" s="29">
        <f t="shared" si="352"/>
        <v>0</v>
      </c>
      <c r="Y371" s="29">
        <f t="shared" si="352"/>
        <v>0</v>
      </c>
      <c r="Z371" s="29">
        <f t="shared" si="352"/>
        <v>24000</v>
      </c>
      <c r="AA371" s="29">
        <f t="shared" si="352"/>
        <v>0</v>
      </c>
      <c r="AB371" s="29">
        <f t="shared" si="352"/>
        <v>24000</v>
      </c>
      <c r="AC371" s="29">
        <f t="shared" si="352"/>
        <v>0</v>
      </c>
      <c r="AD371" s="29">
        <f t="shared" si="352"/>
        <v>0</v>
      </c>
      <c r="AE371" s="29">
        <f t="shared" si="352"/>
        <v>0</v>
      </c>
      <c r="AF371" s="29">
        <f t="shared" si="352"/>
        <v>0</v>
      </c>
      <c r="AG371" s="29">
        <f t="shared" si="352"/>
        <v>0</v>
      </c>
      <c r="AH371" s="29">
        <f t="shared" si="352"/>
        <v>24000</v>
      </c>
      <c r="AI371" s="29">
        <f t="shared" si="352"/>
        <v>0</v>
      </c>
      <c r="AJ371" s="29">
        <f t="shared" si="352"/>
        <v>24000</v>
      </c>
      <c r="AK371" s="29">
        <f t="shared" si="352"/>
        <v>0</v>
      </c>
      <c r="AL371" s="29"/>
      <c r="AM371" s="29"/>
      <c r="AN371" s="29"/>
      <c r="AO371" s="29"/>
      <c r="AP371" s="29"/>
      <c r="AQ371" s="29">
        <f t="shared" si="352"/>
        <v>24000</v>
      </c>
      <c r="AR371" s="29"/>
      <c r="AS371" s="29">
        <f t="shared" si="311"/>
        <v>24000</v>
      </c>
      <c r="AT371" s="29"/>
      <c r="AU371" s="29">
        <f t="shared" si="309"/>
        <v>24000</v>
      </c>
      <c r="AV371" s="29">
        <f t="shared" si="352"/>
        <v>24000</v>
      </c>
      <c r="AW371" s="29"/>
      <c r="AX371" s="29">
        <f t="shared" si="313"/>
        <v>24000</v>
      </c>
      <c r="AY371" s="29"/>
      <c r="AZ371" s="29">
        <f t="shared" si="310"/>
        <v>24000</v>
      </c>
    </row>
    <row r="372" spans="1:52" s="57" customFormat="1" ht="30" hidden="1" x14ac:dyDescent="0.25">
      <c r="A372" s="106" t="s">
        <v>10</v>
      </c>
      <c r="B372" s="106"/>
      <c r="C372" s="106"/>
      <c r="D372" s="106"/>
      <c r="E372" s="124">
        <v>851</v>
      </c>
      <c r="F372" s="3" t="s">
        <v>146</v>
      </c>
      <c r="G372" s="3" t="s">
        <v>59</v>
      </c>
      <c r="H372" s="4" t="s">
        <v>149</v>
      </c>
      <c r="I372" s="3" t="s">
        <v>70</v>
      </c>
      <c r="J372" s="29">
        <f>'7.ВС'!J225</f>
        <v>24000</v>
      </c>
      <c r="K372" s="29">
        <f>'7.ВС'!K225</f>
        <v>0</v>
      </c>
      <c r="L372" s="29">
        <f>'7.ВС'!L225</f>
        <v>24000</v>
      </c>
      <c r="M372" s="29">
        <f>'7.ВС'!M225</f>
        <v>0</v>
      </c>
      <c r="N372" s="29">
        <f>'7.ВС'!N225</f>
        <v>0</v>
      </c>
      <c r="O372" s="29">
        <f>'7.ВС'!O225</f>
        <v>0</v>
      </c>
      <c r="P372" s="29">
        <f>'7.ВС'!P225</f>
        <v>0</v>
      </c>
      <c r="Q372" s="29">
        <f>'7.ВС'!Q225</f>
        <v>0</v>
      </c>
      <c r="R372" s="29">
        <f>'7.ВС'!R225</f>
        <v>24000</v>
      </c>
      <c r="S372" s="29">
        <f>'7.ВС'!S225</f>
        <v>0</v>
      </c>
      <c r="T372" s="29">
        <f>'7.ВС'!T225</f>
        <v>24000</v>
      </c>
      <c r="U372" s="29">
        <f>'7.ВС'!U225</f>
        <v>0</v>
      </c>
      <c r="V372" s="29">
        <f>'7.ВС'!V225</f>
        <v>0</v>
      </c>
      <c r="W372" s="29">
        <f>'7.ВС'!W225</f>
        <v>0</v>
      </c>
      <c r="X372" s="29">
        <f>'7.ВС'!X225</f>
        <v>0</v>
      </c>
      <c r="Y372" s="29">
        <f>'7.ВС'!Y225</f>
        <v>0</v>
      </c>
      <c r="Z372" s="29">
        <f>'7.ВС'!Z225</f>
        <v>24000</v>
      </c>
      <c r="AA372" s="29">
        <f>'7.ВС'!AA225</f>
        <v>0</v>
      </c>
      <c r="AB372" s="29">
        <f>'7.ВС'!AB225</f>
        <v>24000</v>
      </c>
      <c r="AC372" s="29">
        <f>'7.ВС'!AC225</f>
        <v>0</v>
      </c>
      <c r="AD372" s="29">
        <f>'7.ВС'!AD225</f>
        <v>0</v>
      </c>
      <c r="AE372" s="29">
        <f>'7.ВС'!AE225</f>
        <v>0</v>
      </c>
      <c r="AF372" s="29">
        <f>'7.ВС'!AF225</f>
        <v>0</v>
      </c>
      <c r="AG372" s="29">
        <f>'7.ВС'!AG225</f>
        <v>0</v>
      </c>
      <c r="AH372" s="29">
        <f>'7.ВС'!AH225</f>
        <v>24000</v>
      </c>
      <c r="AI372" s="29">
        <f>'7.ВС'!AI225</f>
        <v>0</v>
      </c>
      <c r="AJ372" s="29">
        <f>'7.ВС'!AJ225</f>
        <v>24000</v>
      </c>
      <c r="AK372" s="29">
        <f>'7.ВС'!AK225</f>
        <v>0</v>
      </c>
      <c r="AL372" s="29"/>
      <c r="AM372" s="29"/>
      <c r="AN372" s="29"/>
      <c r="AO372" s="29"/>
      <c r="AP372" s="29"/>
      <c r="AQ372" s="29">
        <f>'7.ВС'!AQ225</f>
        <v>24000</v>
      </c>
      <c r="AR372" s="29"/>
      <c r="AS372" s="29">
        <f t="shared" si="311"/>
        <v>24000</v>
      </c>
      <c r="AT372" s="29"/>
      <c r="AU372" s="29">
        <f t="shared" si="309"/>
        <v>24000</v>
      </c>
      <c r="AV372" s="29">
        <f>'7.ВС'!AV225</f>
        <v>24000</v>
      </c>
      <c r="AW372" s="29"/>
      <c r="AX372" s="29">
        <f t="shared" si="313"/>
        <v>24000</v>
      </c>
      <c r="AY372" s="29"/>
      <c r="AZ372" s="29">
        <f t="shared" si="310"/>
        <v>24000</v>
      </c>
    </row>
    <row r="373" spans="1:52" ht="45" hidden="1" x14ac:dyDescent="0.25">
      <c r="A373" s="106" t="s">
        <v>25</v>
      </c>
      <c r="B373" s="126"/>
      <c r="C373" s="126"/>
      <c r="D373" s="126"/>
      <c r="E373" s="124">
        <v>851</v>
      </c>
      <c r="F373" s="3" t="s">
        <v>146</v>
      </c>
      <c r="G373" s="3" t="s">
        <v>59</v>
      </c>
      <c r="H373" s="4" t="s">
        <v>149</v>
      </c>
      <c r="I373" s="3" t="s">
        <v>26</v>
      </c>
      <c r="J373" s="29">
        <f t="shared" ref="J373:AV373" si="353">J374</f>
        <v>75900</v>
      </c>
      <c r="K373" s="29">
        <f t="shared" si="353"/>
        <v>0</v>
      </c>
      <c r="L373" s="29">
        <f t="shared" si="353"/>
        <v>75900</v>
      </c>
      <c r="M373" s="29">
        <f t="shared" si="353"/>
        <v>0</v>
      </c>
      <c r="N373" s="29">
        <f t="shared" si="353"/>
        <v>0</v>
      </c>
      <c r="O373" s="29">
        <f t="shared" si="353"/>
        <v>0</v>
      </c>
      <c r="P373" s="29">
        <f t="shared" si="353"/>
        <v>0</v>
      </c>
      <c r="Q373" s="29">
        <f t="shared" si="353"/>
        <v>0</v>
      </c>
      <c r="R373" s="29">
        <f t="shared" si="353"/>
        <v>75900</v>
      </c>
      <c r="S373" s="29">
        <f t="shared" si="353"/>
        <v>0</v>
      </c>
      <c r="T373" s="29">
        <f t="shared" si="353"/>
        <v>75900</v>
      </c>
      <c r="U373" s="29">
        <f t="shared" si="353"/>
        <v>0</v>
      </c>
      <c r="V373" s="29">
        <f t="shared" si="353"/>
        <v>0</v>
      </c>
      <c r="W373" s="29">
        <f t="shared" si="353"/>
        <v>0</v>
      </c>
      <c r="X373" s="29">
        <f t="shared" si="353"/>
        <v>0</v>
      </c>
      <c r="Y373" s="29">
        <f t="shared" si="353"/>
        <v>0</v>
      </c>
      <c r="Z373" s="29">
        <f t="shared" si="353"/>
        <v>75900</v>
      </c>
      <c r="AA373" s="29">
        <f t="shared" si="353"/>
        <v>0</v>
      </c>
      <c r="AB373" s="29">
        <f t="shared" si="353"/>
        <v>75900</v>
      </c>
      <c r="AC373" s="29">
        <f t="shared" si="353"/>
        <v>0</v>
      </c>
      <c r="AD373" s="29">
        <f t="shared" si="353"/>
        <v>0</v>
      </c>
      <c r="AE373" s="29">
        <f t="shared" si="353"/>
        <v>0</v>
      </c>
      <c r="AF373" s="29">
        <f t="shared" si="353"/>
        <v>0</v>
      </c>
      <c r="AG373" s="29">
        <f t="shared" si="353"/>
        <v>0</v>
      </c>
      <c r="AH373" s="29">
        <f t="shared" si="353"/>
        <v>75900</v>
      </c>
      <c r="AI373" s="29">
        <f t="shared" si="353"/>
        <v>0</v>
      </c>
      <c r="AJ373" s="29">
        <f t="shared" si="353"/>
        <v>75900</v>
      </c>
      <c r="AK373" s="29">
        <f t="shared" si="353"/>
        <v>0</v>
      </c>
      <c r="AL373" s="29"/>
      <c r="AM373" s="29"/>
      <c r="AN373" s="29"/>
      <c r="AO373" s="29"/>
      <c r="AP373" s="29"/>
      <c r="AQ373" s="29">
        <f t="shared" si="353"/>
        <v>75900</v>
      </c>
      <c r="AR373" s="29"/>
      <c r="AS373" s="29">
        <f t="shared" si="311"/>
        <v>75900</v>
      </c>
      <c r="AT373" s="29"/>
      <c r="AU373" s="29">
        <f t="shared" si="309"/>
        <v>75900</v>
      </c>
      <c r="AV373" s="29">
        <f t="shared" si="353"/>
        <v>75900</v>
      </c>
      <c r="AW373" s="29"/>
      <c r="AX373" s="29">
        <f t="shared" si="313"/>
        <v>75900</v>
      </c>
      <c r="AY373" s="29"/>
      <c r="AZ373" s="29">
        <f t="shared" si="310"/>
        <v>75900</v>
      </c>
    </row>
    <row r="374" spans="1:52" ht="45" hidden="1" x14ac:dyDescent="0.25">
      <c r="A374" s="106" t="s">
        <v>12</v>
      </c>
      <c r="B374" s="106"/>
      <c r="C374" s="106"/>
      <c r="D374" s="106"/>
      <c r="E374" s="124">
        <v>851</v>
      </c>
      <c r="F374" s="3" t="s">
        <v>146</v>
      </c>
      <c r="G374" s="3" t="s">
        <v>59</v>
      </c>
      <c r="H374" s="4" t="s">
        <v>149</v>
      </c>
      <c r="I374" s="3" t="s">
        <v>27</v>
      </c>
      <c r="J374" s="29">
        <f>'7.ВС'!J227</f>
        <v>75900</v>
      </c>
      <c r="K374" s="29">
        <f>'7.ВС'!K227</f>
        <v>0</v>
      </c>
      <c r="L374" s="29">
        <f>'7.ВС'!L227</f>
        <v>75900</v>
      </c>
      <c r="M374" s="29">
        <f>'7.ВС'!M227</f>
        <v>0</v>
      </c>
      <c r="N374" s="29">
        <f>'7.ВС'!N227</f>
        <v>0</v>
      </c>
      <c r="O374" s="29">
        <f>'7.ВС'!O227</f>
        <v>0</v>
      </c>
      <c r="P374" s="29">
        <f>'7.ВС'!P227</f>
        <v>0</v>
      </c>
      <c r="Q374" s="29">
        <f>'7.ВС'!Q227</f>
        <v>0</v>
      </c>
      <c r="R374" s="29">
        <f>'7.ВС'!R227</f>
        <v>75900</v>
      </c>
      <c r="S374" s="29">
        <f>'7.ВС'!S227</f>
        <v>0</v>
      </c>
      <c r="T374" s="29">
        <f>'7.ВС'!T227</f>
        <v>75900</v>
      </c>
      <c r="U374" s="29">
        <f>'7.ВС'!U227</f>
        <v>0</v>
      </c>
      <c r="V374" s="29">
        <f>'7.ВС'!V227</f>
        <v>0</v>
      </c>
      <c r="W374" s="29">
        <f>'7.ВС'!W227</f>
        <v>0</v>
      </c>
      <c r="X374" s="29">
        <f>'7.ВС'!X227</f>
        <v>0</v>
      </c>
      <c r="Y374" s="29">
        <f>'7.ВС'!Y227</f>
        <v>0</v>
      </c>
      <c r="Z374" s="29">
        <f>'7.ВС'!Z227</f>
        <v>75900</v>
      </c>
      <c r="AA374" s="29">
        <f>'7.ВС'!AA227</f>
        <v>0</v>
      </c>
      <c r="AB374" s="29">
        <f>'7.ВС'!AB227</f>
        <v>75900</v>
      </c>
      <c r="AC374" s="29">
        <f>'7.ВС'!AC227</f>
        <v>0</v>
      </c>
      <c r="AD374" s="29">
        <f>'7.ВС'!AD227</f>
        <v>0</v>
      </c>
      <c r="AE374" s="29">
        <f>'7.ВС'!AE227</f>
        <v>0</v>
      </c>
      <c r="AF374" s="29">
        <f>'7.ВС'!AF227</f>
        <v>0</v>
      </c>
      <c r="AG374" s="29">
        <f>'7.ВС'!AG227</f>
        <v>0</v>
      </c>
      <c r="AH374" s="29">
        <f>'7.ВС'!AH227</f>
        <v>75900</v>
      </c>
      <c r="AI374" s="29">
        <f>'7.ВС'!AI227</f>
        <v>0</v>
      </c>
      <c r="AJ374" s="29">
        <f>'7.ВС'!AJ227</f>
        <v>75900</v>
      </c>
      <c r="AK374" s="29">
        <f>'7.ВС'!AK227</f>
        <v>0</v>
      </c>
      <c r="AL374" s="29"/>
      <c r="AM374" s="29"/>
      <c r="AN374" s="29"/>
      <c r="AO374" s="29"/>
      <c r="AP374" s="29"/>
      <c r="AQ374" s="29">
        <f>'7.ВС'!AQ227</f>
        <v>75900</v>
      </c>
      <c r="AR374" s="29"/>
      <c r="AS374" s="29">
        <f t="shared" si="311"/>
        <v>75900</v>
      </c>
      <c r="AT374" s="29"/>
      <c r="AU374" s="29">
        <f t="shared" si="309"/>
        <v>75900</v>
      </c>
      <c r="AV374" s="29">
        <f>'7.ВС'!AV227</f>
        <v>75900</v>
      </c>
      <c r="AW374" s="29"/>
      <c r="AX374" s="29">
        <f t="shared" si="313"/>
        <v>75900</v>
      </c>
      <c r="AY374" s="29"/>
      <c r="AZ374" s="29">
        <f t="shared" si="310"/>
        <v>75900</v>
      </c>
    </row>
    <row r="375" spans="1:52" ht="30" hidden="1" x14ac:dyDescent="0.25">
      <c r="A375" s="126" t="s">
        <v>150</v>
      </c>
      <c r="B375" s="39"/>
      <c r="C375" s="39"/>
      <c r="D375" s="39"/>
      <c r="E375" s="124">
        <v>851</v>
      </c>
      <c r="F375" s="3" t="s">
        <v>146</v>
      </c>
      <c r="G375" s="3" t="s">
        <v>59</v>
      </c>
      <c r="H375" s="3" t="s">
        <v>151</v>
      </c>
      <c r="I375" s="3"/>
      <c r="J375" s="29">
        <f t="shared" ref="J375:AV375" si="354">J378+J376</f>
        <v>304400</v>
      </c>
      <c r="K375" s="29">
        <f t="shared" ref="K375:M375" si="355">K378+K376</f>
        <v>0</v>
      </c>
      <c r="L375" s="29">
        <f t="shared" si="355"/>
        <v>304400</v>
      </c>
      <c r="M375" s="29">
        <f t="shared" si="355"/>
        <v>0</v>
      </c>
      <c r="N375" s="29">
        <f t="shared" ref="N375:U375" si="356">N378+N376</f>
        <v>114000</v>
      </c>
      <c r="O375" s="29">
        <f t="shared" si="356"/>
        <v>0</v>
      </c>
      <c r="P375" s="29">
        <f t="shared" si="356"/>
        <v>114000</v>
      </c>
      <c r="Q375" s="29">
        <f t="shared" si="356"/>
        <v>0</v>
      </c>
      <c r="R375" s="29">
        <f t="shared" si="356"/>
        <v>418400</v>
      </c>
      <c r="S375" s="29">
        <f t="shared" si="356"/>
        <v>0</v>
      </c>
      <c r="T375" s="29">
        <f t="shared" si="356"/>
        <v>418400</v>
      </c>
      <c r="U375" s="29">
        <f t="shared" si="356"/>
        <v>0</v>
      </c>
      <c r="V375" s="29">
        <f t="shared" ref="V375:AC375" si="357">V378+V376</f>
        <v>0</v>
      </c>
      <c r="W375" s="29">
        <f t="shared" si="357"/>
        <v>0</v>
      </c>
      <c r="X375" s="29">
        <f t="shared" si="357"/>
        <v>0</v>
      </c>
      <c r="Y375" s="29">
        <f t="shared" si="357"/>
        <v>0</v>
      </c>
      <c r="Z375" s="29">
        <f t="shared" si="357"/>
        <v>418400</v>
      </c>
      <c r="AA375" s="29">
        <f t="shared" si="357"/>
        <v>0</v>
      </c>
      <c r="AB375" s="29">
        <f t="shared" si="357"/>
        <v>418400</v>
      </c>
      <c r="AC375" s="29">
        <f t="shared" si="357"/>
        <v>0</v>
      </c>
      <c r="AD375" s="29">
        <f t="shared" ref="AD375:AK375" si="358">AD378+AD376</f>
        <v>0</v>
      </c>
      <c r="AE375" s="29">
        <f t="shared" si="358"/>
        <v>0</v>
      </c>
      <c r="AF375" s="29">
        <f t="shared" si="358"/>
        <v>0</v>
      </c>
      <c r="AG375" s="29">
        <f t="shared" si="358"/>
        <v>0</v>
      </c>
      <c r="AH375" s="29">
        <f t="shared" si="358"/>
        <v>418400</v>
      </c>
      <c r="AI375" s="29">
        <f t="shared" si="358"/>
        <v>0</v>
      </c>
      <c r="AJ375" s="29">
        <f t="shared" si="358"/>
        <v>418400</v>
      </c>
      <c r="AK375" s="29">
        <f t="shared" si="358"/>
        <v>0</v>
      </c>
      <c r="AL375" s="29"/>
      <c r="AM375" s="29"/>
      <c r="AN375" s="29"/>
      <c r="AO375" s="29"/>
      <c r="AP375" s="29"/>
      <c r="AQ375" s="29">
        <f t="shared" si="354"/>
        <v>304400</v>
      </c>
      <c r="AR375" s="29"/>
      <c r="AS375" s="29">
        <f t="shared" si="311"/>
        <v>304400</v>
      </c>
      <c r="AT375" s="29"/>
      <c r="AU375" s="29">
        <f t="shared" si="309"/>
        <v>304400</v>
      </c>
      <c r="AV375" s="29">
        <f t="shared" si="354"/>
        <v>304400</v>
      </c>
      <c r="AW375" s="29"/>
      <c r="AX375" s="29">
        <f t="shared" si="313"/>
        <v>304400</v>
      </c>
      <c r="AY375" s="29"/>
      <c r="AZ375" s="29">
        <f t="shared" si="310"/>
        <v>304400</v>
      </c>
    </row>
    <row r="376" spans="1:52" ht="105" hidden="1" x14ac:dyDescent="0.25">
      <c r="A376" s="126" t="s">
        <v>19</v>
      </c>
      <c r="B376" s="106"/>
      <c r="C376" s="106"/>
      <c r="D376" s="106"/>
      <c r="E376" s="124">
        <v>851</v>
      </c>
      <c r="F376" s="3" t="s">
        <v>146</v>
      </c>
      <c r="G376" s="3" t="s">
        <v>59</v>
      </c>
      <c r="H376" s="3" t="s">
        <v>151</v>
      </c>
      <c r="I376" s="3" t="s">
        <v>21</v>
      </c>
      <c r="J376" s="29">
        <f t="shared" ref="J376:AV376" si="359">J377</f>
        <v>168000</v>
      </c>
      <c r="K376" s="29">
        <f t="shared" si="359"/>
        <v>0</v>
      </c>
      <c r="L376" s="29">
        <f t="shared" si="359"/>
        <v>168000</v>
      </c>
      <c r="M376" s="29">
        <f t="shared" si="359"/>
        <v>0</v>
      </c>
      <c r="N376" s="29">
        <f t="shared" si="359"/>
        <v>36000</v>
      </c>
      <c r="O376" s="29">
        <f t="shared" si="359"/>
        <v>0</v>
      </c>
      <c r="P376" s="29">
        <f t="shared" si="359"/>
        <v>36000</v>
      </c>
      <c r="Q376" s="29">
        <f t="shared" si="359"/>
        <v>0</v>
      </c>
      <c r="R376" s="29">
        <f t="shared" si="359"/>
        <v>204000</v>
      </c>
      <c r="S376" s="29">
        <f t="shared" si="359"/>
        <v>0</v>
      </c>
      <c r="T376" s="29">
        <f t="shared" si="359"/>
        <v>204000</v>
      </c>
      <c r="U376" s="29">
        <f t="shared" si="359"/>
        <v>0</v>
      </c>
      <c r="V376" s="29">
        <f t="shared" si="359"/>
        <v>0</v>
      </c>
      <c r="W376" s="29">
        <f t="shared" si="359"/>
        <v>0</v>
      </c>
      <c r="X376" s="29">
        <f t="shared" si="359"/>
        <v>0</v>
      </c>
      <c r="Y376" s="29">
        <f t="shared" si="359"/>
        <v>0</v>
      </c>
      <c r="Z376" s="29">
        <f t="shared" si="359"/>
        <v>204000</v>
      </c>
      <c r="AA376" s="29">
        <f t="shared" si="359"/>
        <v>0</v>
      </c>
      <c r="AB376" s="29">
        <f t="shared" si="359"/>
        <v>204000</v>
      </c>
      <c r="AC376" s="29">
        <f t="shared" si="359"/>
        <v>0</v>
      </c>
      <c r="AD376" s="29">
        <f t="shared" si="359"/>
        <v>0</v>
      </c>
      <c r="AE376" s="29">
        <f t="shared" si="359"/>
        <v>0</v>
      </c>
      <c r="AF376" s="29">
        <f t="shared" si="359"/>
        <v>0</v>
      </c>
      <c r="AG376" s="29">
        <f t="shared" si="359"/>
        <v>0</v>
      </c>
      <c r="AH376" s="29">
        <f t="shared" si="359"/>
        <v>204000</v>
      </c>
      <c r="AI376" s="29">
        <f t="shared" si="359"/>
        <v>0</v>
      </c>
      <c r="AJ376" s="29">
        <f t="shared" si="359"/>
        <v>204000</v>
      </c>
      <c r="AK376" s="29">
        <f t="shared" si="359"/>
        <v>0</v>
      </c>
      <c r="AL376" s="29"/>
      <c r="AM376" s="29"/>
      <c r="AN376" s="29"/>
      <c r="AO376" s="29"/>
      <c r="AP376" s="29"/>
      <c r="AQ376" s="29">
        <f t="shared" si="359"/>
        <v>168000</v>
      </c>
      <c r="AR376" s="29"/>
      <c r="AS376" s="29">
        <f t="shared" si="311"/>
        <v>168000</v>
      </c>
      <c r="AT376" s="29"/>
      <c r="AU376" s="29">
        <f t="shared" si="309"/>
        <v>168000</v>
      </c>
      <c r="AV376" s="29">
        <f t="shared" si="359"/>
        <v>168000</v>
      </c>
      <c r="AW376" s="29"/>
      <c r="AX376" s="29">
        <f t="shared" si="313"/>
        <v>168000</v>
      </c>
      <c r="AY376" s="29"/>
      <c r="AZ376" s="29">
        <f t="shared" si="310"/>
        <v>168000</v>
      </c>
    </row>
    <row r="377" spans="1:52" ht="30" hidden="1" x14ac:dyDescent="0.25">
      <c r="A377" s="106" t="s">
        <v>10</v>
      </c>
      <c r="B377" s="106"/>
      <c r="C377" s="106"/>
      <c r="D377" s="106"/>
      <c r="E377" s="124">
        <v>851</v>
      </c>
      <c r="F377" s="3" t="s">
        <v>146</v>
      </c>
      <c r="G377" s="3" t="s">
        <v>59</v>
      </c>
      <c r="H377" s="3" t="s">
        <v>151</v>
      </c>
      <c r="I377" s="3" t="s">
        <v>70</v>
      </c>
      <c r="J377" s="29">
        <f>'7.ВС'!J230</f>
        <v>168000</v>
      </c>
      <c r="K377" s="29">
        <f>'7.ВС'!K230</f>
        <v>0</v>
      </c>
      <c r="L377" s="29">
        <f>'7.ВС'!L230</f>
        <v>168000</v>
      </c>
      <c r="M377" s="29">
        <f>'7.ВС'!M230</f>
        <v>0</v>
      </c>
      <c r="N377" s="29">
        <f>'7.ВС'!N230</f>
        <v>36000</v>
      </c>
      <c r="O377" s="29">
        <f>'7.ВС'!O230</f>
        <v>0</v>
      </c>
      <c r="P377" s="29">
        <f>'7.ВС'!P230</f>
        <v>36000</v>
      </c>
      <c r="Q377" s="29">
        <f>'7.ВС'!Q230</f>
        <v>0</v>
      </c>
      <c r="R377" s="29">
        <f>'7.ВС'!R230</f>
        <v>204000</v>
      </c>
      <c r="S377" s="29">
        <f>'7.ВС'!S230</f>
        <v>0</v>
      </c>
      <c r="T377" s="29">
        <f>'7.ВС'!T230</f>
        <v>204000</v>
      </c>
      <c r="U377" s="29">
        <f>'7.ВС'!U230</f>
        <v>0</v>
      </c>
      <c r="V377" s="29">
        <f>'7.ВС'!V230</f>
        <v>0</v>
      </c>
      <c r="W377" s="29">
        <f>'7.ВС'!W230</f>
        <v>0</v>
      </c>
      <c r="X377" s="29">
        <f>'7.ВС'!X230</f>
        <v>0</v>
      </c>
      <c r="Y377" s="29">
        <f>'7.ВС'!Y230</f>
        <v>0</v>
      </c>
      <c r="Z377" s="29">
        <f>'7.ВС'!Z230</f>
        <v>204000</v>
      </c>
      <c r="AA377" s="29">
        <f>'7.ВС'!AA230</f>
        <v>0</v>
      </c>
      <c r="AB377" s="29">
        <f>'7.ВС'!AB230</f>
        <v>204000</v>
      </c>
      <c r="AC377" s="29">
        <f>'7.ВС'!AC230</f>
        <v>0</v>
      </c>
      <c r="AD377" s="29">
        <f>'7.ВС'!AD230</f>
        <v>0</v>
      </c>
      <c r="AE377" s="29">
        <f>'7.ВС'!AE230</f>
        <v>0</v>
      </c>
      <c r="AF377" s="29">
        <f>'7.ВС'!AF230</f>
        <v>0</v>
      </c>
      <c r="AG377" s="29">
        <f>'7.ВС'!AG230</f>
        <v>0</v>
      </c>
      <c r="AH377" s="29">
        <f>'7.ВС'!AH230</f>
        <v>204000</v>
      </c>
      <c r="AI377" s="29">
        <f>'7.ВС'!AI230</f>
        <v>0</v>
      </c>
      <c r="AJ377" s="29">
        <f>'7.ВС'!AJ230</f>
        <v>204000</v>
      </c>
      <c r="AK377" s="29">
        <f>'7.ВС'!AK230</f>
        <v>0</v>
      </c>
      <c r="AL377" s="29"/>
      <c r="AM377" s="29"/>
      <c r="AN377" s="29"/>
      <c r="AO377" s="29"/>
      <c r="AP377" s="29"/>
      <c r="AQ377" s="29">
        <f>'7.ВС'!AQ230</f>
        <v>168000</v>
      </c>
      <c r="AR377" s="29"/>
      <c r="AS377" s="29">
        <f t="shared" si="311"/>
        <v>168000</v>
      </c>
      <c r="AT377" s="29"/>
      <c r="AU377" s="29">
        <f t="shared" si="309"/>
        <v>168000</v>
      </c>
      <c r="AV377" s="29">
        <f>'7.ВС'!AV230</f>
        <v>168000</v>
      </c>
      <c r="AW377" s="29"/>
      <c r="AX377" s="29">
        <f t="shared" si="313"/>
        <v>168000</v>
      </c>
      <c r="AY377" s="29"/>
      <c r="AZ377" s="29">
        <f t="shared" si="310"/>
        <v>168000</v>
      </c>
    </row>
    <row r="378" spans="1:52" ht="45" hidden="1" x14ac:dyDescent="0.25">
      <c r="A378" s="106" t="s">
        <v>25</v>
      </c>
      <c r="B378" s="39"/>
      <c r="C378" s="39"/>
      <c r="D378" s="39"/>
      <c r="E378" s="124">
        <v>851</v>
      </c>
      <c r="F378" s="3" t="s">
        <v>146</v>
      </c>
      <c r="G378" s="3" t="s">
        <v>59</v>
      </c>
      <c r="H378" s="3" t="s">
        <v>151</v>
      </c>
      <c r="I378" s="3" t="s">
        <v>26</v>
      </c>
      <c r="J378" s="29">
        <f t="shared" ref="J378:AV378" si="360">J379</f>
        <v>136400</v>
      </c>
      <c r="K378" s="29">
        <f t="shared" si="360"/>
        <v>0</v>
      </c>
      <c r="L378" s="29">
        <f t="shared" si="360"/>
        <v>136400</v>
      </c>
      <c r="M378" s="29">
        <f t="shared" si="360"/>
        <v>0</v>
      </c>
      <c r="N378" s="29">
        <f t="shared" si="360"/>
        <v>78000</v>
      </c>
      <c r="O378" s="29">
        <f t="shared" si="360"/>
        <v>0</v>
      </c>
      <c r="P378" s="29">
        <f t="shared" si="360"/>
        <v>78000</v>
      </c>
      <c r="Q378" s="29">
        <f t="shared" si="360"/>
        <v>0</v>
      </c>
      <c r="R378" s="29">
        <f t="shared" si="360"/>
        <v>214400</v>
      </c>
      <c r="S378" s="29">
        <f t="shared" si="360"/>
        <v>0</v>
      </c>
      <c r="T378" s="29">
        <f t="shared" si="360"/>
        <v>214400</v>
      </c>
      <c r="U378" s="29">
        <f t="shared" si="360"/>
        <v>0</v>
      </c>
      <c r="V378" s="29">
        <f t="shared" si="360"/>
        <v>0</v>
      </c>
      <c r="W378" s="29">
        <f t="shared" si="360"/>
        <v>0</v>
      </c>
      <c r="X378" s="29">
        <f t="shared" si="360"/>
        <v>0</v>
      </c>
      <c r="Y378" s="29">
        <f t="shared" si="360"/>
        <v>0</v>
      </c>
      <c r="Z378" s="29">
        <f t="shared" si="360"/>
        <v>214400</v>
      </c>
      <c r="AA378" s="29">
        <f t="shared" si="360"/>
        <v>0</v>
      </c>
      <c r="AB378" s="29">
        <f t="shared" si="360"/>
        <v>214400</v>
      </c>
      <c r="AC378" s="29">
        <f t="shared" si="360"/>
        <v>0</v>
      </c>
      <c r="AD378" s="29">
        <f t="shared" si="360"/>
        <v>0</v>
      </c>
      <c r="AE378" s="29">
        <f t="shared" si="360"/>
        <v>0</v>
      </c>
      <c r="AF378" s="29">
        <f t="shared" si="360"/>
        <v>0</v>
      </c>
      <c r="AG378" s="29">
        <f t="shared" si="360"/>
        <v>0</v>
      </c>
      <c r="AH378" s="29">
        <f t="shared" si="360"/>
        <v>214400</v>
      </c>
      <c r="AI378" s="29">
        <f t="shared" si="360"/>
        <v>0</v>
      </c>
      <c r="AJ378" s="29">
        <f t="shared" si="360"/>
        <v>214400</v>
      </c>
      <c r="AK378" s="29">
        <f t="shared" si="360"/>
        <v>0</v>
      </c>
      <c r="AL378" s="29"/>
      <c r="AM378" s="29"/>
      <c r="AN378" s="29"/>
      <c r="AO378" s="29"/>
      <c r="AP378" s="29"/>
      <c r="AQ378" s="29">
        <f t="shared" si="360"/>
        <v>136400</v>
      </c>
      <c r="AR378" s="29"/>
      <c r="AS378" s="29">
        <f t="shared" si="311"/>
        <v>136400</v>
      </c>
      <c r="AT378" s="29"/>
      <c r="AU378" s="29">
        <f t="shared" si="309"/>
        <v>136400</v>
      </c>
      <c r="AV378" s="29">
        <f t="shared" si="360"/>
        <v>136400</v>
      </c>
      <c r="AW378" s="29"/>
      <c r="AX378" s="29">
        <f t="shared" si="313"/>
        <v>136400</v>
      </c>
      <c r="AY378" s="29"/>
      <c r="AZ378" s="29">
        <f t="shared" si="310"/>
        <v>136400</v>
      </c>
    </row>
    <row r="379" spans="1:52" ht="45" hidden="1" x14ac:dyDescent="0.25">
      <c r="A379" s="106" t="s">
        <v>12</v>
      </c>
      <c r="B379" s="39"/>
      <c r="C379" s="39"/>
      <c r="D379" s="39"/>
      <c r="E379" s="124">
        <v>851</v>
      </c>
      <c r="F379" s="3" t="s">
        <v>146</v>
      </c>
      <c r="G379" s="3" t="s">
        <v>59</v>
      </c>
      <c r="H379" s="3" t="s">
        <v>151</v>
      </c>
      <c r="I379" s="3" t="s">
        <v>27</v>
      </c>
      <c r="J379" s="29">
        <f>'7.ВС'!J232</f>
        <v>136400</v>
      </c>
      <c r="K379" s="29">
        <f>'7.ВС'!K232</f>
        <v>0</v>
      </c>
      <c r="L379" s="29">
        <f>'7.ВС'!L232</f>
        <v>136400</v>
      </c>
      <c r="M379" s="29">
        <f>'7.ВС'!M232</f>
        <v>0</v>
      </c>
      <c r="N379" s="29">
        <f>'7.ВС'!N232</f>
        <v>78000</v>
      </c>
      <c r="O379" s="29">
        <f>'7.ВС'!O232</f>
        <v>0</v>
      </c>
      <c r="P379" s="29">
        <f>'7.ВС'!P232</f>
        <v>78000</v>
      </c>
      <c r="Q379" s="29">
        <f>'7.ВС'!Q232</f>
        <v>0</v>
      </c>
      <c r="R379" s="29">
        <f>'7.ВС'!R232</f>
        <v>214400</v>
      </c>
      <c r="S379" s="29">
        <f>'7.ВС'!S232</f>
        <v>0</v>
      </c>
      <c r="T379" s="29">
        <f>'7.ВС'!T232</f>
        <v>214400</v>
      </c>
      <c r="U379" s="29">
        <f>'7.ВС'!U232</f>
        <v>0</v>
      </c>
      <c r="V379" s="29">
        <f>'7.ВС'!V232</f>
        <v>0</v>
      </c>
      <c r="W379" s="29">
        <f>'7.ВС'!W232</f>
        <v>0</v>
      </c>
      <c r="X379" s="29">
        <f>'7.ВС'!X232</f>
        <v>0</v>
      </c>
      <c r="Y379" s="29">
        <f>'7.ВС'!Y232</f>
        <v>0</v>
      </c>
      <c r="Z379" s="29">
        <f>'7.ВС'!Z232</f>
        <v>214400</v>
      </c>
      <c r="AA379" s="29">
        <f>'7.ВС'!AA232</f>
        <v>0</v>
      </c>
      <c r="AB379" s="29">
        <f>'7.ВС'!AB232</f>
        <v>214400</v>
      </c>
      <c r="AC379" s="29">
        <f>'7.ВС'!AC232</f>
        <v>0</v>
      </c>
      <c r="AD379" s="29">
        <f>'7.ВС'!AD232</f>
        <v>0</v>
      </c>
      <c r="AE379" s="29">
        <f>'7.ВС'!AE232</f>
        <v>0</v>
      </c>
      <c r="AF379" s="29">
        <f>'7.ВС'!AF232</f>
        <v>0</v>
      </c>
      <c r="AG379" s="29">
        <f>'7.ВС'!AG232</f>
        <v>0</v>
      </c>
      <c r="AH379" s="29">
        <f>'7.ВС'!AH232</f>
        <v>214400</v>
      </c>
      <c r="AI379" s="29">
        <f>'7.ВС'!AI232</f>
        <v>0</v>
      </c>
      <c r="AJ379" s="29">
        <f>'7.ВС'!AJ232</f>
        <v>214400</v>
      </c>
      <c r="AK379" s="29">
        <f>'7.ВС'!AK232</f>
        <v>0</v>
      </c>
      <c r="AL379" s="29"/>
      <c r="AM379" s="29"/>
      <c r="AN379" s="29"/>
      <c r="AO379" s="29"/>
      <c r="AP379" s="29"/>
      <c r="AQ379" s="29">
        <f>'7.ВС'!AQ232</f>
        <v>136400</v>
      </c>
      <c r="AR379" s="29"/>
      <c r="AS379" s="29">
        <f t="shared" si="311"/>
        <v>136400</v>
      </c>
      <c r="AT379" s="29"/>
      <c r="AU379" s="29">
        <f t="shared" si="309"/>
        <v>136400</v>
      </c>
      <c r="AV379" s="29">
        <f>'7.ВС'!AV232</f>
        <v>136400</v>
      </c>
      <c r="AW379" s="29"/>
      <c r="AX379" s="29">
        <f t="shared" si="313"/>
        <v>136400</v>
      </c>
      <c r="AY379" s="29"/>
      <c r="AZ379" s="29">
        <f t="shared" si="310"/>
        <v>136400</v>
      </c>
    </row>
    <row r="380" spans="1:52" ht="75" hidden="1" x14ac:dyDescent="0.25">
      <c r="A380" s="126" t="s">
        <v>154</v>
      </c>
      <c r="B380" s="39"/>
      <c r="C380" s="39"/>
      <c r="D380" s="39"/>
      <c r="E380" s="124">
        <v>851</v>
      </c>
      <c r="F380" s="3" t="s">
        <v>146</v>
      </c>
      <c r="G380" s="3" t="s">
        <v>59</v>
      </c>
      <c r="H380" s="3" t="s">
        <v>155</v>
      </c>
      <c r="I380" s="3"/>
      <c r="J380" s="29">
        <f t="shared" ref="J380:AV381" si="361">J381</f>
        <v>10000</v>
      </c>
      <c r="K380" s="29">
        <f t="shared" si="361"/>
        <v>0</v>
      </c>
      <c r="L380" s="29">
        <f t="shared" si="361"/>
        <v>10000</v>
      </c>
      <c r="M380" s="29">
        <f t="shared" si="361"/>
        <v>0</v>
      </c>
      <c r="N380" s="29">
        <f t="shared" si="361"/>
        <v>0</v>
      </c>
      <c r="O380" s="29">
        <f t="shared" si="361"/>
        <v>0</v>
      </c>
      <c r="P380" s="29">
        <f t="shared" si="361"/>
        <v>0</v>
      </c>
      <c r="Q380" s="29">
        <f t="shared" si="361"/>
        <v>0</v>
      </c>
      <c r="R380" s="29">
        <f t="shared" si="361"/>
        <v>10000</v>
      </c>
      <c r="S380" s="29">
        <f t="shared" si="361"/>
        <v>0</v>
      </c>
      <c r="T380" s="29">
        <f t="shared" si="361"/>
        <v>10000</v>
      </c>
      <c r="U380" s="29">
        <f t="shared" si="361"/>
        <v>0</v>
      </c>
      <c r="V380" s="29">
        <f t="shared" si="361"/>
        <v>0</v>
      </c>
      <c r="W380" s="29">
        <f t="shared" si="361"/>
        <v>0</v>
      </c>
      <c r="X380" s="29">
        <f t="shared" si="361"/>
        <v>0</v>
      </c>
      <c r="Y380" s="29">
        <f t="shared" si="361"/>
        <v>0</v>
      </c>
      <c r="Z380" s="29">
        <f t="shared" si="361"/>
        <v>10000</v>
      </c>
      <c r="AA380" s="29">
        <f t="shared" si="361"/>
        <v>0</v>
      </c>
      <c r="AB380" s="29">
        <f t="shared" si="361"/>
        <v>10000</v>
      </c>
      <c r="AC380" s="29">
        <f t="shared" si="361"/>
        <v>0</v>
      </c>
      <c r="AD380" s="29">
        <f t="shared" si="361"/>
        <v>0</v>
      </c>
      <c r="AE380" s="29">
        <f t="shared" si="361"/>
        <v>0</v>
      </c>
      <c r="AF380" s="29">
        <f t="shared" si="361"/>
        <v>0</v>
      </c>
      <c r="AG380" s="29">
        <f t="shared" si="361"/>
        <v>0</v>
      </c>
      <c r="AH380" s="29">
        <f t="shared" si="361"/>
        <v>10000</v>
      </c>
      <c r="AI380" s="29">
        <f t="shared" si="361"/>
        <v>0</v>
      </c>
      <c r="AJ380" s="29">
        <f t="shared" si="361"/>
        <v>10000</v>
      </c>
      <c r="AK380" s="29">
        <f t="shared" si="361"/>
        <v>0</v>
      </c>
      <c r="AL380" s="29"/>
      <c r="AM380" s="29"/>
      <c r="AN380" s="29"/>
      <c r="AO380" s="29"/>
      <c r="AP380" s="29"/>
      <c r="AQ380" s="29">
        <f t="shared" si="361"/>
        <v>10000</v>
      </c>
      <c r="AR380" s="29"/>
      <c r="AS380" s="29">
        <f t="shared" si="311"/>
        <v>10000</v>
      </c>
      <c r="AT380" s="29"/>
      <c r="AU380" s="29">
        <f t="shared" si="309"/>
        <v>10000</v>
      </c>
      <c r="AV380" s="29">
        <f t="shared" si="361"/>
        <v>10000</v>
      </c>
      <c r="AW380" s="29"/>
      <c r="AX380" s="29">
        <f t="shared" si="313"/>
        <v>10000</v>
      </c>
      <c r="AY380" s="29"/>
      <c r="AZ380" s="29">
        <f t="shared" si="310"/>
        <v>10000</v>
      </c>
    </row>
    <row r="381" spans="1:52" ht="45" hidden="1" x14ac:dyDescent="0.25">
      <c r="A381" s="106" t="s">
        <v>25</v>
      </c>
      <c r="B381" s="39"/>
      <c r="C381" s="39"/>
      <c r="D381" s="39"/>
      <c r="E381" s="124">
        <v>851</v>
      </c>
      <c r="F381" s="3" t="s">
        <v>146</v>
      </c>
      <c r="G381" s="3" t="s">
        <v>59</v>
      </c>
      <c r="H381" s="3" t="s">
        <v>155</v>
      </c>
      <c r="I381" s="3" t="s">
        <v>26</v>
      </c>
      <c r="J381" s="29">
        <f t="shared" si="361"/>
        <v>10000</v>
      </c>
      <c r="K381" s="29">
        <f t="shared" si="361"/>
        <v>0</v>
      </c>
      <c r="L381" s="29">
        <f t="shared" si="361"/>
        <v>10000</v>
      </c>
      <c r="M381" s="29">
        <f t="shared" si="361"/>
        <v>0</v>
      </c>
      <c r="N381" s="29">
        <f t="shared" si="361"/>
        <v>0</v>
      </c>
      <c r="O381" s="29">
        <f t="shared" si="361"/>
        <v>0</v>
      </c>
      <c r="P381" s="29">
        <f t="shared" si="361"/>
        <v>0</v>
      </c>
      <c r="Q381" s="29">
        <f t="shared" si="361"/>
        <v>0</v>
      </c>
      <c r="R381" s="29">
        <f t="shared" si="361"/>
        <v>10000</v>
      </c>
      <c r="S381" s="29">
        <f t="shared" si="361"/>
        <v>0</v>
      </c>
      <c r="T381" s="29">
        <f t="shared" si="361"/>
        <v>10000</v>
      </c>
      <c r="U381" s="29">
        <f t="shared" si="361"/>
        <v>0</v>
      </c>
      <c r="V381" s="29">
        <f t="shared" si="361"/>
        <v>0</v>
      </c>
      <c r="W381" s="29">
        <f t="shared" si="361"/>
        <v>0</v>
      </c>
      <c r="X381" s="29">
        <f t="shared" si="361"/>
        <v>0</v>
      </c>
      <c r="Y381" s="29">
        <f t="shared" si="361"/>
        <v>0</v>
      </c>
      <c r="Z381" s="29">
        <f t="shared" si="361"/>
        <v>10000</v>
      </c>
      <c r="AA381" s="29">
        <f t="shared" si="361"/>
        <v>0</v>
      </c>
      <c r="AB381" s="29">
        <f t="shared" si="361"/>
        <v>10000</v>
      </c>
      <c r="AC381" s="29">
        <f t="shared" si="361"/>
        <v>0</v>
      </c>
      <c r="AD381" s="29">
        <f t="shared" si="361"/>
        <v>0</v>
      </c>
      <c r="AE381" s="29">
        <f t="shared" si="361"/>
        <v>0</v>
      </c>
      <c r="AF381" s="29">
        <f t="shared" si="361"/>
        <v>0</v>
      </c>
      <c r="AG381" s="29">
        <f t="shared" si="361"/>
        <v>0</v>
      </c>
      <c r="AH381" s="29">
        <f t="shared" si="361"/>
        <v>10000</v>
      </c>
      <c r="AI381" s="29">
        <f t="shared" si="361"/>
        <v>0</v>
      </c>
      <c r="AJ381" s="29">
        <f t="shared" si="361"/>
        <v>10000</v>
      </c>
      <c r="AK381" s="29">
        <f t="shared" si="361"/>
        <v>0</v>
      </c>
      <c r="AL381" s="29"/>
      <c r="AM381" s="29"/>
      <c r="AN381" s="29"/>
      <c r="AO381" s="29"/>
      <c r="AP381" s="29"/>
      <c r="AQ381" s="29">
        <f t="shared" si="361"/>
        <v>10000</v>
      </c>
      <c r="AR381" s="29"/>
      <c r="AS381" s="29">
        <f t="shared" si="311"/>
        <v>10000</v>
      </c>
      <c r="AT381" s="29"/>
      <c r="AU381" s="29">
        <f t="shared" si="309"/>
        <v>10000</v>
      </c>
      <c r="AV381" s="29">
        <f t="shared" si="361"/>
        <v>10000</v>
      </c>
      <c r="AW381" s="29"/>
      <c r="AX381" s="29">
        <f t="shared" si="313"/>
        <v>10000</v>
      </c>
      <c r="AY381" s="29"/>
      <c r="AZ381" s="29">
        <f t="shared" si="310"/>
        <v>10000</v>
      </c>
    </row>
    <row r="382" spans="1:52" ht="45" hidden="1" x14ac:dyDescent="0.25">
      <c r="A382" s="106" t="s">
        <v>12</v>
      </c>
      <c r="B382" s="39"/>
      <c r="C382" s="39"/>
      <c r="D382" s="39"/>
      <c r="E382" s="124">
        <v>851</v>
      </c>
      <c r="F382" s="3" t="s">
        <v>146</v>
      </c>
      <c r="G382" s="3" t="s">
        <v>59</v>
      </c>
      <c r="H382" s="3" t="s">
        <v>155</v>
      </c>
      <c r="I382" s="3" t="s">
        <v>27</v>
      </c>
      <c r="J382" s="29">
        <f>'7.ВС'!J235</f>
        <v>10000</v>
      </c>
      <c r="K382" s="29">
        <f>'7.ВС'!K235</f>
        <v>0</v>
      </c>
      <c r="L382" s="29">
        <f>'7.ВС'!L235</f>
        <v>10000</v>
      </c>
      <c r="M382" s="29">
        <f>'7.ВС'!M235</f>
        <v>0</v>
      </c>
      <c r="N382" s="29">
        <f>'7.ВС'!N235</f>
        <v>0</v>
      </c>
      <c r="O382" s="29">
        <f>'7.ВС'!O235</f>
        <v>0</v>
      </c>
      <c r="P382" s="29">
        <f>'7.ВС'!P235</f>
        <v>0</v>
      </c>
      <c r="Q382" s="29">
        <f>'7.ВС'!Q235</f>
        <v>0</v>
      </c>
      <c r="R382" s="29">
        <f>'7.ВС'!R235</f>
        <v>10000</v>
      </c>
      <c r="S382" s="29">
        <f>'7.ВС'!S235</f>
        <v>0</v>
      </c>
      <c r="T382" s="29">
        <f>'7.ВС'!T235</f>
        <v>10000</v>
      </c>
      <c r="U382" s="29">
        <f>'7.ВС'!U235</f>
        <v>0</v>
      </c>
      <c r="V382" s="29">
        <f>'7.ВС'!V235</f>
        <v>0</v>
      </c>
      <c r="W382" s="29">
        <f>'7.ВС'!W235</f>
        <v>0</v>
      </c>
      <c r="X382" s="29">
        <f>'7.ВС'!X235</f>
        <v>0</v>
      </c>
      <c r="Y382" s="29">
        <f>'7.ВС'!Y235</f>
        <v>0</v>
      </c>
      <c r="Z382" s="29">
        <f>'7.ВС'!Z235</f>
        <v>10000</v>
      </c>
      <c r="AA382" s="29">
        <f>'7.ВС'!AA235</f>
        <v>0</v>
      </c>
      <c r="AB382" s="29">
        <f>'7.ВС'!AB235</f>
        <v>10000</v>
      </c>
      <c r="AC382" s="29">
        <f>'7.ВС'!AC235</f>
        <v>0</v>
      </c>
      <c r="AD382" s="29">
        <f>'7.ВС'!AD235</f>
        <v>0</v>
      </c>
      <c r="AE382" s="29">
        <f>'7.ВС'!AE235</f>
        <v>0</v>
      </c>
      <c r="AF382" s="29">
        <f>'7.ВС'!AF235</f>
        <v>0</v>
      </c>
      <c r="AG382" s="29">
        <f>'7.ВС'!AG235</f>
        <v>0</v>
      </c>
      <c r="AH382" s="29">
        <f>'7.ВС'!AH235</f>
        <v>10000</v>
      </c>
      <c r="AI382" s="29">
        <f>'7.ВС'!AI235</f>
        <v>0</v>
      </c>
      <c r="AJ382" s="29">
        <f>'7.ВС'!AJ235</f>
        <v>10000</v>
      </c>
      <c r="AK382" s="29">
        <f>'7.ВС'!AK235</f>
        <v>0</v>
      </c>
      <c r="AL382" s="29"/>
      <c r="AM382" s="29"/>
      <c r="AN382" s="29"/>
      <c r="AO382" s="29"/>
      <c r="AP382" s="29"/>
      <c r="AQ382" s="29">
        <f>'7.ВС'!AQ235</f>
        <v>10000</v>
      </c>
      <c r="AR382" s="29"/>
      <c r="AS382" s="29">
        <f t="shared" si="311"/>
        <v>10000</v>
      </c>
      <c r="AT382" s="29"/>
      <c r="AU382" s="29">
        <f t="shared" si="309"/>
        <v>10000</v>
      </c>
      <c r="AV382" s="29">
        <f>'7.ВС'!AV235</f>
        <v>10000</v>
      </c>
      <c r="AW382" s="29"/>
      <c r="AX382" s="29">
        <f t="shared" si="313"/>
        <v>10000</v>
      </c>
      <c r="AY382" s="29"/>
      <c r="AZ382" s="29">
        <f t="shared" si="310"/>
        <v>10000</v>
      </c>
    </row>
    <row r="383" spans="1:52" ht="165" hidden="1" x14ac:dyDescent="0.25">
      <c r="A383" s="126" t="s">
        <v>152</v>
      </c>
      <c r="B383" s="39"/>
      <c r="C383" s="39"/>
      <c r="D383" s="39"/>
      <c r="E383" s="124">
        <v>851</v>
      </c>
      <c r="F383" s="3" t="s">
        <v>146</v>
      </c>
      <c r="G383" s="3" t="s">
        <v>59</v>
      </c>
      <c r="H383" s="3" t="s">
        <v>153</v>
      </c>
      <c r="I383" s="3"/>
      <c r="J383" s="29">
        <f t="shared" ref="J383:AV383" si="362">J386+J384</f>
        <v>268000</v>
      </c>
      <c r="K383" s="29">
        <f t="shared" si="362"/>
        <v>0</v>
      </c>
      <c r="L383" s="29">
        <f t="shared" si="362"/>
        <v>0</v>
      </c>
      <c r="M383" s="29">
        <f t="shared" si="362"/>
        <v>268000</v>
      </c>
      <c r="N383" s="29">
        <f t="shared" ref="N383:U383" si="363">N386+N384</f>
        <v>0</v>
      </c>
      <c r="O383" s="29">
        <f t="shared" si="363"/>
        <v>0</v>
      </c>
      <c r="P383" s="29">
        <f t="shared" si="363"/>
        <v>0</v>
      </c>
      <c r="Q383" s="29">
        <f t="shared" si="363"/>
        <v>0</v>
      </c>
      <c r="R383" s="29">
        <f t="shared" si="363"/>
        <v>268000</v>
      </c>
      <c r="S383" s="29">
        <f t="shared" si="363"/>
        <v>0</v>
      </c>
      <c r="T383" s="29">
        <f t="shared" si="363"/>
        <v>0</v>
      </c>
      <c r="U383" s="29">
        <f t="shared" si="363"/>
        <v>268000</v>
      </c>
      <c r="V383" s="29">
        <f t="shared" ref="V383:AC383" si="364">V386+V384</f>
        <v>0</v>
      </c>
      <c r="W383" s="29">
        <f t="shared" si="364"/>
        <v>0</v>
      </c>
      <c r="X383" s="29">
        <f t="shared" si="364"/>
        <v>0</v>
      </c>
      <c r="Y383" s="29">
        <f t="shared" si="364"/>
        <v>0</v>
      </c>
      <c r="Z383" s="29">
        <f t="shared" si="364"/>
        <v>268000</v>
      </c>
      <c r="AA383" s="29">
        <f t="shared" si="364"/>
        <v>0</v>
      </c>
      <c r="AB383" s="29">
        <f t="shared" si="364"/>
        <v>0</v>
      </c>
      <c r="AC383" s="29">
        <f t="shared" si="364"/>
        <v>268000</v>
      </c>
      <c r="AD383" s="29">
        <f t="shared" ref="AD383:AK383" si="365">AD386+AD384</f>
        <v>0</v>
      </c>
      <c r="AE383" s="29">
        <f t="shared" si="365"/>
        <v>0</v>
      </c>
      <c r="AF383" s="29">
        <f t="shared" si="365"/>
        <v>0</v>
      </c>
      <c r="AG383" s="29">
        <f t="shared" si="365"/>
        <v>0</v>
      </c>
      <c r="AH383" s="29">
        <f t="shared" si="365"/>
        <v>268000</v>
      </c>
      <c r="AI383" s="29">
        <f t="shared" si="365"/>
        <v>0</v>
      </c>
      <c r="AJ383" s="29">
        <f t="shared" si="365"/>
        <v>0</v>
      </c>
      <c r="AK383" s="29">
        <f t="shared" si="365"/>
        <v>268000</v>
      </c>
      <c r="AL383" s="29"/>
      <c r="AM383" s="29"/>
      <c r="AN383" s="29"/>
      <c r="AO383" s="29"/>
      <c r="AP383" s="29"/>
      <c r="AQ383" s="29">
        <f t="shared" si="362"/>
        <v>268000</v>
      </c>
      <c r="AR383" s="29"/>
      <c r="AS383" s="29">
        <f t="shared" si="311"/>
        <v>268000</v>
      </c>
      <c r="AT383" s="29"/>
      <c r="AU383" s="29">
        <f t="shared" si="309"/>
        <v>268000</v>
      </c>
      <c r="AV383" s="29">
        <f t="shared" si="362"/>
        <v>268000</v>
      </c>
      <c r="AW383" s="29"/>
      <c r="AX383" s="29">
        <f t="shared" si="313"/>
        <v>268000</v>
      </c>
      <c r="AY383" s="29"/>
      <c r="AZ383" s="29">
        <f t="shared" si="310"/>
        <v>268000</v>
      </c>
    </row>
    <row r="384" spans="1:52" ht="105" hidden="1" x14ac:dyDescent="0.25">
      <c r="A384" s="126" t="s">
        <v>19</v>
      </c>
      <c r="B384" s="106"/>
      <c r="C384" s="106"/>
      <c r="D384" s="106"/>
      <c r="E384" s="124">
        <v>851</v>
      </c>
      <c r="F384" s="3" t="s">
        <v>146</v>
      </c>
      <c r="G384" s="3" t="s">
        <v>59</v>
      </c>
      <c r="H384" s="3" t="s">
        <v>153</v>
      </c>
      <c r="I384" s="3" t="s">
        <v>21</v>
      </c>
      <c r="J384" s="29">
        <f t="shared" ref="J384:AV384" si="366">J385</f>
        <v>71000</v>
      </c>
      <c r="K384" s="29">
        <f t="shared" si="366"/>
        <v>0</v>
      </c>
      <c r="L384" s="29">
        <f t="shared" si="366"/>
        <v>0</v>
      </c>
      <c r="M384" s="29">
        <f t="shared" si="366"/>
        <v>71000</v>
      </c>
      <c r="N384" s="29">
        <f t="shared" si="366"/>
        <v>0</v>
      </c>
      <c r="O384" s="29">
        <f t="shared" si="366"/>
        <v>0</v>
      </c>
      <c r="P384" s="29">
        <f t="shared" si="366"/>
        <v>0</v>
      </c>
      <c r="Q384" s="29">
        <f t="shared" si="366"/>
        <v>0</v>
      </c>
      <c r="R384" s="29">
        <f t="shared" si="366"/>
        <v>71000</v>
      </c>
      <c r="S384" s="29">
        <f t="shared" si="366"/>
        <v>0</v>
      </c>
      <c r="T384" s="29">
        <f t="shared" si="366"/>
        <v>0</v>
      </c>
      <c r="U384" s="29">
        <f t="shared" si="366"/>
        <v>71000</v>
      </c>
      <c r="V384" s="29">
        <f t="shared" si="366"/>
        <v>0</v>
      </c>
      <c r="W384" s="29">
        <f t="shared" si="366"/>
        <v>0</v>
      </c>
      <c r="X384" s="29">
        <f t="shared" si="366"/>
        <v>0</v>
      </c>
      <c r="Y384" s="29">
        <f t="shared" si="366"/>
        <v>0</v>
      </c>
      <c r="Z384" s="29">
        <f t="shared" si="366"/>
        <v>71000</v>
      </c>
      <c r="AA384" s="29">
        <f t="shared" si="366"/>
        <v>0</v>
      </c>
      <c r="AB384" s="29">
        <f t="shared" si="366"/>
        <v>0</v>
      </c>
      <c r="AC384" s="29">
        <f t="shared" si="366"/>
        <v>71000</v>
      </c>
      <c r="AD384" s="29">
        <f t="shared" si="366"/>
        <v>0</v>
      </c>
      <c r="AE384" s="29">
        <f t="shared" si="366"/>
        <v>0</v>
      </c>
      <c r="AF384" s="29">
        <f t="shared" si="366"/>
        <v>0</v>
      </c>
      <c r="AG384" s="29">
        <f t="shared" si="366"/>
        <v>0</v>
      </c>
      <c r="AH384" s="29">
        <f t="shared" si="366"/>
        <v>71000</v>
      </c>
      <c r="AI384" s="29">
        <f t="shared" si="366"/>
        <v>0</v>
      </c>
      <c r="AJ384" s="29">
        <f t="shared" si="366"/>
        <v>0</v>
      </c>
      <c r="AK384" s="29">
        <f t="shared" si="366"/>
        <v>71000</v>
      </c>
      <c r="AL384" s="29"/>
      <c r="AM384" s="29"/>
      <c r="AN384" s="29"/>
      <c r="AO384" s="29"/>
      <c r="AP384" s="29"/>
      <c r="AQ384" s="29">
        <f t="shared" si="366"/>
        <v>71000</v>
      </c>
      <c r="AR384" s="29"/>
      <c r="AS384" s="29">
        <f t="shared" si="311"/>
        <v>71000</v>
      </c>
      <c r="AT384" s="29"/>
      <c r="AU384" s="29">
        <f t="shared" si="309"/>
        <v>71000</v>
      </c>
      <c r="AV384" s="29">
        <f t="shared" si="366"/>
        <v>71000</v>
      </c>
      <c r="AW384" s="29"/>
      <c r="AX384" s="29">
        <f t="shared" si="313"/>
        <v>71000</v>
      </c>
      <c r="AY384" s="29"/>
      <c r="AZ384" s="29">
        <f t="shared" si="310"/>
        <v>71000</v>
      </c>
    </row>
    <row r="385" spans="1:52" ht="30" hidden="1" x14ac:dyDescent="0.25">
      <c r="A385" s="106" t="s">
        <v>10</v>
      </c>
      <c r="B385" s="106"/>
      <c r="C385" s="106"/>
      <c r="D385" s="106"/>
      <c r="E385" s="124">
        <v>851</v>
      </c>
      <c r="F385" s="3" t="s">
        <v>146</v>
      </c>
      <c r="G385" s="3" t="s">
        <v>59</v>
      </c>
      <c r="H385" s="3" t="s">
        <v>153</v>
      </c>
      <c r="I385" s="3" t="s">
        <v>70</v>
      </c>
      <c r="J385" s="29">
        <f>'7.ВС'!J238</f>
        <v>71000</v>
      </c>
      <c r="K385" s="29">
        <f>'7.ВС'!K238</f>
        <v>0</v>
      </c>
      <c r="L385" s="29">
        <f>'7.ВС'!L238</f>
        <v>0</v>
      </c>
      <c r="M385" s="29">
        <f>'7.ВС'!M238</f>
        <v>71000</v>
      </c>
      <c r="N385" s="29">
        <f>'7.ВС'!N238</f>
        <v>0</v>
      </c>
      <c r="O385" s="29">
        <f>'7.ВС'!O238</f>
        <v>0</v>
      </c>
      <c r="P385" s="29">
        <f>'7.ВС'!P238</f>
        <v>0</v>
      </c>
      <c r="Q385" s="29">
        <f>'7.ВС'!Q238</f>
        <v>0</v>
      </c>
      <c r="R385" s="29">
        <f>'7.ВС'!R238</f>
        <v>71000</v>
      </c>
      <c r="S385" s="29">
        <f>'7.ВС'!S238</f>
        <v>0</v>
      </c>
      <c r="T385" s="29">
        <f>'7.ВС'!T238</f>
        <v>0</v>
      </c>
      <c r="U385" s="29">
        <f>'7.ВС'!U238</f>
        <v>71000</v>
      </c>
      <c r="V385" s="29">
        <f>'7.ВС'!V238</f>
        <v>0</v>
      </c>
      <c r="W385" s="29">
        <f>'7.ВС'!W238</f>
        <v>0</v>
      </c>
      <c r="X385" s="29">
        <f>'7.ВС'!X238</f>
        <v>0</v>
      </c>
      <c r="Y385" s="29">
        <f>'7.ВС'!Y238</f>
        <v>0</v>
      </c>
      <c r="Z385" s="29">
        <f>'7.ВС'!Z238</f>
        <v>71000</v>
      </c>
      <c r="AA385" s="29">
        <f>'7.ВС'!AA238</f>
        <v>0</v>
      </c>
      <c r="AB385" s="29">
        <f>'7.ВС'!AB238</f>
        <v>0</v>
      </c>
      <c r="AC385" s="29">
        <f>'7.ВС'!AC238</f>
        <v>71000</v>
      </c>
      <c r="AD385" s="29">
        <f>'7.ВС'!AD238</f>
        <v>0</v>
      </c>
      <c r="AE385" s="29">
        <f>'7.ВС'!AE238</f>
        <v>0</v>
      </c>
      <c r="AF385" s="29">
        <f>'7.ВС'!AF238</f>
        <v>0</v>
      </c>
      <c r="AG385" s="29">
        <f>'7.ВС'!AG238</f>
        <v>0</v>
      </c>
      <c r="AH385" s="29">
        <f>'7.ВС'!AH238</f>
        <v>71000</v>
      </c>
      <c r="AI385" s="29">
        <f>'7.ВС'!AI238</f>
        <v>0</v>
      </c>
      <c r="AJ385" s="29">
        <f>'7.ВС'!AJ238</f>
        <v>0</v>
      </c>
      <c r="AK385" s="29">
        <f>'7.ВС'!AK238</f>
        <v>71000</v>
      </c>
      <c r="AL385" s="29"/>
      <c r="AM385" s="29"/>
      <c r="AN385" s="29"/>
      <c r="AO385" s="29"/>
      <c r="AP385" s="29"/>
      <c r="AQ385" s="29">
        <f>'7.ВС'!AQ238</f>
        <v>71000</v>
      </c>
      <c r="AR385" s="29"/>
      <c r="AS385" s="29">
        <f t="shared" si="311"/>
        <v>71000</v>
      </c>
      <c r="AT385" s="29"/>
      <c r="AU385" s="29">
        <f t="shared" si="309"/>
        <v>71000</v>
      </c>
      <c r="AV385" s="29">
        <f>'7.ВС'!AV238</f>
        <v>71000</v>
      </c>
      <c r="AW385" s="29"/>
      <c r="AX385" s="29">
        <f t="shared" si="313"/>
        <v>71000</v>
      </c>
      <c r="AY385" s="29"/>
      <c r="AZ385" s="29">
        <f t="shared" si="310"/>
        <v>71000</v>
      </c>
    </row>
    <row r="386" spans="1:52" ht="45" hidden="1" x14ac:dyDescent="0.25">
      <c r="A386" s="106" t="s">
        <v>25</v>
      </c>
      <c r="B386" s="39"/>
      <c r="C386" s="39"/>
      <c r="D386" s="39"/>
      <c r="E386" s="124">
        <v>851</v>
      </c>
      <c r="F386" s="3" t="s">
        <v>146</v>
      </c>
      <c r="G386" s="3" t="s">
        <v>59</v>
      </c>
      <c r="H386" s="3" t="s">
        <v>153</v>
      </c>
      <c r="I386" s="3" t="s">
        <v>26</v>
      </c>
      <c r="J386" s="29">
        <f t="shared" ref="J386:AV386" si="367">J387</f>
        <v>197000</v>
      </c>
      <c r="K386" s="29">
        <f t="shared" si="367"/>
        <v>0</v>
      </c>
      <c r="L386" s="29">
        <f t="shared" si="367"/>
        <v>0</v>
      </c>
      <c r="M386" s="29">
        <f t="shared" si="367"/>
        <v>197000</v>
      </c>
      <c r="N386" s="29">
        <f t="shared" si="367"/>
        <v>0</v>
      </c>
      <c r="O386" s="29">
        <f t="shared" si="367"/>
        <v>0</v>
      </c>
      <c r="P386" s="29">
        <f t="shared" si="367"/>
        <v>0</v>
      </c>
      <c r="Q386" s="29">
        <f t="shared" si="367"/>
        <v>0</v>
      </c>
      <c r="R386" s="29">
        <f t="shared" si="367"/>
        <v>197000</v>
      </c>
      <c r="S386" s="29">
        <f t="shared" si="367"/>
        <v>0</v>
      </c>
      <c r="T386" s="29">
        <f t="shared" si="367"/>
        <v>0</v>
      </c>
      <c r="U386" s="29">
        <f t="shared" si="367"/>
        <v>197000</v>
      </c>
      <c r="V386" s="29">
        <f t="shared" si="367"/>
        <v>0</v>
      </c>
      <c r="W386" s="29">
        <f t="shared" si="367"/>
        <v>0</v>
      </c>
      <c r="X386" s="29">
        <f t="shared" si="367"/>
        <v>0</v>
      </c>
      <c r="Y386" s="29">
        <f t="shared" si="367"/>
        <v>0</v>
      </c>
      <c r="Z386" s="29">
        <f t="shared" si="367"/>
        <v>197000</v>
      </c>
      <c r="AA386" s="29">
        <f t="shared" si="367"/>
        <v>0</v>
      </c>
      <c r="AB386" s="29">
        <f t="shared" si="367"/>
        <v>0</v>
      </c>
      <c r="AC386" s="29">
        <f t="shared" si="367"/>
        <v>197000</v>
      </c>
      <c r="AD386" s="29">
        <f t="shared" si="367"/>
        <v>0</v>
      </c>
      <c r="AE386" s="29">
        <f t="shared" si="367"/>
        <v>0</v>
      </c>
      <c r="AF386" s="29">
        <f t="shared" si="367"/>
        <v>0</v>
      </c>
      <c r="AG386" s="29">
        <f t="shared" si="367"/>
        <v>0</v>
      </c>
      <c r="AH386" s="29">
        <f t="shared" si="367"/>
        <v>197000</v>
      </c>
      <c r="AI386" s="29">
        <f t="shared" si="367"/>
        <v>0</v>
      </c>
      <c r="AJ386" s="29">
        <f t="shared" si="367"/>
        <v>0</v>
      </c>
      <c r="AK386" s="29">
        <f t="shared" si="367"/>
        <v>197000</v>
      </c>
      <c r="AL386" s="29"/>
      <c r="AM386" s="29"/>
      <c r="AN386" s="29"/>
      <c r="AO386" s="29"/>
      <c r="AP386" s="29"/>
      <c r="AQ386" s="29">
        <f t="shared" si="367"/>
        <v>197000</v>
      </c>
      <c r="AR386" s="29"/>
      <c r="AS386" s="29">
        <f t="shared" si="311"/>
        <v>197000</v>
      </c>
      <c r="AT386" s="29"/>
      <c r="AU386" s="29">
        <f t="shared" si="309"/>
        <v>197000</v>
      </c>
      <c r="AV386" s="29">
        <f t="shared" si="367"/>
        <v>197000</v>
      </c>
      <c r="AW386" s="29"/>
      <c r="AX386" s="29">
        <f t="shared" si="313"/>
        <v>197000</v>
      </c>
      <c r="AY386" s="29"/>
      <c r="AZ386" s="29">
        <f t="shared" si="310"/>
        <v>197000</v>
      </c>
    </row>
    <row r="387" spans="1:52" ht="45" hidden="1" x14ac:dyDescent="0.25">
      <c r="A387" s="106" t="s">
        <v>12</v>
      </c>
      <c r="B387" s="39"/>
      <c r="C387" s="39"/>
      <c r="D387" s="39"/>
      <c r="E387" s="124">
        <v>851</v>
      </c>
      <c r="F387" s="3" t="s">
        <v>146</v>
      </c>
      <c r="G387" s="3" t="s">
        <v>59</v>
      </c>
      <c r="H387" s="3" t="s">
        <v>153</v>
      </c>
      <c r="I387" s="3" t="s">
        <v>27</v>
      </c>
      <c r="J387" s="29">
        <f>'7.ВС'!J240</f>
        <v>197000</v>
      </c>
      <c r="K387" s="29">
        <f>'7.ВС'!K240</f>
        <v>0</v>
      </c>
      <c r="L387" s="29">
        <f>'7.ВС'!L240</f>
        <v>0</v>
      </c>
      <c r="M387" s="29">
        <f>'7.ВС'!M240</f>
        <v>197000</v>
      </c>
      <c r="N387" s="29">
        <f>'7.ВС'!N240</f>
        <v>0</v>
      </c>
      <c r="O387" s="29">
        <f>'7.ВС'!O240</f>
        <v>0</v>
      </c>
      <c r="P387" s="29">
        <f>'7.ВС'!P240</f>
        <v>0</v>
      </c>
      <c r="Q387" s="29">
        <f>'7.ВС'!Q240</f>
        <v>0</v>
      </c>
      <c r="R387" s="29">
        <f>'7.ВС'!R240</f>
        <v>197000</v>
      </c>
      <c r="S387" s="29">
        <f>'7.ВС'!S240</f>
        <v>0</v>
      </c>
      <c r="T387" s="29">
        <f>'7.ВС'!T240</f>
        <v>0</v>
      </c>
      <c r="U387" s="29">
        <f>'7.ВС'!U240</f>
        <v>197000</v>
      </c>
      <c r="V387" s="29">
        <f>'7.ВС'!V240</f>
        <v>0</v>
      </c>
      <c r="W387" s="29">
        <f>'7.ВС'!W240</f>
        <v>0</v>
      </c>
      <c r="X387" s="29">
        <f>'7.ВС'!X240</f>
        <v>0</v>
      </c>
      <c r="Y387" s="29">
        <f>'7.ВС'!Y240</f>
        <v>0</v>
      </c>
      <c r="Z387" s="29">
        <f>'7.ВС'!Z240</f>
        <v>197000</v>
      </c>
      <c r="AA387" s="29">
        <f>'7.ВС'!AA240</f>
        <v>0</v>
      </c>
      <c r="AB387" s="29">
        <f>'7.ВС'!AB240</f>
        <v>0</v>
      </c>
      <c r="AC387" s="29">
        <f>'7.ВС'!AC240</f>
        <v>197000</v>
      </c>
      <c r="AD387" s="29">
        <f>'7.ВС'!AD240</f>
        <v>0</v>
      </c>
      <c r="AE387" s="29">
        <f>'7.ВС'!AE240</f>
        <v>0</v>
      </c>
      <c r="AF387" s="29">
        <f>'7.ВС'!AF240</f>
        <v>0</v>
      </c>
      <c r="AG387" s="29">
        <f>'7.ВС'!AG240</f>
        <v>0</v>
      </c>
      <c r="AH387" s="29">
        <f>'7.ВС'!AH240</f>
        <v>197000</v>
      </c>
      <c r="AI387" s="29">
        <f>'7.ВС'!AI240</f>
        <v>0</v>
      </c>
      <c r="AJ387" s="29">
        <f>'7.ВС'!AJ240</f>
        <v>0</v>
      </c>
      <c r="AK387" s="29">
        <f>'7.ВС'!AK240</f>
        <v>197000</v>
      </c>
      <c r="AL387" s="29"/>
      <c r="AM387" s="29"/>
      <c r="AN387" s="29"/>
      <c r="AO387" s="29"/>
      <c r="AP387" s="29"/>
      <c r="AQ387" s="29">
        <f>'7.ВС'!AQ240</f>
        <v>197000</v>
      </c>
      <c r="AR387" s="29"/>
      <c r="AS387" s="29">
        <f t="shared" si="311"/>
        <v>197000</v>
      </c>
      <c r="AT387" s="29"/>
      <c r="AU387" s="29">
        <f t="shared" si="309"/>
        <v>197000</v>
      </c>
      <c r="AV387" s="29">
        <f>'7.ВС'!AV240</f>
        <v>197000</v>
      </c>
      <c r="AW387" s="29"/>
      <c r="AX387" s="29">
        <f t="shared" si="313"/>
        <v>197000</v>
      </c>
      <c r="AY387" s="29"/>
      <c r="AZ387" s="29">
        <f t="shared" si="310"/>
        <v>197000</v>
      </c>
    </row>
    <row r="388" spans="1:52" ht="57" hidden="1" x14ac:dyDescent="0.25">
      <c r="A388" s="76" t="s">
        <v>199</v>
      </c>
      <c r="B388" s="52"/>
      <c r="C388" s="52"/>
      <c r="D388" s="52"/>
      <c r="E388" s="5">
        <v>853</v>
      </c>
      <c r="F388" s="40" t="s">
        <v>200</v>
      </c>
      <c r="G388" s="40"/>
      <c r="H388" s="40"/>
      <c r="I388" s="40"/>
      <c r="J388" s="10">
        <f t="shared" ref="J388:AV388" si="368">J389+J393</f>
        <v>3228000</v>
      </c>
      <c r="K388" s="10">
        <f t="shared" si="368"/>
        <v>728000</v>
      </c>
      <c r="L388" s="10">
        <f t="shared" si="368"/>
        <v>2500000</v>
      </c>
      <c r="M388" s="10">
        <f t="shared" si="368"/>
        <v>0</v>
      </c>
      <c r="N388" s="10">
        <f t="shared" ref="N388:U388" si="369">N389+N393</f>
        <v>0</v>
      </c>
      <c r="O388" s="10">
        <f t="shared" si="369"/>
        <v>0</v>
      </c>
      <c r="P388" s="10">
        <f t="shared" si="369"/>
        <v>0</v>
      </c>
      <c r="Q388" s="10">
        <f t="shared" si="369"/>
        <v>0</v>
      </c>
      <c r="R388" s="10">
        <f t="shared" si="369"/>
        <v>3228000</v>
      </c>
      <c r="S388" s="10">
        <f t="shared" si="369"/>
        <v>728000</v>
      </c>
      <c r="T388" s="10">
        <f t="shared" si="369"/>
        <v>2500000</v>
      </c>
      <c r="U388" s="10">
        <f t="shared" si="369"/>
        <v>0</v>
      </c>
      <c r="V388" s="10">
        <f t="shared" ref="V388:AC388" si="370">V389+V393</f>
        <v>0</v>
      </c>
      <c r="W388" s="10">
        <f t="shared" si="370"/>
        <v>0</v>
      </c>
      <c r="X388" s="10">
        <f t="shared" si="370"/>
        <v>0</v>
      </c>
      <c r="Y388" s="10">
        <f t="shared" si="370"/>
        <v>0</v>
      </c>
      <c r="Z388" s="10">
        <f t="shared" si="370"/>
        <v>3228000</v>
      </c>
      <c r="AA388" s="10">
        <f t="shared" si="370"/>
        <v>728000</v>
      </c>
      <c r="AB388" s="10">
        <f t="shared" si="370"/>
        <v>2500000</v>
      </c>
      <c r="AC388" s="10">
        <f t="shared" si="370"/>
        <v>0</v>
      </c>
      <c r="AD388" s="10">
        <f t="shared" ref="AD388:AK388" si="371">AD389+AD393</f>
        <v>0</v>
      </c>
      <c r="AE388" s="10">
        <f t="shared" si="371"/>
        <v>0</v>
      </c>
      <c r="AF388" s="10">
        <f t="shared" si="371"/>
        <v>0</v>
      </c>
      <c r="AG388" s="10">
        <f t="shared" si="371"/>
        <v>0</v>
      </c>
      <c r="AH388" s="10">
        <f t="shared" si="371"/>
        <v>3228000</v>
      </c>
      <c r="AI388" s="10">
        <f t="shared" si="371"/>
        <v>728000</v>
      </c>
      <c r="AJ388" s="10">
        <f t="shared" si="371"/>
        <v>2500000</v>
      </c>
      <c r="AK388" s="10">
        <f t="shared" si="371"/>
        <v>0</v>
      </c>
      <c r="AL388" s="10"/>
      <c r="AM388" s="10"/>
      <c r="AN388" s="10"/>
      <c r="AO388" s="10"/>
      <c r="AP388" s="10"/>
      <c r="AQ388" s="10">
        <f t="shared" si="368"/>
        <v>3228000</v>
      </c>
      <c r="AR388" s="10"/>
      <c r="AS388" s="29">
        <f t="shared" si="311"/>
        <v>3228000</v>
      </c>
      <c r="AT388" s="10"/>
      <c r="AU388" s="29">
        <f t="shared" si="309"/>
        <v>3228000</v>
      </c>
      <c r="AV388" s="10">
        <f t="shared" si="368"/>
        <v>3228000</v>
      </c>
      <c r="AW388" s="10"/>
      <c r="AX388" s="29">
        <f t="shared" si="313"/>
        <v>3228000</v>
      </c>
      <c r="AY388" s="10"/>
      <c r="AZ388" s="29">
        <f t="shared" si="310"/>
        <v>3228000</v>
      </c>
    </row>
    <row r="389" spans="1:52" ht="57" hidden="1" x14ac:dyDescent="0.25">
      <c r="A389" s="6" t="s">
        <v>201</v>
      </c>
      <c r="B389" s="104"/>
      <c r="C389" s="104"/>
      <c r="D389" s="104"/>
      <c r="E389" s="5">
        <v>853</v>
      </c>
      <c r="F389" s="33" t="s">
        <v>200</v>
      </c>
      <c r="G389" s="33" t="s">
        <v>14</v>
      </c>
      <c r="H389" s="58"/>
      <c r="I389" s="33"/>
      <c r="J389" s="28">
        <f t="shared" ref="J389:AV391" si="372">J390</f>
        <v>728000</v>
      </c>
      <c r="K389" s="28">
        <f t="shared" si="372"/>
        <v>728000</v>
      </c>
      <c r="L389" s="28">
        <f t="shared" si="372"/>
        <v>0</v>
      </c>
      <c r="M389" s="28">
        <f t="shared" si="372"/>
        <v>0</v>
      </c>
      <c r="N389" s="28">
        <f t="shared" si="372"/>
        <v>0</v>
      </c>
      <c r="O389" s="28">
        <f t="shared" si="372"/>
        <v>0</v>
      </c>
      <c r="P389" s="28">
        <f t="shared" si="372"/>
        <v>0</v>
      </c>
      <c r="Q389" s="28">
        <f t="shared" si="372"/>
        <v>0</v>
      </c>
      <c r="R389" s="28">
        <f t="shared" si="372"/>
        <v>728000</v>
      </c>
      <c r="S389" s="28">
        <f t="shared" si="372"/>
        <v>728000</v>
      </c>
      <c r="T389" s="28">
        <f t="shared" si="372"/>
        <v>0</v>
      </c>
      <c r="U389" s="28">
        <f t="shared" si="372"/>
        <v>0</v>
      </c>
      <c r="V389" s="28">
        <f t="shared" si="372"/>
        <v>0</v>
      </c>
      <c r="W389" s="28">
        <f t="shared" si="372"/>
        <v>0</v>
      </c>
      <c r="X389" s="28">
        <f t="shared" si="372"/>
        <v>0</v>
      </c>
      <c r="Y389" s="28">
        <f t="shared" si="372"/>
        <v>0</v>
      </c>
      <c r="Z389" s="28">
        <f t="shared" si="372"/>
        <v>728000</v>
      </c>
      <c r="AA389" s="28">
        <f t="shared" si="372"/>
        <v>728000</v>
      </c>
      <c r="AB389" s="28">
        <f t="shared" si="372"/>
        <v>0</v>
      </c>
      <c r="AC389" s="28">
        <f t="shared" si="372"/>
        <v>0</v>
      </c>
      <c r="AD389" s="28">
        <f t="shared" si="372"/>
        <v>0</v>
      </c>
      <c r="AE389" s="28">
        <f t="shared" si="372"/>
        <v>0</v>
      </c>
      <c r="AF389" s="28">
        <f t="shared" si="372"/>
        <v>0</v>
      </c>
      <c r="AG389" s="28">
        <f t="shared" si="372"/>
        <v>0</v>
      </c>
      <c r="AH389" s="28">
        <f t="shared" si="372"/>
        <v>728000</v>
      </c>
      <c r="AI389" s="28">
        <f t="shared" si="372"/>
        <v>728000</v>
      </c>
      <c r="AJ389" s="28">
        <f t="shared" si="372"/>
        <v>0</v>
      </c>
      <c r="AK389" s="28">
        <f t="shared" si="372"/>
        <v>0</v>
      </c>
      <c r="AL389" s="28"/>
      <c r="AM389" s="28"/>
      <c r="AN389" s="28"/>
      <c r="AO389" s="28"/>
      <c r="AP389" s="28"/>
      <c r="AQ389" s="28">
        <f t="shared" si="372"/>
        <v>728000</v>
      </c>
      <c r="AR389" s="28"/>
      <c r="AS389" s="29">
        <f t="shared" si="311"/>
        <v>728000</v>
      </c>
      <c r="AT389" s="28"/>
      <c r="AU389" s="29">
        <f t="shared" si="309"/>
        <v>728000</v>
      </c>
      <c r="AV389" s="28">
        <f t="shared" si="372"/>
        <v>728000</v>
      </c>
      <c r="AW389" s="28"/>
      <c r="AX389" s="29">
        <f t="shared" si="313"/>
        <v>728000</v>
      </c>
      <c r="AY389" s="28"/>
      <c r="AZ389" s="29">
        <f t="shared" si="310"/>
        <v>728000</v>
      </c>
    </row>
    <row r="390" spans="1:52" ht="30" hidden="1" x14ac:dyDescent="0.25">
      <c r="A390" s="126" t="s">
        <v>333</v>
      </c>
      <c r="B390" s="104"/>
      <c r="C390" s="104"/>
      <c r="D390" s="104"/>
      <c r="E390" s="5">
        <v>853</v>
      </c>
      <c r="F390" s="33" t="s">
        <v>200</v>
      </c>
      <c r="G390" s="33" t="s">
        <v>14</v>
      </c>
      <c r="H390" s="4" t="s">
        <v>324</v>
      </c>
      <c r="I390" s="33"/>
      <c r="J390" s="29">
        <f t="shared" si="372"/>
        <v>728000</v>
      </c>
      <c r="K390" s="29">
        <f t="shared" si="372"/>
        <v>728000</v>
      </c>
      <c r="L390" s="29">
        <f t="shared" si="372"/>
        <v>0</v>
      </c>
      <c r="M390" s="29">
        <f t="shared" si="372"/>
        <v>0</v>
      </c>
      <c r="N390" s="29">
        <f t="shared" si="372"/>
        <v>0</v>
      </c>
      <c r="O390" s="29">
        <f t="shared" si="372"/>
        <v>0</v>
      </c>
      <c r="P390" s="29">
        <f t="shared" si="372"/>
        <v>0</v>
      </c>
      <c r="Q390" s="29">
        <f t="shared" si="372"/>
        <v>0</v>
      </c>
      <c r="R390" s="29">
        <f t="shared" si="372"/>
        <v>728000</v>
      </c>
      <c r="S390" s="29">
        <f t="shared" si="372"/>
        <v>728000</v>
      </c>
      <c r="T390" s="29">
        <f t="shared" si="372"/>
        <v>0</v>
      </c>
      <c r="U390" s="29">
        <f t="shared" si="372"/>
        <v>0</v>
      </c>
      <c r="V390" s="29">
        <f t="shared" si="372"/>
        <v>0</v>
      </c>
      <c r="W390" s="29">
        <f t="shared" si="372"/>
        <v>0</v>
      </c>
      <c r="X390" s="29">
        <f t="shared" si="372"/>
        <v>0</v>
      </c>
      <c r="Y390" s="29">
        <f t="shared" si="372"/>
        <v>0</v>
      </c>
      <c r="Z390" s="29">
        <f t="shared" si="372"/>
        <v>728000</v>
      </c>
      <c r="AA390" s="29">
        <f t="shared" si="372"/>
        <v>728000</v>
      </c>
      <c r="AB390" s="29">
        <f t="shared" si="372"/>
        <v>0</v>
      </c>
      <c r="AC390" s="29">
        <f t="shared" si="372"/>
        <v>0</v>
      </c>
      <c r="AD390" s="29">
        <f t="shared" si="372"/>
        <v>0</v>
      </c>
      <c r="AE390" s="29">
        <f t="shared" si="372"/>
        <v>0</v>
      </c>
      <c r="AF390" s="29">
        <f t="shared" si="372"/>
        <v>0</v>
      </c>
      <c r="AG390" s="29">
        <f t="shared" si="372"/>
        <v>0</v>
      </c>
      <c r="AH390" s="29">
        <f t="shared" si="372"/>
        <v>728000</v>
      </c>
      <c r="AI390" s="29">
        <f t="shared" si="372"/>
        <v>728000</v>
      </c>
      <c r="AJ390" s="29">
        <f t="shared" si="372"/>
        <v>0</v>
      </c>
      <c r="AK390" s="29">
        <f t="shared" si="372"/>
        <v>0</v>
      </c>
      <c r="AL390" s="29"/>
      <c r="AM390" s="29"/>
      <c r="AN390" s="29"/>
      <c r="AO390" s="29"/>
      <c r="AP390" s="29"/>
      <c r="AQ390" s="29">
        <f t="shared" si="372"/>
        <v>728000</v>
      </c>
      <c r="AR390" s="29"/>
      <c r="AS390" s="29">
        <f t="shared" si="311"/>
        <v>728000</v>
      </c>
      <c r="AT390" s="29"/>
      <c r="AU390" s="29">
        <f t="shared" si="309"/>
        <v>728000</v>
      </c>
      <c r="AV390" s="29">
        <f t="shared" si="372"/>
        <v>728000</v>
      </c>
      <c r="AW390" s="29"/>
      <c r="AX390" s="29">
        <f t="shared" si="313"/>
        <v>728000</v>
      </c>
      <c r="AY390" s="29"/>
      <c r="AZ390" s="29">
        <f t="shared" si="310"/>
        <v>728000</v>
      </c>
    </row>
    <row r="391" spans="1:52" hidden="1" x14ac:dyDescent="0.25">
      <c r="A391" s="126" t="s">
        <v>45</v>
      </c>
      <c r="B391" s="126"/>
      <c r="C391" s="126"/>
      <c r="D391" s="126"/>
      <c r="E391" s="5">
        <v>853</v>
      </c>
      <c r="F391" s="3" t="s">
        <v>200</v>
      </c>
      <c r="G391" s="3" t="s">
        <v>14</v>
      </c>
      <c r="H391" s="4" t="s">
        <v>324</v>
      </c>
      <c r="I391" s="3" t="s">
        <v>46</v>
      </c>
      <c r="J391" s="29">
        <f t="shared" si="372"/>
        <v>728000</v>
      </c>
      <c r="K391" s="29">
        <f t="shared" si="372"/>
        <v>728000</v>
      </c>
      <c r="L391" s="29">
        <f t="shared" si="372"/>
        <v>0</v>
      </c>
      <c r="M391" s="29">
        <f t="shared" si="372"/>
        <v>0</v>
      </c>
      <c r="N391" s="29">
        <f t="shared" si="372"/>
        <v>0</v>
      </c>
      <c r="O391" s="29">
        <f t="shared" si="372"/>
        <v>0</v>
      </c>
      <c r="P391" s="29">
        <f t="shared" si="372"/>
        <v>0</v>
      </c>
      <c r="Q391" s="29">
        <f t="shared" si="372"/>
        <v>0</v>
      </c>
      <c r="R391" s="29">
        <f t="shared" si="372"/>
        <v>728000</v>
      </c>
      <c r="S391" s="29">
        <f t="shared" si="372"/>
        <v>728000</v>
      </c>
      <c r="T391" s="29">
        <f t="shared" si="372"/>
        <v>0</v>
      </c>
      <c r="U391" s="29">
        <f t="shared" si="372"/>
        <v>0</v>
      </c>
      <c r="V391" s="29">
        <f t="shared" si="372"/>
        <v>0</v>
      </c>
      <c r="W391" s="29">
        <f t="shared" si="372"/>
        <v>0</v>
      </c>
      <c r="X391" s="29">
        <f t="shared" si="372"/>
        <v>0</v>
      </c>
      <c r="Y391" s="29">
        <f t="shared" si="372"/>
        <v>0</v>
      </c>
      <c r="Z391" s="29">
        <f t="shared" si="372"/>
        <v>728000</v>
      </c>
      <c r="AA391" s="29">
        <f t="shared" si="372"/>
        <v>728000</v>
      </c>
      <c r="AB391" s="29">
        <f t="shared" si="372"/>
        <v>0</v>
      </c>
      <c r="AC391" s="29">
        <f t="shared" si="372"/>
        <v>0</v>
      </c>
      <c r="AD391" s="29">
        <f t="shared" si="372"/>
        <v>0</v>
      </c>
      <c r="AE391" s="29">
        <f t="shared" si="372"/>
        <v>0</v>
      </c>
      <c r="AF391" s="29">
        <f t="shared" si="372"/>
        <v>0</v>
      </c>
      <c r="AG391" s="29">
        <f t="shared" si="372"/>
        <v>0</v>
      </c>
      <c r="AH391" s="29">
        <f t="shared" si="372"/>
        <v>728000</v>
      </c>
      <c r="AI391" s="29">
        <f t="shared" si="372"/>
        <v>728000</v>
      </c>
      <c r="AJ391" s="29">
        <f t="shared" si="372"/>
        <v>0</v>
      </c>
      <c r="AK391" s="29">
        <f t="shared" si="372"/>
        <v>0</v>
      </c>
      <c r="AL391" s="29"/>
      <c r="AM391" s="29"/>
      <c r="AN391" s="29"/>
      <c r="AO391" s="29"/>
      <c r="AP391" s="29"/>
      <c r="AQ391" s="29">
        <f t="shared" si="372"/>
        <v>728000</v>
      </c>
      <c r="AR391" s="29"/>
      <c r="AS391" s="29">
        <f t="shared" si="311"/>
        <v>728000</v>
      </c>
      <c r="AT391" s="29"/>
      <c r="AU391" s="29">
        <f t="shared" si="309"/>
        <v>728000</v>
      </c>
      <c r="AV391" s="29">
        <f t="shared" si="372"/>
        <v>728000</v>
      </c>
      <c r="AW391" s="29"/>
      <c r="AX391" s="29">
        <f t="shared" si="313"/>
        <v>728000</v>
      </c>
      <c r="AY391" s="29"/>
      <c r="AZ391" s="29">
        <f t="shared" si="310"/>
        <v>728000</v>
      </c>
    </row>
    <row r="392" spans="1:52" hidden="1" x14ac:dyDescent="0.25">
      <c r="A392" s="126" t="s">
        <v>203</v>
      </c>
      <c r="B392" s="126"/>
      <c r="C392" s="126"/>
      <c r="D392" s="126"/>
      <c r="E392" s="5">
        <v>853</v>
      </c>
      <c r="F392" s="3" t="s">
        <v>200</v>
      </c>
      <c r="G392" s="3" t="s">
        <v>14</v>
      </c>
      <c r="H392" s="4" t="s">
        <v>324</v>
      </c>
      <c r="I392" s="3" t="s">
        <v>204</v>
      </c>
      <c r="J392" s="29">
        <f>'7.ВС'!J385</f>
        <v>728000</v>
      </c>
      <c r="K392" s="29">
        <f>'7.ВС'!K385</f>
        <v>728000</v>
      </c>
      <c r="L392" s="29">
        <f>'7.ВС'!L385</f>
        <v>0</v>
      </c>
      <c r="M392" s="29">
        <f>'7.ВС'!M385</f>
        <v>0</v>
      </c>
      <c r="N392" s="29">
        <f>'7.ВС'!N385</f>
        <v>0</v>
      </c>
      <c r="O392" s="29">
        <f>'7.ВС'!O385</f>
        <v>0</v>
      </c>
      <c r="P392" s="29">
        <f>'7.ВС'!P385</f>
        <v>0</v>
      </c>
      <c r="Q392" s="29">
        <f>'7.ВС'!Q385</f>
        <v>0</v>
      </c>
      <c r="R392" s="29">
        <f>'7.ВС'!R385</f>
        <v>728000</v>
      </c>
      <c r="S392" s="29">
        <f>'7.ВС'!S385</f>
        <v>728000</v>
      </c>
      <c r="T392" s="29">
        <f>'7.ВС'!T385</f>
        <v>0</v>
      </c>
      <c r="U392" s="29">
        <f>'7.ВС'!U385</f>
        <v>0</v>
      </c>
      <c r="V392" s="29">
        <f>'7.ВС'!V385</f>
        <v>0</v>
      </c>
      <c r="W392" s="29">
        <f>'7.ВС'!W385</f>
        <v>0</v>
      </c>
      <c r="X392" s="29">
        <f>'7.ВС'!X385</f>
        <v>0</v>
      </c>
      <c r="Y392" s="29">
        <f>'7.ВС'!Y385</f>
        <v>0</v>
      </c>
      <c r="Z392" s="29">
        <f>'7.ВС'!Z385</f>
        <v>728000</v>
      </c>
      <c r="AA392" s="29">
        <f>'7.ВС'!AA385</f>
        <v>728000</v>
      </c>
      <c r="AB392" s="29">
        <f>'7.ВС'!AB385</f>
        <v>0</v>
      </c>
      <c r="AC392" s="29">
        <f>'7.ВС'!AC385</f>
        <v>0</v>
      </c>
      <c r="AD392" s="29">
        <f>'7.ВС'!AD385</f>
        <v>0</v>
      </c>
      <c r="AE392" s="29">
        <f>'7.ВС'!AE385</f>
        <v>0</v>
      </c>
      <c r="AF392" s="29">
        <f>'7.ВС'!AF385</f>
        <v>0</v>
      </c>
      <c r="AG392" s="29">
        <f>'7.ВС'!AG385</f>
        <v>0</v>
      </c>
      <c r="AH392" s="29">
        <f>'7.ВС'!AH385</f>
        <v>728000</v>
      </c>
      <c r="AI392" s="29">
        <f>'7.ВС'!AI385</f>
        <v>728000</v>
      </c>
      <c r="AJ392" s="29">
        <f>'7.ВС'!AJ385</f>
        <v>0</v>
      </c>
      <c r="AK392" s="29">
        <f>'7.ВС'!AK385</f>
        <v>0</v>
      </c>
      <c r="AL392" s="29"/>
      <c r="AM392" s="29"/>
      <c r="AN392" s="29"/>
      <c r="AO392" s="29"/>
      <c r="AP392" s="29"/>
      <c r="AQ392" s="29">
        <f>'7.ВС'!AQ385</f>
        <v>728000</v>
      </c>
      <c r="AR392" s="29"/>
      <c r="AS392" s="29">
        <f t="shared" si="311"/>
        <v>728000</v>
      </c>
      <c r="AT392" s="29"/>
      <c r="AU392" s="29">
        <f t="shared" si="309"/>
        <v>728000</v>
      </c>
      <c r="AV392" s="29">
        <f>'7.ВС'!AV385</f>
        <v>728000</v>
      </c>
      <c r="AW392" s="29"/>
      <c r="AX392" s="29">
        <f t="shared" si="313"/>
        <v>728000</v>
      </c>
      <c r="AY392" s="29"/>
      <c r="AZ392" s="29">
        <f t="shared" si="310"/>
        <v>728000</v>
      </c>
    </row>
    <row r="393" spans="1:52" hidden="1" x14ac:dyDescent="0.25">
      <c r="A393" s="39" t="s">
        <v>205</v>
      </c>
      <c r="B393" s="59"/>
      <c r="C393" s="59"/>
      <c r="D393" s="59"/>
      <c r="E393" s="5">
        <v>853</v>
      </c>
      <c r="F393" s="27" t="s">
        <v>200</v>
      </c>
      <c r="G393" s="27" t="s">
        <v>59</v>
      </c>
      <c r="H393" s="27"/>
      <c r="I393" s="27"/>
      <c r="J393" s="30">
        <f t="shared" ref="J393:AV393" si="373">J394</f>
        <v>2500000</v>
      </c>
      <c r="K393" s="30">
        <f t="shared" si="373"/>
        <v>0</v>
      </c>
      <c r="L393" s="30">
        <f t="shared" si="373"/>
        <v>2500000</v>
      </c>
      <c r="M393" s="30">
        <f t="shared" si="373"/>
        <v>0</v>
      </c>
      <c r="N393" s="30">
        <f t="shared" si="373"/>
        <v>0</v>
      </c>
      <c r="O393" s="30">
        <f t="shared" si="373"/>
        <v>0</v>
      </c>
      <c r="P393" s="30">
        <f t="shared" si="373"/>
        <v>0</v>
      </c>
      <c r="Q393" s="30">
        <f t="shared" si="373"/>
        <v>0</v>
      </c>
      <c r="R393" s="30">
        <f t="shared" si="373"/>
        <v>2500000</v>
      </c>
      <c r="S393" s="30">
        <f t="shared" si="373"/>
        <v>0</v>
      </c>
      <c r="T393" s="30">
        <f t="shared" si="373"/>
        <v>2500000</v>
      </c>
      <c r="U393" s="30">
        <f t="shared" si="373"/>
        <v>0</v>
      </c>
      <c r="V393" s="30">
        <f t="shared" si="373"/>
        <v>0</v>
      </c>
      <c r="W393" s="30">
        <f t="shared" si="373"/>
        <v>0</v>
      </c>
      <c r="X393" s="30">
        <f t="shared" si="373"/>
        <v>0</v>
      </c>
      <c r="Y393" s="30">
        <f t="shared" si="373"/>
        <v>0</v>
      </c>
      <c r="Z393" s="30">
        <f t="shared" si="373"/>
        <v>2500000</v>
      </c>
      <c r="AA393" s="30">
        <f t="shared" si="373"/>
        <v>0</v>
      </c>
      <c r="AB393" s="30">
        <f t="shared" si="373"/>
        <v>2500000</v>
      </c>
      <c r="AC393" s="30">
        <f t="shared" si="373"/>
        <v>0</v>
      </c>
      <c r="AD393" s="30">
        <f t="shared" si="373"/>
        <v>0</v>
      </c>
      <c r="AE393" s="30">
        <f t="shared" si="373"/>
        <v>0</v>
      </c>
      <c r="AF393" s="30">
        <f t="shared" si="373"/>
        <v>0</v>
      </c>
      <c r="AG393" s="30">
        <f t="shared" si="373"/>
        <v>0</v>
      </c>
      <c r="AH393" s="30">
        <f t="shared" si="373"/>
        <v>2500000</v>
      </c>
      <c r="AI393" s="30">
        <f t="shared" si="373"/>
        <v>0</v>
      </c>
      <c r="AJ393" s="30">
        <f t="shared" si="373"/>
        <v>2500000</v>
      </c>
      <c r="AK393" s="30">
        <f t="shared" si="373"/>
        <v>0</v>
      </c>
      <c r="AL393" s="30"/>
      <c r="AM393" s="30"/>
      <c r="AN393" s="30"/>
      <c r="AO393" s="30"/>
      <c r="AP393" s="30"/>
      <c r="AQ393" s="30">
        <f t="shared" si="373"/>
        <v>2500000</v>
      </c>
      <c r="AR393" s="30"/>
      <c r="AS393" s="29">
        <f t="shared" si="311"/>
        <v>2500000</v>
      </c>
      <c r="AT393" s="30"/>
      <c r="AU393" s="29">
        <f t="shared" si="309"/>
        <v>2500000</v>
      </c>
      <c r="AV393" s="30">
        <f t="shared" si="373"/>
        <v>2500000</v>
      </c>
      <c r="AW393" s="30"/>
      <c r="AX393" s="29">
        <f t="shared" si="313"/>
        <v>2500000</v>
      </c>
      <c r="AY393" s="30"/>
      <c r="AZ393" s="29">
        <f t="shared" si="310"/>
        <v>2500000</v>
      </c>
    </row>
    <row r="394" spans="1:52" ht="45" hidden="1" x14ac:dyDescent="0.25">
      <c r="A394" s="126" t="s">
        <v>206</v>
      </c>
      <c r="B394" s="106"/>
      <c r="C394" s="106"/>
      <c r="D394" s="106"/>
      <c r="E394" s="5">
        <v>853</v>
      </c>
      <c r="F394" s="3" t="s">
        <v>200</v>
      </c>
      <c r="G394" s="3" t="s">
        <v>59</v>
      </c>
      <c r="H394" s="3" t="s">
        <v>202</v>
      </c>
      <c r="I394" s="3"/>
      <c r="J394" s="29">
        <f t="shared" ref="J394:AV395" si="374">J395</f>
        <v>2500000</v>
      </c>
      <c r="K394" s="29">
        <f t="shared" si="374"/>
        <v>0</v>
      </c>
      <c r="L394" s="29">
        <f t="shared" si="374"/>
        <v>2500000</v>
      </c>
      <c r="M394" s="29">
        <f t="shared" si="374"/>
        <v>0</v>
      </c>
      <c r="N394" s="29">
        <f t="shared" si="374"/>
        <v>0</v>
      </c>
      <c r="O394" s="29">
        <f t="shared" si="374"/>
        <v>0</v>
      </c>
      <c r="P394" s="29">
        <f t="shared" si="374"/>
        <v>0</v>
      </c>
      <c r="Q394" s="29">
        <f t="shared" si="374"/>
        <v>0</v>
      </c>
      <c r="R394" s="29">
        <f t="shared" si="374"/>
        <v>2500000</v>
      </c>
      <c r="S394" s="29">
        <f t="shared" si="374"/>
        <v>0</v>
      </c>
      <c r="T394" s="29">
        <f t="shared" si="374"/>
        <v>2500000</v>
      </c>
      <c r="U394" s="29">
        <f t="shared" si="374"/>
        <v>0</v>
      </c>
      <c r="V394" s="29">
        <f t="shared" si="374"/>
        <v>0</v>
      </c>
      <c r="W394" s="29">
        <f t="shared" si="374"/>
        <v>0</v>
      </c>
      <c r="X394" s="29">
        <f t="shared" si="374"/>
        <v>0</v>
      </c>
      <c r="Y394" s="29">
        <f t="shared" si="374"/>
        <v>0</v>
      </c>
      <c r="Z394" s="29">
        <f t="shared" si="374"/>
        <v>2500000</v>
      </c>
      <c r="AA394" s="29">
        <f t="shared" si="374"/>
        <v>0</v>
      </c>
      <c r="AB394" s="29">
        <f t="shared" si="374"/>
        <v>2500000</v>
      </c>
      <c r="AC394" s="29">
        <f t="shared" si="374"/>
        <v>0</v>
      </c>
      <c r="AD394" s="29">
        <f t="shared" si="374"/>
        <v>0</v>
      </c>
      <c r="AE394" s="29">
        <f t="shared" si="374"/>
        <v>0</v>
      </c>
      <c r="AF394" s="29">
        <f t="shared" si="374"/>
        <v>0</v>
      </c>
      <c r="AG394" s="29">
        <f t="shared" si="374"/>
        <v>0</v>
      </c>
      <c r="AH394" s="29">
        <f t="shared" si="374"/>
        <v>2500000</v>
      </c>
      <c r="AI394" s="29">
        <f t="shared" si="374"/>
        <v>0</v>
      </c>
      <c r="AJ394" s="29">
        <f t="shared" si="374"/>
        <v>2500000</v>
      </c>
      <c r="AK394" s="29">
        <f t="shared" si="374"/>
        <v>0</v>
      </c>
      <c r="AL394" s="29"/>
      <c r="AM394" s="29"/>
      <c r="AN394" s="29"/>
      <c r="AO394" s="29"/>
      <c r="AP394" s="29"/>
      <c r="AQ394" s="29">
        <f t="shared" si="374"/>
        <v>2500000</v>
      </c>
      <c r="AR394" s="29"/>
      <c r="AS394" s="29">
        <f t="shared" si="311"/>
        <v>2500000</v>
      </c>
      <c r="AT394" s="29"/>
      <c r="AU394" s="29">
        <f t="shared" si="309"/>
        <v>2500000</v>
      </c>
      <c r="AV394" s="29">
        <f t="shared" si="374"/>
        <v>2500000</v>
      </c>
      <c r="AW394" s="29"/>
      <c r="AX394" s="29">
        <f t="shared" si="313"/>
        <v>2500000</v>
      </c>
      <c r="AY394" s="29"/>
      <c r="AZ394" s="29">
        <f t="shared" si="310"/>
        <v>2500000</v>
      </c>
    </row>
    <row r="395" spans="1:52" hidden="1" x14ac:dyDescent="0.25">
      <c r="A395" s="126" t="s">
        <v>45</v>
      </c>
      <c r="B395" s="106"/>
      <c r="C395" s="106"/>
      <c r="D395" s="106"/>
      <c r="E395" s="5">
        <v>853</v>
      </c>
      <c r="F395" s="3" t="s">
        <v>200</v>
      </c>
      <c r="G395" s="3" t="s">
        <v>59</v>
      </c>
      <c r="H395" s="3" t="s">
        <v>202</v>
      </c>
      <c r="I395" s="3" t="s">
        <v>46</v>
      </c>
      <c r="J395" s="29">
        <f t="shared" si="374"/>
        <v>2500000</v>
      </c>
      <c r="K395" s="29">
        <f t="shared" si="374"/>
        <v>0</v>
      </c>
      <c r="L395" s="29">
        <f t="shared" si="374"/>
        <v>2500000</v>
      </c>
      <c r="M395" s="29">
        <f t="shared" si="374"/>
        <v>0</v>
      </c>
      <c r="N395" s="29">
        <f t="shared" si="374"/>
        <v>0</v>
      </c>
      <c r="O395" s="29">
        <f t="shared" si="374"/>
        <v>0</v>
      </c>
      <c r="P395" s="29">
        <f t="shared" si="374"/>
        <v>0</v>
      </c>
      <c r="Q395" s="29">
        <f t="shared" si="374"/>
        <v>0</v>
      </c>
      <c r="R395" s="29">
        <f t="shared" si="374"/>
        <v>2500000</v>
      </c>
      <c r="S395" s="29">
        <f t="shared" si="374"/>
        <v>0</v>
      </c>
      <c r="T395" s="29">
        <f t="shared" si="374"/>
        <v>2500000</v>
      </c>
      <c r="U395" s="29">
        <f t="shared" si="374"/>
        <v>0</v>
      </c>
      <c r="V395" s="29">
        <f t="shared" si="374"/>
        <v>0</v>
      </c>
      <c r="W395" s="29">
        <f t="shared" si="374"/>
        <v>0</v>
      </c>
      <c r="X395" s="29">
        <f t="shared" si="374"/>
        <v>0</v>
      </c>
      <c r="Y395" s="29">
        <f t="shared" si="374"/>
        <v>0</v>
      </c>
      <c r="Z395" s="29">
        <f t="shared" si="374"/>
        <v>2500000</v>
      </c>
      <c r="AA395" s="29">
        <f t="shared" si="374"/>
        <v>0</v>
      </c>
      <c r="AB395" s="29">
        <f t="shared" si="374"/>
        <v>2500000</v>
      </c>
      <c r="AC395" s="29">
        <f t="shared" si="374"/>
        <v>0</v>
      </c>
      <c r="AD395" s="29">
        <f t="shared" si="374"/>
        <v>0</v>
      </c>
      <c r="AE395" s="29">
        <f t="shared" si="374"/>
        <v>0</v>
      </c>
      <c r="AF395" s="29">
        <f t="shared" si="374"/>
        <v>0</v>
      </c>
      <c r="AG395" s="29">
        <f t="shared" si="374"/>
        <v>0</v>
      </c>
      <c r="AH395" s="29">
        <f t="shared" si="374"/>
        <v>2500000</v>
      </c>
      <c r="AI395" s="29">
        <f t="shared" si="374"/>
        <v>0</v>
      </c>
      <c r="AJ395" s="29">
        <f t="shared" si="374"/>
        <v>2500000</v>
      </c>
      <c r="AK395" s="29">
        <f t="shared" si="374"/>
        <v>0</v>
      </c>
      <c r="AL395" s="29"/>
      <c r="AM395" s="29"/>
      <c r="AN395" s="29"/>
      <c r="AO395" s="29"/>
      <c r="AP395" s="29"/>
      <c r="AQ395" s="29">
        <f t="shared" si="374"/>
        <v>2500000</v>
      </c>
      <c r="AR395" s="29"/>
      <c r="AS395" s="29">
        <f t="shared" si="311"/>
        <v>2500000</v>
      </c>
      <c r="AT395" s="29"/>
      <c r="AU395" s="29">
        <f t="shared" si="309"/>
        <v>2500000</v>
      </c>
      <c r="AV395" s="29">
        <f t="shared" si="374"/>
        <v>2500000</v>
      </c>
      <c r="AW395" s="29"/>
      <c r="AX395" s="29">
        <f t="shared" si="313"/>
        <v>2500000</v>
      </c>
      <c r="AY395" s="29"/>
      <c r="AZ395" s="29">
        <f t="shared" si="310"/>
        <v>2500000</v>
      </c>
    </row>
    <row r="396" spans="1:52" hidden="1" x14ac:dyDescent="0.25">
      <c r="A396" s="126" t="s">
        <v>207</v>
      </c>
      <c r="B396" s="106"/>
      <c r="C396" s="106"/>
      <c r="D396" s="106"/>
      <c r="E396" s="5">
        <v>853</v>
      </c>
      <c r="F396" s="3" t="s">
        <v>200</v>
      </c>
      <c r="G396" s="3" t="s">
        <v>59</v>
      </c>
      <c r="H396" s="3" t="s">
        <v>202</v>
      </c>
      <c r="I396" s="3" t="s">
        <v>204</v>
      </c>
      <c r="J396" s="29">
        <f>'7.ВС'!J389</f>
        <v>2500000</v>
      </c>
      <c r="K396" s="29">
        <f>'7.ВС'!K389</f>
        <v>0</v>
      </c>
      <c r="L396" s="29">
        <f>'7.ВС'!L389</f>
        <v>2500000</v>
      </c>
      <c r="M396" s="29">
        <f>'7.ВС'!M389</f>
        <v>0</v>
      </c>
      <c r="N396" s="29">
        <f>'7.ВС'!N389</f>
        <v>0</v>
      </c>
      <c r="O396" s="29">
        <f>'7.ВС'!O389</f>
        <v>0</v>
      </c>
      <c r="P396" s="29">
        <f>'7.ВС'!P389</f>
        <v>0</v>
      </c>
      <c r="Q396" s="29">
        <f>'7.ВС'!Q389</f>
        <v>0</v>
      </c>
      <c r="R396" s="29">
        <f>'7.ВС'!R389</f>
        <v>2500000</v>
      </c>
      <c r="S396" s="29">
        <f>'7.ВС'!S389</f>
        <v>0</v>
      </c>
      <c r="T396" s="29">
        <f>'7.ВС'!T389</f>
        <v>2500000</v>
      </c>
      <c r="U396" s="29">
        <f>'7.ВС'!U389</f>
        <v>0</v>
      </c>
      <c r="V396" s="29">
        <f>'7.ВС'!V389</f>
        <v>0</v>
      </c>
      <c r="W396" s="29">
        <f>'7.ВС'!W389</f>
        <v>0</v>
      </c>
      <c r="X396" s="29">
        <f>'7.ВС'!X389</f>
        <v>0</v>
      </c>
      <c r="Y396" s="29">
        <f>'7.ВС'!Y389</f>
        <v>0</v>
      </c>
      <c r="Z396" s="29">
        <f>'7.ВС'!Z389</f>
        <v>2500000</v>
      </c>
      <c r="AA396" s="29">
        <f>'7.ВС'!AA389</f>
        <v>0</v>
      </c>
      <c r="AB396" s="29">
        <f>'7.ВС'!AB389</f>
        <v>2500000</v>
      </c>
      <c r="AC396" s="29">
        <f>'7.ВС'!AC389</f>
        <v>0</v>
      </c>
      <c r="AD396" s="29">
        <f>'7.ВС'!AD389</f>
        <v>0</v>
      </c>
      <c r="AE396" s="29">
        <f>'7.ВС'!AE389</f>
        <v>0</v>
      </c>
      <c r="AF396" s="29">
        <f>'7.ВС'!AF389</f>
        <v>0</v>
      </c>
      <c r="AG396" s="29">
        <f>'7.ВС'!AG389</f>
        <v>0</v>
      </c>
      <c r="AH396" s="29">
        <f>'7.ВС'!AH389</f>
        <v>2500000</v>
      </c>
      <c r="AI396" s="29">
        <f>'7.ВС'!AI389</f>
        <v>0</v>
      </c>
      <c r="AJ396" s="29">
        <f>'7.ВС'!AJ389</f>
        <v>2500000</v>
      </c>
      <c r="AK396" s="29">
        <f>'7.ВС'!AK389</f>
        <v>0</v>
      </c>
      <c r="AL396" s="29"/>
      <c r="AM396" s="29"/>
      <c r="AN396" s="29"/>
      <c r="AO396" s="29"/>
      <c r="AP396" s="29"/>
      <c r="AQ396" s="29">
        <f>'7.ВС'!AQ389</f>
        <v>2500000</v>
      </c>
      <c r="AR396" s="29"/>
      <c r="AS396" s="29">
        <f t="shared" si="311"/>
        <v>2500000</v>
      </c>
      <c r="AT396" s="29"/>
      <c r="AU396" s="29">
        <f t="shared" si="309"/>
        <v>2500000</v>
      </c>
      <c r="AV396" s="29">
        <f>'7.ВС'!AV389</f>
        <v>2500000</v>
      </c>
      <c r="AW396" s="29"/>
      <c r="AX396" s="29">
        <f t="shared" si="313"/>
        <v>2500000</v>
      </c>
      <c r="AY396" s="29"/>
      <c r="AZ396" s="29">
        <f t="shared" si="310"/>
        <v>2500000</v>
      </c>
    </row>
    <row r="397" spans="1:52" ht="18" customHeight="1" x14ac:dyDescent="0.25">
      <c r="A397" s="6" t="s">
        <v>438</v>
      </c>
      <c r="B397" s="104"/>
      <c r="C397" s="104"/>
      <c r="D397" s="104"/>
      <c r="E397" s="26">
        <v>853</v>
      </c>
      <c r="F397" s="27" t="s">
        <v>343</v>
      </c>
      <c r="G397" s="27"/>
      <c r="H397" s="27"/>
      <c r="I397" s="27"/>
      <c r="J397" s="30">
        <f t="shared" ref="J397:AQ399" si="375">J398</f>
        <v>0</v>
      </c>
      <c r="K397" s="30">
        <f t="shared" si="375"/>
        <v>0</v>
      </c>
      <c r="L397" s="30">
        <f t="shared" si="375"/>
        <v>0</v>
      </c>
      <c r="M397" s="30">
        <f t="shared" si="375"/>
        <v>0</v>
      </c>
      <c r="N397" s="30">
        <f t="shared" si="375"/>
        <v>0</v>
      </c>
      <c r="O397" s="30">
        <f t="shared" si="375"/>
        <v>0</v>
      </c>
      <c r="P397" s="30">
        <f t="shared" si="375"/>
        <v>0</v>
      </c>
      <c r="Q397" s="30">
        <f t="shared" si="375"/>
        <v>0</v>
      </c>
      <c r="R397" s="30">
        <f t="shared" si="375"/>
        <v>0</v>
      </c>
      <c r="S397" s="30">
        <f t="shared" si="375"/>
        <v>0</v>
      </c>
      <c r="T397" s="30">
        <f t="shared" si="375"/>
        <v>0</v>
      </c>
      <c r="U397" s="30">
        <f t="shared" si="375"/>
        <v>0</v>
      </c>
      <c r="V397" s="30">
        <f t="shared" si="375"/>
        <v>0</v>
      </c>
      <c r="W397" s="30">
        <f t="shared" si="375"/>
        <v>0</v>
      </c>
      <c r="X397" s="30">
        <f t="shared" si="375"/>
        <v>0</v>
      </c>
      <c r="Y397" s="30">
        <f t="shared" si="375"/>
        <v>0</v>
      </c>
      <c r="Z397" s="30">
        <f t="shared" si="375"/>
        <v>0</v>
      </c>
      <c r="AA397" s="30">
        <f t="shared" si="375"/>
        <v>0</v>
      </c>
      <c r="AB397" s="30">
        <f t="shared" si="375"/>
        <v>0</v>
      </c>
      <c r="AC397" s="30">
        <f t="shared" si="375"/>
        <v>0</v>
      </c>
      <c r="AD397" s="30">
        <f t="shared" si="375"/>
        <v>0</v>
      </c>
      <c r="AE397" s="30">
        <f t="shared" si="375"/>
        <v>0</v>
      </c>
      <c r="AF397" s="30">
        <f t="shared" si="375"/>
        <v>0</v>
      </c>
      <c r="AG397" s="30">
        <f t="shared" si="375"/>
        <v>0</v>
      </c>
      <c r="AH397" s="30">
        <f t="shared" si="375"/>
        <v>0</v>
      </c>
      <c r="AI397" s="30">
        <f t="shared" si="375"/>
        <v>0</v>
      </c>
      <c r="AJ397" s="30">
        <f t="shared" si="375"/>
        <v>0</v>
      </c>
      <c r="AK397" s="30">
        <f t="shared" si="375"/>
        <v>0</v>
      </c>
      <c r="AL397" s="30"/>
      <c r="AM397" s="30"/>
      <c r="AN397" s="30"/>
      <c r="AO397" s="30"/>
      <c r="AP397" s="30"/>
      <c r="AQ397" s="30">
        <f t="shared" si="375"/>
        <v>3176000</v>
      </c>
      <c r="AR397" s="30"/>
      <c r="AS397" s="30">
        <f>AS398</f>
        <v>3176000</v>
      </c>
      <c r="AT397" s="30">
        <f t="shared" ref="AT397:AZ399" si="376">AT398</f>
        <v>-50505</v>
      </c>
      <c r="AU397" s="30">
        <f t="shared" si="376"/>
        <v>3125495</v>
      </c>
      <c r="AV397" s="30">
        <f t="shared" si="376"/>
        <v>6196300</v>
      </c>
      <c r="AW397" s="30">
        <f t="shared" si="376"/>
        <v>0</v>
      </c>
      <c r="AX397" s="30">
        <f t="shared" si="376"/>
        <v>6196300</v>
      </c>
      <c r="AY397" s="30">
        <f t="shared" si="376"/>
        <v>-240000</v>
      </c>
      <c r="AZ397" s="30">
        <f t="shared" si="376"/>
        <v>5956300</v>
      </c>
    </row>
    <row r="398" spans="1:52" ht="18" customHeight="1" x14ac:dyDescent="0.25">
      <c r="A398" s="126" t="s">
        <v>438</v>
      </c>
      <c r="B398" s="106"/>
      <c r="C398" s="106"/>
      <c r="D398" s="106"/>
      <c r="E398" s="5">
        <v>853</v>
      </c>
      <c r="F398" s="3" t="s">
        <v>343</v>
      </c>
      <c r="G398" s="3" t="s">
        <v>343</v>
      </c>
      <c r="H398" s="3"/>
      <c r="I398" s="3"/>
      <c r="J398" s="29">
        <f t="shared" si="375"/>
        <v>0</v>
      </c>
      <c r="K398" s="29">
        <f t="shared" si="375"/>
        <v>0</v>
      </c>
      <c r="L398" s="29">
        <f t="shared" si="375"/>
        <v>0</v>
      </c>
      <c r="M398" s="29">
        <f t="shared" si="375"/>
        <v>0</v>
      </c>
      <c r="N398" s="29">
        <f t="shared" si="375"/>
        <v>0</v>
      </c>
      <c r="O398" s="29">
        <f t="shared" si="375"/>
        <v>0</v>
      </c>
      <c r="P398" s="29">
        <f t="shared" si="375"/>
        <v>0</v>
      </c>
      <c r="Q398" s="29">
        <f t="shared" si="375"/>
        <v>0</v>
      </c>
      <c r="R398" s="29">
        <f t="shared" si="375"/>
        <v>0</v>
      </c>
      <c r="S398" s="29">
        <f t="shared" si="375"/>
        <v>0</v>
      </c>
      <c r="T398" s="29">
        <f t="shared" si="375"/>
        <v>0</v>
      </c>
      <c r="U398" s="29">
        <f t="shared" si="375"/>
        <v>0</v>
      </c>
      <c r="V398" s="29">
        <f t="shared" si="375"/>
        <v>0</v>
      </c>
      <c r="W398" s="29">
        <f t="shared" si="375"/>
        <v>0</v>
      </c>
      <c r="X398" s="29">
        <f t="shared" si="375"/>
        <v>0</v>
      </c>
      <c r="Y398" s="29">
        <f t="shared" si="375"/>
        <v>0</v>
      </c>
      <c r="Z398" s="29">
        <f t="shared" si="375"/>
        <v>0</v>
      </c>
      <c r="AA398" s="29">
        <f t="shared" si="375"/>
        <v>0</v>
      </c>
      <c r="AB398" s="29">
        <f t="shared" si="375"/>
        <v>0</v>
      </c>
      <c r="AC398" s="29">
        <f t="shared" si="375"/>
        <v>0</v>
      </c>
      <c r="AD398" s="29">
        <f t="shared" si="375"/>
        <v>0</v>
      </c>
      <c r="AE398" s="29">
        <f t="shared" si="375"/>
        <v>0</v>
      </c>
      <c r="AF398" s="29">
        <f t="shared" si="375"/>
        <v>0</v>
      </c>
      <c r="AG398" s="29">
        <f t="shared" si="375"/>
        <v>0</v>
      </c>
      <c r="AH398" s="29">
        <f t="shared" si="375"/>
        <v>0</v>
      </c>
      <c r="AI398" s="29">
        <f t="shared" si="375"/>
        <v>0</v>
      </c>
      <c r="AJ398" s="29">
        <f t="shared" si="375"/>
        <v>0</v>
      </c>
      <c r="AK398" s="29">
        <f t="shared" si="375"/>
        <v>0</v>
      </c>
      <c r="AL398" s="29"/>
      <c r="AM398" s="29"/>
      <c r="AN398" s="29"/>
      <c r="AO398" s="29"/>
      <c r="AP398" s="29"/>
      <c r="AQ398" s="29">
        <f t="shared" si="375"/>
        <v>3176000</v>
      </c>
      <c r="AR398" s="29"/>
      <c r="AS398" s="29">
        <f>AS399</f>
        <v>3176000</v>
      </c>
      <c r="AT398" s="29">
        <f t="shared" si="376"/>
        <v>-50505</v>
      </c>
      <c r="AU398" s="29">
        <f t="shared" si="376"/>
        <v>3125495</v>
      </c>
      <c r="AV398" s="29">
        <f t="shared" si="376"/>
        <v>6196300</v>
      </c>
      <c r="AW398" s="29">
        <f t="shared" si="376"/>
        <v>0</v>
      </c>
      <c r="AX398" s="29">
        <f t="shared" si="376"/>
        <v>6196300</v>
      </c>
      <c r="AY398" s="29">
        <f t="shared" si="376"/>
        <v>-240000</v>
      </c>
      <c r="AZ398" s="29">
        <f t="shared" si="376"/>
        <v>5956300</v>
      </c>
    </row>
    <row r="399" spans="1:52" ht="18" customHeight="1" x14ac:dyDescent="0.25">
      <c r="A399" s="126" t="s">
        <v>438</v>
      </c>
      <c r="B399" s="106"/>
      <c r="C399" s="106"/>
      <c r="D399" s="106"/>
      <c r="E399" s="5">
        <v>853</v>
      </c>
      <c r="F399" s="3" t="s">
        <v>343</v>
      </c>
      <c r="G399" s="3" t="s">
        <v>343</v>
      </c>
      <c r="H399" s="3" t="s">
        <v>453</v>
      </c>
      <c r="I399" s="3"/>
      <c r="J399" s="29">
        <f t="shared" si="375"/>
        <v>0</v>
      </c>
      <c r="K399" s="29">
        <f t="shared" si="375"/>
        <v>0</v>
      </c>
      <c r="L399" s="29">
        <f t="shared" si="375"/>
        <v>0</v>
      </c>
      <c r="M399" s="29">
        <f t="shared" si="375"/>
        <v>0</v>
      </c>
      <c r="N399" s="29">
        <f t="shared" si="375"/>
        <v>0</v>
      </c>
      <c r="O399" s="29">
        <f t="shared" si="375"/>
        <v>0</v>
      </c>
      <c r="P399" s="29">
        <f t="shared" si="375"/>
        <v>0</v>
      </c>
      <c r="Q399" s="29">
        <f t="shared" si="375"/>
        <v>0</v>
      </c>
      <c r="R399" s="29">
        <f t="shared" si="375"/>
        <v>0</v>
      </c>
      <c r="S399" s="29">
        <f t="shared" si="375"/>
        <v>0</v>
      </c>
      <c r="T399" s="29">
        <f t="shared" si="375"/>
        <v>0</v>
      </c>
      <c r="U399" s="29">
        <f t="shared" si="375"/>
        <v>0</v>
      </c>
      <c r="V399" s="29">
        <f t="shared" si="375"/>
        <v>0</v>
      </c>
      <c r="W399" s="29">
        <f t="shared" si="375"/>
        <v>0</v>
      </c>
      <c r="X399" s="29">
        <f t="shared" si="375"/>
        <v>0</v>
      </c>
      <c r="Y399" s="29">
        <f t="shared" si="375"/>
        <v>0</v>
      </c>
      <c r="Z399" s="29">
        <f t="shared" si="375"/>
        <v>0</v>
      </c>
      <c r="AA399" s="29">
        <f t="shared" si="375"/>
        <v>0</v>
      </c>
      <c r="AB399" s="29">
        <f t="shared" si="375"/>
        <v>0</v>
      </c>
      <c r="AC399" s="29">
        <f t="shared" si="375"/>
        <v>0</v>
      </c>
      <c r="AD399" s="29">
        <f t="shared" si="375"/>
        <v>0</v>
      </c>
      <c r="AE399" s="29">
        <f t="shared" si="375"/>
        <v>0</v>
      </c>
      <c r="AF399" s="29">
        <f t="shared" si="375"/>
        <v>0</v>
      </c>
      <c r="AG399" s="29">
        <f t="shared" si="375"/>
        <v>0</v>
      </c>
      <c r="AH399" s="29">
        <f t="shared" si="375"/>
        <v>0</v>
      </c>
      <c r="AI399" s="29">
        <f t="shared" si="375"/>
        <v>0</v>
      </c>
      <c r="AJ399" s="29">
        <f t="shared" si="375"/>
        <v>0</v>
      </c>
      <c r="AK399" s="29">
        <f t="shared" si="375"/>
        <v>0</v>
      </c>
      <c r="AL399" s="29"/>
      <c r="AM399" s="29"/>
      <c r="AN399" s="29"/>
      <c r="AO399" s="29"/>
      <c r="AP399" s="29"/>
      <c r="AQ399" s="29">
        <f t="shared" si="375"/>
        <v>3176000</v>
      </c>
      <c r="AR399" s="29"/>
      <c r="AS399" s="29">
        <f>AS400</f>
        <v>3176000</v>
      </c>
      <c r="AT399" s="29">
        <f t="shared" si="376"/>
        <v>-50505</v>
      </c>
      <c r="AU399" s="29">
        <f t="shared" si="376"/>
        <v>3125495</v>
      </c>
      <c r="AV399" s="29">
        <f t="shared" si="376"/>
        <v>6196300</v>
      </c>
      <c r="AW399" s="29">
        <f t="shared" si="376"/>
        <v>0</v>
      </c>
      <c r="AX399" s="29">
        <f t="shared" si="376"/>
        <v>6196300</v>
      </c>
      <c r="AY399" s="29">
        <f t="shared" si="376"/>
        <v>-240000</v>
      </c>
      <c r="AZ399" s="29">
        <f t="shared" si="376"/>
        <v>5956300</v>
      </c>
    </row>
    <row r="400" spans="1:52" ht="18" customHeight="1" x14ac:dyDescent="0.25">
      <c r="A400" s="126" t="s">
        <v>438</v>
      </c>
      <c r="B400" s="106"/>
      <c r="C400" s="106"/>
      <c r="D400" s="106"/>
      <c r="E400" s="5">
        <v>853</v>
      </c>
      <c r="F400" s="3" t="s">
        <v>343</v>
      </c>
      <c r="G400" s="3" t="s">
        <v>343</v>
      </c>
      <c r="H400" s="3" t="s">
        <v>453</v>
      </c>
      <c r="I400" s="3" t="s">
        <v>439</v>
      </c>
      <c r="J400" s="29"/>
      <c r="K400" s="29"/>
      <c r="L400" s="29"/>
      <c r="M400" s="29"/>
      <c r="N400" s="29"/>
      <c r="O400" s="29"/>
      <c r="P400" s="29"/>
      <c r="Q400" s="29"/>
      <c r="R400" s="29">
        <f>J400+N400</f>
        <v>0</v>
      </c>
      <c r="S400" s="29">
        <f>K400+O400</f>
        <v>0</v>
      </c>
      <c r="T400" s="29">
        <f>L400+P400</f>
        <v>0</v>
      </c>
      <c r="U400" s="29">
        <f>M400+Q400</f>
        <v>0</v>
      </c>
      <c r="V400" s="29"/>
      <c r="W400" s="29"/>
      <c r="X400" s="29"/>
      <c r="Y400" s="29"/>
      <c r="Z400" s="29">
        <f>R400+V400</f>
        <v>0</v>
      </c>
      <c r="AA400" s="29">
        <f>S400+W400</f>
        <v>0</v>
      </c>
      <c r="AB400" s="29">
        <f>T400+X400</f>
        <v>0</v>
      </c>
      <c r="AC400" s="29">
        <f>U400+Y400</f>
        <v>0</v>
      </c>
      <c r="AD400" s="29"/>
      <c r="AE400" s="29"/>
      <c r="AF400" s="29"/>
      <c r="AG400" s="29"/>
      <c r="AH400" s="29">
        <f>Z400+AD400</f>
        <v>0</v>
      </c>
      <c r="AI400" s="29">
        <f>AA400+AE400</f>
        <v>0</v>
      </c>
      <c r="AJ400" s="29">
        <f>AB400+AF400</f>
        <v>0</v>
      </c>
      <c r="AK400" s="29">
        <f>AC400+AG400</f>
        <v>0</v>
      </c>
      <c r="AL400" s="29"/>
      <c r="AM400" s="29"/>
      <c r="AN400" s="29"/>
      <c r="AO400" s="29"/>
      <c r="AP400" s="29"/>
      <c r="AQ400" s="29">
        <f>'7.ВС'!AQ393</f>
        <v>3176000</v>
      </c>
      <c r="AR400" s="29"/>
      <c r="AS400" s="29">
        <f>AQ400+AR400</f>
        <v>3176000</v>
      </c>
      <c r="AT400" s="29">
        <f>'7.ВС'!AT393</f>
        <v>-50505</v>
      </c>
      <c r="AU400" s="29">
        <f>'7.ВС'!AU393</f>
        <v>3125495</v>
      </c>
      <c r="AV400" s="29">
        <f>'7.ВС'!AV393</f>
        <v>6196300</v>
      </c>
      <c r="AW400" s="29">
        <f>'7.ВС'!AW393</f>
        <v>0</v>
      </c>
      <c r="AX400" s="29">
        <f>'7.ВС'!AX393</f>
        <v>6196300</v>
      </c>
      <c r="AY400" s="29">
        <f>'7.ВС'!AY393</f>
        <v>-240000</v>
      </c>
      <c r="AZ400" s="29">
        <f t="shared" si="310"/>
        <v>5956300</v>
      </c>
    </row>
    <row r="401" spans="1:52" s="20" customFormat="1" ht="18.75" customHeight="1" x14ac:dyDescent="0.25">
      <c r="A401" s="6" t="s">
        <v>216</v>
      </c>
      <c r="B401" s="127"/>
      <c r="C401" s="127"/>
      <c r="D401" s="127"/>
      <c r="E401" s="19"/>
      <c r="F401" s="83"/>
      <c r="G401" s="83"/>
      <c r="H401" s="83"/>
      <c r="I401" s="83"/>
      <c r="J401" s="84">
        <f t="shared" ref="J401:AC401" si="377">J8+J101+J110+J125+J159+J187+J279+J322+J368+J388+J397</f>
        <v>243214136.66999999</v>
      </c>
      <c r="K401" s="84">
        <f t="shared" si="377"/>
        <v>116634247.67</v>
      </c>
      <c r="L401" s="84">
        <f t="shared" si="377"/>
        <v>121894200</v>
      </c>
      <c r="M401" s="84">
        <f t="shared" si="377"/>
        <v>4685689</v>
      </c>
      <c r="N401" s="84">
        <f t="shared" si="377"/>
        <v>16134759.539999999</v>
      </c>
      <c r="O401" s="84">
        <f t="shared" si="377"/>
        <v>1515120</v>
      </c>
      <c r="P401" s="84">
        <f t="shared" si="377"/>
        <v>14619639.539999999</v>
      </c>
      <c r="Q401" s="84">
        <f t="shared" si="377"/>
        <v>0</v>
      </c>
      <c r="R401" s="84">
        <f t="shared" si="377"/>
        <v>259348896.21000001</v>
      </c>
      <c r="S401" s="84">
        <f t="shared" si="377"/>
        <v>118149367.67</v>
      </c>
      <c r="T401" s="84">
        <f t="shared" si="377"/>
        <v>136513839.53999999</v>
      </c>
      <c r="U401" s="84">
        <f t="shared" si="377"/>
        <v>4685689</v>
      </c>
      <c r="V401" s="84">
        <f t="shared" si="377"/>
        <v>3205000</v>
      </c>
      <c r="W401" s="84">
        <f t="shared" si="377"/>
        <v>0</v>
      </c>
      <c r="X401" s="84">
        <f t="shared" si="377"/>
        <v>3205000</v>
      </c>
      <c r="Y401" s="84">
        <f t="shared" si="377"/>
        <v>0</v>
      </c>
      <c r="Z401" s="84">
        <f t="shared" si="377"/>
        <v>262553896.21000001</v>
      </c>
      <c r="AA401" s="84">
        <f t="shared" si="377"/>
        <v>118149367.67</v>
      </c>
      <c r="AB401" s="84">
        <f t="shared" si="377"/>
        <v>139718839.53999999</v>
      </c>
      <c r="AC401" s="84">
        <f t="shared" si="377"/>
        <v>4685689</v>
      </c>
      <c r="AD401" s="84">
        <f t="shared" ref="AD401:AK401" si="378">AD8+AD101+AD110+AD125+AD159+AD187+AD279+AD322+AD368+AD388+AD397</f>
        <v>16487315.5</v>
      </c>
      <c r="AE401" s="84">
        <f t="shared" si="378"/>
        <v>15801977.9</v>
      </c>
      <c r="AF401" s="84">
        <f t="shared" si="378"/>
        <v>685337.59999999998</v>
      </c>
      <c r="AG401" s="84">
        <f t="shared" si="378"/>
        <v>0</v>
      </c>
      <c r="AH401" s="84">
        <f t="shared" si="378"/>
        <v>279041211.71000004</v>
      </c>
      <c r="AI401" s="84">
        <f t="shared" si="378"/>
        <v>133951345.57000001</v>
      </c>
      <c r="AJ401" s="84">
        <f t="shared" si="378"/>
        <v>140404177.13999999</v>
      </c>
      <c r="AK401" s="84">
        <f t="shared" si="378"/>
        <v>4685689</v>
      </c>
      <c r="AL401" s="84"/>
      <c r="AM401" s="84"/>
      <c r="AN401" s="84"/>
      <c r="AO401" s="84"/>
      <c r="AP401" s="84"/>
      <c r="AQ401" s="84">
        <f t="shared" ref="AQ401:AZ401" si="379">AQ8+AQ101+AQ110+AQ125+AQ159+AQ187+AQ279+AQ322+AQ368+AQ388+AQ397</f>
        <v>234720677.53999999</v>
      </c>
      <c r="AR401" s="84">
        <f t="shared" si="379"/>
        <v>1738082</v>
      </c>
      <c r="AS401" s="84">
        <f t="shared" si="379"/>
        <v>236458759.53999999</v>
      </c>
      <c r="AT401" s="84">
        <f t="shared" si="379"/>
        <v>5000000</v>
      </c>
      <c r="AU401" s="84">
        <f t="shared" si="379"/>
        <v>241458759.53999999</v>
      </c>
      <c r="AV401" s="84">
        <f t="shared" si="379"/>
        <v>235157403.23999998</v>
      </c>
      <c r="AW401" s="84">
        <f t="shared" si="379"/>
        <v>9437205</v>
      </c>
      <c r="AX401" s="84">
        <f t="shared" si="379"/>
        <v>244594608.23999998</v>
      </c>
      <c r="AY401" s="84">
        <f t="shared" si="379"/>
        <v>36820000</v>
      </c>
      <c r="AZ401" s="84">
        <f t="shared" si="379"/>
        <v>281414608.24000001</v>
      </c>
    </row>
    <row r="402" spans="1:52" s="89" customFormat="1" ht="18.75" hidden="1" customHeight="1" x14ac:dyDescent="0.25">
      <c r="A402" s="85"/>
      <c r="B402" s="86"/>
      <c r="C402" s="86"/>
      <c r="D402" s="86"/>
      <c r="E402" s="71"/>
      <c r="F402" s="87"/>
      <c r="G402" s="87"/>
      <c r="H402" s="87"/>
      <c r="I402" s="87"/>
      <c r="J402" s="88"/>
      <c r="K402" s="88"/>
      <c r="L402" s="88"/>
      <c r="M402" s="88"/>
      <c r="N402" s="88"/>
      <c r="O402" s="88"/>
      <c r="P402" s="88"/>
      <c r="Q402" s="88"/>
      <c r="R402" s="88">
        <f>R401-S401-T401-U401</f>
        <v>2.9802322387695313E-8</v>
      </c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</row>
    <row r="403" spans="1:52" hidden="1" x14ac:dyDescent="0.25">
      <c r="A403" s="43" t="s">
        <v>342</v>
      </c>
      <c r="F403" s="15"/>
      <c r="G403" s="15"/>
      <c r="H403" s="14"/>
      <c r="J403" s="63">
        <f>'7.ВС'!J416</f>
        <v>243214136.67000002</v>
      </c>
      <c r="K403" s="63">
        <f>'7.ВС'!K416</f>
        <v>116634247.67</v>
      </c>
      <c r="L403" s="63">
        <f>'7.ВС'!L416</f>
        <v>121894200</v>
      </c>
      <c r="M403" s="63">
        <f>'7.ВС'!M416</f>
        <v>4685689</v>
      </c>
      <c r="N403" s="63">
        <f>'7.ВС'!N416</f>
        <v>16134759.539999999</v>
      </c>
      <c r="O403" s="63">
        <f>'7.ВС'!O416</f>
        <v>1515120</v>
      </c>
      <c r="P403" s="63">
        <f>'7.ВС'!P416</f>
        <v>14619639.539999999</v>
      </c>
      <c r="Q403" s="63">
        <f>'7.ВС'!Q416</f>
        <v>0</v>
      </c>
      <c r="R403" s="63">
        <f>'7.ВС'!R416</f>
        <v>259348896.21000001</v>
      </c>
      <c r="S403" s="63">
        <f>'7.ВС'!S416</f>
        <v>118149367.67</v>
      </c>
      <c r="T403" s="63">
        <f>'7.ВС'!T416</f>
        <v>136513839.53999999</v>
      </c>
      <c r="U403" s="63">
        <f>'7.ВС'!U416</f>
        <v>4685689</v>
      </c>
      <c r="V403" s="63">
        <f>'7.ВС'!V416</f>
        <v>3205000</v>
      </c>
      <c r="W403" s="63">
        <f>'7.ВС'!W416</f>
        <v>0</v>
      </c>
      <c r="X403" s="63">
        <f>'7.ВС'!X416</f>
        <v>3205000</v>
      </c>
      <c r="Y403" s="63">
        <f>'7.ВС'!Y416</f>
        <v>0</v>
      </c>
      <c r="Z403" s="63">
        <f>'7.ВС'!Z416</f>
        <v>262553896.21000001</v>
      </c>
      <c r="AA403" s="63">
        <f>'7.ВС'!AA416</f>
        <v>118149367.67</v>
      </c>
      <c r="AB403" s="63">
        <f>'7.ВС'!AB416</f>
        <v>139718839.53999999</v>
      </c>
      <c r="AC403" s="63">
        <f>'7.ВС'!AC416</f>
        <v>4685689</v>
      </c>
      <c r="AD403" s="63">
        <f>'7.ВС'!AD416</f>
        <v>16487315.5</v>
      </c>
      <c r="AE403" s="63">
        <f>'7.ВС'!AE416</f>
        <v>15801977.9</v>
      </c>
      <c r="AF403" s="63">
        <f>'7.ВС'!AF416</f>
        <v>685337.59999999998</v>
      </c>
      <c r="AG403" s="63">
        <f>'7.ВС'!AG416</f>
        <v>0</v>
      </c>
      <c r="AH403" s="63">
        <f>'7.ВС'!AH416</f>
        <v>279041211.71000004</v>
      </c>
      <c r="AI403" s="63">
        <f>'7.ВС'!AI416</f>
        <v>133951345.57000001</v>
      </c>
      <c r="AJ403" s="63">
        <f>'7.ВС'!AJ416</f>
        <v>140404177.13999999</v>
      </c>
      <c r="AK403" s="63">
        <f>'7.ВС'!AK416</f>
        <v>4685689</v>
      </c>
      <c r="AL403" s="63"/>
      <c r="AM403" s="63"/>
      <c r="AN403" s="63"/>
      <c r="AO403" s="63"/>
      <c r="AP403" s="63"/>
      <c r="AQ403" s="63">
        <f>'7.ВС'!AQ416</f>
        <v>234720677.54000002</v>
      </c>
      <c r="AR403" s="63">
        <f>'7.ВС'!AR416</f>
        <v>1738082</v>
      </c>
      <c r="AS403" s="63">
        <f>'7.ВС'!AS416</f>
        <v>236458759.54000002</v>
      </c>
      <c r="AT403" s="63">
        <f>'7.ВС'!AT416</f>
        <v>5000000</v>
      </c>
      <c r="AU403" s="63">
        <f>'7.ВС'!AU416</f>
        <v>241458759.54000002</v>
      </c>
      <c r="AV403" s="63">
        <f>'7.ВС'!AV416</f>
        <v>235157403.24000001</v>
      </c>
      <c r="AW403" s="63">
        <f>'7.ВС'!AW416</f>
        <v>9437205</v>
      </c>
      <c r="AX403" s="63">
        <f>'7.ВС'!AX416</f>
        <v>244594608.24000001</v>
      </c>
      <c r="AY403" s="63">
        <f>'7.ВС'!AY416</f>
        <v>36820000</v>
      </c>
      <c r="AZ403" s="63">
        <f>'7.ВС'!AZ416</f>
        <v>281414608.24000001</v>
      </c>
    </row>
    <row r="404" spans="1:52" hidden="1" x14ac:dyDescent="0.25">
      <c r="E404" s="82"/>
      <c r="F404" s="50"/>
      <c r="G404" s="50"/>
      <c r="H404" s="82"/>
      <c r="I404" s="50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</row>
    <row r="405" spans="1:52" hidden="1" x14ac:dyDescent="0.25">
      <c r="E405" s="82"/>
      <c r="F405" s="64" t="s">
        <v>14</v>
      </c>
      <c r="G405" s="64"/>
      <c r="H405" s="3"/>
      <c r="I405" s="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</row>
    <row r="406" spans="1:52" hidden="1" x14ac:dyDescent="0.25">
      <c r="E406" s="82"/>
      <c r="F406" s="64" t="s">
        <v>59</v>
      </c>
      <c r="G406" s="64"/>
      <c r="H406" s="3"/>
      <c r="I406" s="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</row>
    <row r="407" spans="1:52" hidden="1" x14ac:dyDescent="0.25">
      <c r="E407" s="82"/>
      <c r="F407" s="64" t="s">
        <v>61</v>
      </c>
      <c r="G407" s="64"/>
      <c r="H407" s="3"/>
      <c r="I407" s="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</row>
    <row r="408" spans="1:52" hidden="1" x14ac:dyDescent="0.25">
      <c r="E408" s="82"/>
      <c r="F408" s="64" t="s">
        <v>16</v>
      </c>
      <c r="G408" s="64"/>
      <c r="H408" s="3"/>
      <c r="I408" s="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</row>
    <row r="409" spans="1:52" hidden="1" x14ac:dyDescent="0.25">
      <c r="E409" s="82"/>
      <c r="F409" s="64" t="s">
        <v>38</v>
      </c>
      <c r="G409" s="64"/>
      <c r="H409" s="3"/>
      <c r="I409" s="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</row>
    <row r="410" spans="1:52" hidden="1" x14ac:dyDescent="0.25">
      <c r="E410" s="82"/>
      <c r="F410" s="64" t="s">
        <v>106</v>
      </c>
      <c r="G410" s="64"/>
      <c r="H410" s="3"/>
      <c r="I410" s="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</row>
    <row r="411" spans="1:52" hidden="1" x14ac:dyDescent="0.25">
      <c r="E411" s="82"/>
      <c r="F411" s="64" t="s">
        <v>80</v>
      </c>
      <c r="G411" s="64"/>
      <c r="H411" s="3"/>
      <c r="I411" s="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</row>
    <row r="412" spans="1:52" hidden="1" x14ac:dyDescent="0.25">
      <c r="E412" s="82"/>
      <c r="F412" s="64" t="s">
        <v>127</v>
      </c>
      <c r="G412" s="64"/>
      <c r="H412" s="3"/>
      <c r="I412" s="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</row>
    <row r="413" spans="1:52" hidden="1" x14ac:dyDescent="0.25">
      <c r="E413" s="82"/>
      <c r="F413" s="64" t="s">
        <v>146</v>
      </c>
      <c r="G413" s="64"/>
      <c r="H413" s="3"/>
      <c r="I413" s="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</row>
    <row r="414" spans="1:52" hidden="1" x14ac:dyDescent="0.25">
      <c r="E414" s="82"/>
      <c r="F414" s="64" t="s">
        <v>42</v>
      </c>
      <c r="G414" s="64"/>
      <c r="H414" s="3"/>
      <c r="I414" s="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</row>
    <row r="415" spans="1:52" hidden="1" x14ac:dyDescent="0.25">
      <c r="E415" s="82"/>
      <c r="F415" s="64" t="s">
        <v>200</v>
      </c>
      <c r="G415" s="64"/>
      <c r="H415" s="3"/>
      <c r="I415" s="64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</row>
    <row r="416" spans="1:52" hidden="1" x14ac:dyDescent="0.25">
      <c r="E416" s="82"/>
      <c r="F416" s="64"/>
      <c r="G416" s="64" t="s">
        <v>343</v>
      </c>
      <c r="H416" s="3"/>
      <c r="I416" s="64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</row>
    <row r="417" spans="1:52" hidden="1" x14ac:dyDescent="0.25">
      <c r="E417" s="82"/>
      <c r="F417" s="64"/>
      <c r="G417" s="64"/>
      <c r="H417" s="3"/>
      <c r="I417" s="64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</row>
    <row r="418" spans="1:52" hidden="1" x14ac:dyDescent="0.25">
      <c r="E418" s="82"/>
      <c r="F418" s="50"/>
      <c r="G418" s="50"/>
      <c r="H418" s="82"/>
      <c r="I418" s="50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</row>
    <row r="419" spans="1:52" hidden="1" x14ac:dyDescent="0.25">
      <c r="E419" s="82"/>
      <c r="F419" s="50" t="s">
        <v>218</v>
      </c>
      <c r="G419" s="50"/>
      <c r="H419" s="82"/>
      <c r="I419" s="50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</row>
    <row r="420" spans="1:52" hidden="1" x14ac:dyDescent="0.25">
      <c r="E420" s="82"/>
      <c r="F420" s="50"/>
      <c r="G420" s="50"/>
      <c r="H420" s="82"/>
      <c r="I420" s="50"/>
      <c r="J420" s="90">
        <f>J401-J403</f>
        <v>0</v>
      </c>
      <c r="K420" s="90">
        <f t="shared" ref="K420:AQ420" si="380">K401-K403</f>
        <v>0</v>
      </c>
      <c r="L420" s="90">
        <f t="shared" si="380"/>
        <v>0</v>
      </c>
      <c r="M420" s="90">
        <f t="shared" si="380"/>
        <v>0</v>
      </c>
      <c r="N420" s="90">
        <f t="shared" ref="N420:V420" si="381">N401-N403</f>
        <v>0</v>
      </c>
      <c r="O420" s="90">
        <f t="shared" si="381"/>
        <v>0</v>
      </c>
      <c r="P420" s="90">
        <f t="shared" si="381"/>
        <v>0</v>
      </c>
      <c r="Q420" s="90">
        <f t="shared" si="381"/>
        <v>0</v>
      </c>
      <c r="R420" s="90">
        <f t="shared" si="381"/>
        <v>0</v>
      </c>
      <c r="S420" s="90">
        <f t="shared" si="381"/>
        <v>0</v>
      </c>
      <c r="T420" s="90">
        <f t="shared" si="381"/>
        <v>0</v>
      </c>
      <c r="U420" s="90">
        <f t="shared" si="381"/>
        <v>0</v>
      </c>
      <c r="V420" s="90">
        <f t="shared" si="381"/>
        <v>0</v>
      </c>
      <c r="W420" s="90">
        <f t="shared" ref="W420:AD420" si="382">W401-W403</f>
        <v>0</v>
      </c>
      <c r="X420" s="90">
        <f t="shared" si="382"/>
        <v>0</v>
      </c>
      <c r="Y420" s="90">
        <f t="shared" si="382"/>
        <v>0</v>
      </c>
      <c r="Z420" s="90">
        <f t="shared" si="382"/>
        <v>0</v>
      </c>
      <c r="AA420" s="90">
        <f t="shared" si="382"/>
        <v>0</v>
      </c>
      <c r="AB420" s="90">
        <f t="shared" si="382"/>
        <v>0</v>
      </c>
      <c r="AC420" s="90">
        <f t="shared" si="382"/>
        <v>0</v>
      </c>
      <c r="AD420" s="90">
        <f t="shared" si="382"/>
        <v>0</v>
      </c>
      <c r="AE420" s="90">
        <f t="shared" ref="AE420:AK420" si="383">AE401-AE403</f>
        <v>0</v>
      </c>
      <c r="AF420" s="90">
        <f t="shared" si="383"/>
        <v>0</v>
      </c>
      <c r="AG420" s="90">
        <f t="shared" si="383"/>
        <v>0</v>
      </c>
      <c r="AH420" s="90">
        <f t="shared" si="383"/>
        <v>0</v>
      </c>
      <c r="AI420" s="90">
        <f t="shared" si="383"/>
        <v>0</v>
      </c>
      <c r="AJ420" s="90">
        <f t="shared" si="383"/>
        <v>0</v>
      </c>
      <c r="AK420" s="90">
        <f t="shared" si="383"/>
        <v>0</v>
      </c>
      <c r="AL420" s="90"/>
      <c r="AM420" s="90"/>
      <c r="AN420" s="90"/>
      <c r="AO420" s="90"/>
      <c r="AP420" s="90"/>
      <c r="AQ420" s="90">
        <f t="shared" si="380"/>
        <v>0</v>
      </c>
      <c r="AR420" s="90">
        <f t="shared" ref="AR420:AX420" si="384">AR401-AR403</f>
        <v>0</v>
      </c>
      <c r="AS420" s="90">
        <f t="shared" si="384"/>
        <v>0</v>
      </c>
      <c r="AT420" s="90">
        <f t="shared" ref="AT420:AU420" si="385">AT401-AT403</f>
        <v>0</v>
      </c>
      <c r="AU420" s="90">
        <f t="shared" si="385"/>
        <v>0</v>
      </c>
      <c r="AV420" s="90">
        <f t="shared" si="384"/>
        <v>0</v>
      </c>
      <c r="AW420" s="90">
        <f t="shared" si="384"/>
        <v>0</v>
      </c>
      <c r="AX420" s="90">
        <f t="shared" si="384"/>
        <v>0</v>
      </c>
      <c r="AY420" s="90">
        <f t="shared" ref="AY420:AZ420" si="386">AY401-AY403</f>
        <v>0</v>
      </c>
      <c r="AZ420" s="90">
        <f t="shared" si="386"/>
        <v>0</v>
      </c>
    </row>
    <row r="421" spans="1:52" hidden="1" x14ac:dyDescent="0.25">
      <c r="E421" s="82"/>
      <c r="F421" s="82"/>
      <c r="G421" s="82"/>
      <c r="H421" s="82"/>
      <c r="I421" s="50"/>
    </row>
    <row r="422" spans="1:52" hidden="1" x14ac:dyDescent="0.25">
      <c r="E422" s="15"/>
      <c r="F422" s="15"/>
      <c r="G422" s="15"/>
      <c r="H422" s="14"/>
    </row>
    <row r="423" spans="1:52" hidden="1" x14ac:dyDescent="0.25">
      <c r="E423" s="15"/>
      <c r="F423" s="15"/>
      <c r="G423" s="15"/>
      <c r="H423" s="14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</row>
    <row r="424" spans="1:52" s="31" customFormat="1" ht="14.25" hidden="1" x14ac:dyDescent="0.25">
      <c r="A424" s="31" t="s">
        <v>344</v>
      </c>
      <c r="H424" s="91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92"/>
      <c r="X424" s="92"/>
      <c r="Y424" s="92"/>
      <c r="Z424" s="92"/>
      <c r="AA424" s="92"/>
      <c r="AB424" s="92"/>
      <c r="AC424" s="92"/>
      <c r="AD424" s="92"/>
      <c r="AE424" s="92"/>
      <c r="AF424" s="92"/>
      <c r="AG424" s="92"/>
      <c r="AH424" s="92"/>
      <c r="AI424" s="92"/>
      <c r="AJ424" s="92"/>
      <c r="AK424" s="92"/>
      <c r="AL424" s="92"/>
      <c r="AM424" s="92"/>
      <c r="AN424" s="92"/>
      <c r="AO424" s="92"/>
      <c r="AP424" s="92"/>
      <c r="AQ424" s="92"/>
      <c r="AR424" s="92"/>
      <c r="AS424" s="92"/>
      <c r="AT424" s="92"/>
      <c r="AU424" s="92"/>
    </row>
    <row r="425" spans="1:52" hidden="1" x14ac:dyDescent="0.25">
      <c r="A425" s="15" t="s">
        <v>340</v>
      </c>
      <c r="E425" s="15"/>
      <c r="F425" s="15"/>
      <c r="G425" s="15"/>
      <c r="H425" s="14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</row>
    <row r="426" spans="1:52" hidden="1" x14ac:dyDescent="0.25">
      <c r="A426" s="15" t="s">
        <v>345</v>
      </c>
      <c r="E426" s="15"/>
      <c r="F426" s="15"/>
      <c r="G426" s="15"/>
      <c r="H426" s="14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</row>
    <row r="427" spans="1:52" hidden="1" x14ac:dyDescent="0.25">
      <c r="A427" s="15" t="s">
        <v>341</v>
      </c>
      <c r="E427" s="15"/>
      <c r="F427" s="15"/>
      <c r="G427" s="15"/>
      <c r="H427" s="14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</row>
    <row r="428" spans="1:52" hidden="1" x14ac:dyDescent="0.25">
      <c r="E428" s="15"/>
      <c r="F428" s="15"/>
      <c r="G428" s="15"/>
      <c r="H428" s="14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</row>
    <row r="429" spans="1:52" ht="7.5" hidden="1" customHeight="1" x14ac:dyDescent="0.25">
      <c r="E429" s="15"/>
      <c r="F429" s="15"/>
      <c r="G429" s="15"/>
      <c r="H429" s="14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</row>
    <row r="430" spans="1:52" hidden="1" x14ac:dyDescent="0.25">
      <c r="E430" s="15"/>
      <c r="F430" s="15"/>
      <c r="G430" s="15"/>
      <c r="H430" s="14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</row>
    <row r="431" spans="1:52" hidden="1" x14ac:dyDescent="0.25">
      <c r="E431" s="15"/>
      <c r="F431" s="15"/>
      <c r="G431" s="15"/>
      <c r="H431" s="14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</row>
    <row r="432" spans="1:52" hidden="1" x14ac:dyDescent="0.25">
      <c r="A432" s="15" t="s">
        <v>346</v>
      </c>
      <c r="E432" s="15"/>
      <c r="F432" s="15"/>
      <c r="G432" s="15"/>
      <c r="H432" s="14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</row>
    <row r="433" spans="1:52" hidden="1" x14ac:dyDescent="0.25">
      <c r="A433" s="15" t="s">
        <v>347</v>
      </c>
      <c r="E433" s="15"/>
      <c r="F433" s="15"/>
      <c r="G433" s="15"/>
      <c r="H433" s="14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</row>
    <row r="434" spans="1:52" hidden="1" x14ac:dyDescent="0.25">
      <c r="E434" s="15"/>
      <c r="F434" s="15"/>
      <c r="G434" s="15"/>
      <c r="H434" s="14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</row>
    <row r="435" spans="1:52" hidden="1" x14ac:dyDescent="0.25">
      <c r="A435" s="15" t="s">
        <v>348</v>
      </c>
      <c r="E435" s="15"/>
      <c r="F435" s="15"/>
      <c r="G435" s="15"/>
      <c r="H435" s="14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</row>
    <row r="436" spans="1:52" hidden="1" x14ac:dyDescent="0.25">
      <c r="E436" s="15"/>
      <c r="F436" s="15"/>
      <c r="G436" s="15"/>
      <c r="H436" s="14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</row>
    <row r="437" spans="1:52" hidden="1" x14ac:dyDescent="0.25">
      <c r="A437" s="15" t="s">
        <v>349</v>
      </c>
      <c r="E437" s="15"/>
      <c r="F437" s="15"/>
      <c r="G437" s="15"/>
      <c r="H437" s="14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</row>
    <row r="438" spans="1:52" hidden="1" x14ac:dyDescent="0.25">
      <c r="E438" s="15"/>
      <c r="F438" s="15"/>
      <c r="G438" s="15"/>
      <c r="H438" s="14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</row>
    <row r="439" spans="1:52" hidden="1" x14ac:dyDescent="0.25">
      <c r="A439" s="15" t="s">
        <v>386</v>
      </c>
      <c r="E439" s="15"/>
      <c r="F439" s="15"/>
      <c r="G439" s="15"/>
      <c r="H439" s="14"/>
      <c r="J439" s="42">
        <f t="shared" ref="J439:AZ439" si="387">J9+J18+J21+J34+J42+J49+J52+J55+J58+J71+J73+J104+J106+J150+J264+J355+J360</f>
        <v>25342879</v>
      </c>
      <c r="K439" s="42">
        <f t="shared" si="387"/>
        <v>1630490</v>
      </c>
      <c r="L439" s="42">
        <f t="shared" si="387"/>
        <v>23094700</v>
      </c>
      <c r="M439" s="42">
        <f t="shared" si="387"/>
        <v>617689</v>
      </c>
      <c r="N439" s="42">
        <f t="shared" si="387"/>
        <v>714866</v>
      </c>
      <c r="O439" s="42">
        <f t="shared" si="387"/>
        <v>0</v>
      </c>
      <c r="P439" s="42">
        <f t="shared" si="387"/>
        <v>714866</v>
      </c>
      <c r="Q439" s="42">
        <f t="shared" si="387"/>
        <v>0</v>
      </c>
      <c r="R439" s="42">
        <f t="shared" si="387"/>
        <v>26057745</v>
      </c>
      <c r="S439" s="42">
        <f t="shared" si="387"/>
        <v>1630490</v>
      </c>
      <c r="T439" s="42">
        <f t="shared" si="387"/>
        <v>23809566</v>
      </c>
      <c r="U439" s="42">
        <f t="shared" si="387"/>
        <v>617689</v>
      </c>
      <c r="V439" s="42">
        <f t="shared" si="387"/>
        <v>3205000</v>
      </c>
      <c r="W439" s="42">
        <f t="shared" si="387"/>
        <v>0</v>
      </c>
      <c r="X439" s="42">
        <f t="shared" si="387"/>
        <v>3205000</v>
      </c>
      <c r="Y439" s="42">
        <f t="shared" si="387"/>
        <v>0</v>
      </c>
      <c r="Z439" s="42">
        <f t="shared" si="387"/>
        <v>29262745</v>
      </c>
      <c r="AA439" s="42">
        <f t="shared" si="387"/>
        <v>1630490</v>
      </c>
      <c r="AB439" s="42">
        <f t="shared" si="387"/>
        <v>27014566</v>
      </c>
      <c r="AC439" s="42">
        <f t="shared" si="387"/>
        <v>617689</v>
      </c>
      <c r="AD439" s="42">
        <f t="shared" ref="AD439:AK439" si="388">AD9+AD18+AD21+AD34+AD42+AD49+AD52+AD55+AD58+AD71+AD73+AD104+AD106+AD150+AD264+AD355+AD360</f>
        <v>117955</v>
      </c>
      <c r="AE439" s="42">
        <f t="shared" si="388"/>
        <v>0</v>
      </c>
      <c r="AF439" s="42">
        <f t="shared" si="388"/>
        <v>117955</v>
      </c>
      <c r="AG439" s="42">
        <f t="shared" si="388"/>
        <v>0</v>
      </c>
      <c r="AH439" s="42">
        <f t="shared" si="388"/>
        <v>29380700</v>
      </c>
      <c r="AI439" s="42">
        <f t="shared" si="388"/>
        <v>1630490</v>
      </c>
      <c r="AJ439" s="42">
        <f t="shared" si="388"/>
        <v>27132521</v>
      </c>
      <c r="AK439" s="42">
        <f t="shared" si="388"/>
        <v>617689</v>
      </c>
      <c r="AL439" s="42">
        <f t="shared" si="387"/>
        <v>0</v>
      </c>
      <c r="AM439" s="42">
        <f t="shared" si="387"/>
        <v>0</v>
      </c>
      <c r="AN439" s="42">
        <f t="shared" si="387"/>
        <v>0</v>
      </c>
      <c r="AO439" s="42">
        <f t="shared" si="387"/>
        <v>0</v>
      </c>
      <c r="AP439" s="42">
        <f t="shared" si="387"/>
        <v>0</v>
      </c>
      <c r="AQ439" s="42">
        <f t="shared" si="387"/>
        <v>24428479</v>
      </c>
      <c r="AR439" s="42">
        <f t="shared" si="387"/>
        <v>0</v>
      </c>
      <c r="AS439" s="42">
        <f t="shared" si="387"/>
        <v>24428479</v>
      </c>
      <c r="AT439" s="42">
        <f t="shared" si="387"/>
        <v>0</v>
      </c>
      <c r="AU439" s="42">
        <f t="shared" si="387"/>
        <v>24428479</v>
      </c>
      <c r="AV439" s="42">
        <f t="shared" si="387"/>
        <v>24400379</v>
      </c>
      <c r="AW439" s="42">
        <f t="shared" si="387"/>
        <v>0</v>
      </c>
      <c r="AX439" s="42">
        <f t="shared" si="387"/>
        <v>24400379</v>
      </c>
      <c r="AY439" s="42">
        <f t="shared" si="387"/>
        <v>0</v>
      </c>
      <c r="AZ439" s="42">
        <f t="shared" si="387"/>
        <v>24400379</v>
      </c>
    </row>
    <row r="440" spans="1:52" hidden="1" x14ac:dyDescent="0.25">
      <c r="E440" s="15"/>
      <c r="F440" s="15"/>
      <c r="G440" s="15"/>
      <c r="H440" s="14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</row>
    <row r="441" spans="1:52" hidden="1" x14ac:dyDescent="0.25">
      <c r="E441" s="15"/>
      <c r="F441" s="15"/>
      <c r="G441" s="15"/>
      <c r="H441" s="14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</row>
    <row r="442" spans="1:52" hidden="1" x14ac:dyDescent="0.25">
      <c r="E442" s="15"/>
      <c r="F442" s="15"/>
      <c r="G442" s="15"/>
      <c r="H442" s="14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</row>
    <row r="443" spans="1:52" hidden="1" x14ac:dyDescent="0.25">
      <c r="A443" s="15" t="s">
        <v>350</v>
      </c>
      <c r="E443" s="15"/>
      <c r="F443" s="15"/>
      <c r="G443" s="15"/>
      <c r="H443" s="14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</row>
    <row r="444" spans="1:52" hidden="1" x14ac:dyDescent="0.25">
      <c r="E444" s="15"/>
      <c r="F444" s="15"/>
      <c r="G444" s="15"/>
      <c r="H444" s="14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</row>
    <row r="445" spans="1:52" hidden="1" x14ac:dyDescent="0.25">
      <c r="A445" s="15" t="s">
        <v>351</v>
      </c>
      <c r="E445" s="15"/>
      <c r="F445" s="15"/>
      <c r="G445" s="15"/>
      <c r="H445" s="14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</row>
    <row r="446" spans="1:52" hidden="1" x14ac:dyDescent="0.25">
      <c r="E446" s="15"/>
      <c r="F446" s="15"/>
      <c r="G446" s="15"/>
      <c r="H446" s="14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</row>
    <row r="447" spans="1:52" hidden="1" x14ac:dyDescent="0.25">
      <c r="E447" s="15"/>
      <c r="F447" s="15"/>
      <c r="G447" s="15"/>
      <c r="H447" s="14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</row>
    <row r="448" spans="1:52" hidden="1" x14ac:dyDescent="0.25">
      <c r="E448" s="15"/>
      <c r="F448" s="15"/>
      <c r="G448" s="15"/>
      <c r="H448" s="14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</row>
    <row r="449" spans="1:47" hidden="1" x14ac:dyDescent="0.25">
      <c r="E449" s="15"/>
      <c r="F449" s="15"/>
      <c r="G449" s="15"/>
      <c r="H449" s="14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</row>
    <row r="450" spans="1:47" hidden="1" x14ac:dyDescent="0.25">
      <c r="E450" s="50"/>
      <c r="F450" s="93" t="s">
        <v>14</v>
      </c>
      <c r="G450" s="82"/>
      <c r="H450" s="82"/>
      <c r="I450" s="50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</row>
    <row r="451" spans="1:47" hidden="1" x14ac:dyDescent="0.25">
      <c r="E451" s="50"/>
      <c r="F451" s="93" t="s">
        <v>59</v>
      </c>
      <c r="G451" s="50"/>
      <c r="H451" s="82"/>
      <c r="I451" s="50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</row>
    <row r="452" spans="1:47" hidden="1" x14ac:dyDescent="0.25">
      <c r="E452" s="50"/>
      <c r="F452" s="93" t="s">
        <v>61</v>
      </c>
      <c r="G452" s="82"/>
      <c r="H452" s="82"/>
      <c r="I452" s="50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</row>
    <row r="453" spans="1:47" hidden="1" x14ac:dyDescent="0.25">
      <c r="E453" s="50"/>
      <c r="F453" s="93" t="s">
        <v>16</v>
      </c>
      <c r="G453" s="82"/>
      <c r="H453" s="82"/>
      <c r="I453" s="50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</row>
    <row r="454" spans="1:47" hidden="1" x14ac:dyDescent="0.25">
      <c r="E454" s="50"/>
      <c r="F454" s="93" t="s">
        <v>38</v>
      </c>
      <c r="G454" s="82"/>
      <c r="H454" s="82"/>
      <c r="I454" s="50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</row>
    <row r="455" spans="1:47" hidden="1" x14ac:dyDescent="0.25">
      <c r="E455" s="50"/>
      <c r="F455" s="93" t="s">
        <v>106</v>
      </c>
      <c r="G455" s="82"/>
      <c r="H455" s="82"/>
      <c r="I455" s="50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</row>
    <row r="456" spans="1:47" hidden="1" x14ac:dyDescent="0.25">
      <c r="E456" s="50"/>
      <c r="F456" s="93" t="s">
        <v>80</v>
      </c>
      <c r="G456" s="82"/>
      <c r="H456" s="82"/>
      <c r="I456" s="50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</row>
    <row r="457" spans="1:47" hidden="1" x14ac:dyDescent="0.25">
      <c r="E457" s="50"/>
      <c r="F457" s="93" t="s">
        <v>127</v>
      </c>
      <c r="G457" s="82"/>
      <c r="H457" s="82"/>
      <c r="I457" s="50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</row>
    <row r="458" spans="1:47" hidden="1" x14ac:dyDescent="0.25">
      <c r="E458" s="50"/>
      <c r="F458" s="93" t="s">
        <v>146</v>
      </c>
      <c r="G458" s="50"/>
      <c r="H458" s="82"/>
      <c r="I458" s="50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</row>
    <row r="459" spans="1:47" hidden="1" x14ac:dyDescent="0.25">
      <c r="E459" s="50"/>
      <c r="F459" s="93" t="s">
        <v>200</v>
      </c>
      <c r="G459" s="82"/>
      <c r="H459" s="82"/>
      <c r="I459" s="50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</row>
    <row r="460" spans="1:47" hidden="1" x14ac:dyDescent="0.25">
      <c r="E460" s="50"/>
      <c r="F460" s="93"/>
      <c r="G460" s="82"/>
      <c r="H460" s="82"/>
      <c r="I460" s="50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</row>
    <row r="461" spans="1:47" hidden="1" x14ac:dyDescent="0.25">
      <c r="E461" s="50"/>
      <c r="F461" s="82"/>
      <c r="G461" s="82"/>
      <c r="H461" s="82"/>
      <c r="I461" s="50"/>
    </row>
    <row r="462" spans="1:47" hidden="1" x14ac:dyDescent="0.25">
      <c r="E462" s="50"/>
      <c r="F462" s="82"/>
      <c r="G462" s="82"/>
      <c r="H462" s="82"/>
      <c r="I462" s="50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</row>
    <row r="463" spans="1:47" hidden="1" x14ac:dyDescent="0.25">
      <c r="E463" s="50"/>
      <c r="F463" s="82"/>
      <c r="G463" s="82"/>
      <c r="H463" s="82"/>
      <c r="I463" s="50"/>
    </row>
    <row r="464" spans="1:47" hidden="1" x14ac:dyDescent="0.25">
      <c r="A464" s="15" t="s">
        <v>352</v>
      </c>
      <c r="E464" s="50"/>
      <c r="F464" s="82"/>
      <c r="G464" s="82"/>
      <c r="H464" s="82"/>
      <c r="I464" s="50"/>
    </row>
    <row r="465" spans="1:47" hidden="1" x14ac:dyDescent="0.25">
      <c r="E465" s="50"/>
      <c r="F465" s="93" t="s">
        <v>14</v>
      </c>
      <c r="G465" s="82"/>
      <c r="H465" s="82"/>
      <c r="I465" s="50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</row>
    <row r="466" spans="1:47" hidden="1" x14ac:dyDescent="0.25">
      <c r="E466" s="82"/>
      <c r="F466" s="93" t="s">
        <v>59</v>
      </c>
      <c r="G466" s="82"/>
      <c r="H466" s="50"/>
      <c r="I466" s="50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</row>
    <row r="467" spans="1:47" hidden="1" x14ac:dyDescent="0.25">
      <c r="E467" s="50"/>
      <c r="F467" s="93" t="s">
        <v>61</v>
      </c>
      <c r="G467" s="82"/>
      <c r="H467" s="50"/>
      <c r="I467" s="50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</row>
    <row r="468" spans="1:47" hidden="1" x14ac:dyDescent="0.25">
      <c r="E468" s="50"/>
      <c r="F468" s="93" t="s">
        <v>16</v>
      </c>
      <c r="G468" s="82"/>
      <c r="H468" s="50"/>
      <c r="I468" s="50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</row>
    <row r="469" spans="1:47" hidden="1" x14ac:dyDescent="0.25">
      <c r="E469" s="15"/>
      <c r="F469" s="93" t="s">
        <v>38</v>
      </c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</row>
    <row r="470" spans="1:47" hidden="1" x14ac:dyDescent="0.25">
      <c r="E470" s="15"/>
      <c r="F470" s="93" t="s">
        <v>106</v>
      </c>
      <c r="G470" s="15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</row>
    <row r="471" spans="1:47" hidden="1" x14ac:dyDescent="0.25">
      <c r="E471" s="15"/>
      <c r="F471" s="93" t="s">
        <v>80</v>
      </c>
      <c r="G471" s="15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</row>
    <row r="472" spans="1:47" hidden="1" x14ac:dyDescent="0.25">
      <c r="E472" s="15"/>
      <c r="F472" s="93" t="s">
        <v>127</v>
      </c>
      <c r="G472" s="15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</row>
    <row r="473" spans="1:47" hidden="1" x14ac:dyDescent="0.25">
      <c r="E473" s="15"/>
      <c r="F473" s="93" t="s">
        <v>146</v>
      </c>
      <c r="G473" s="15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</row>
    <row r="474" spans="1:47" hidden="1" x14ac:dyDescent="0.25">
      <c r="E474" s="15"/>
      <c r="F474" s="93" t="s">
        <v>200</v>
      </c>
      <c r="G474" s="15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</row>
    <row r="475" spans="1:47" hidden="1" x14ac:dyDescent="0.25"/>
    <row r="476" spans="1:47" hidden="1" x14ac:dyDescent="0.25">
      <c r="E476" s="15"/>
      <c r="F476" s="15"/>
      <c r="G476" s="15"/>
    </row>
    <row r="477" spans="1:47" hidden="1" x14ac:dyDescent="0.25">
      <c r="A477" s="15" t="s">
        <v>353</v>
      </c>
      <c r="E477" s="15"/>
      <c r="F477" s="93" t="s">
        <v>14</v>
      </c>
      <c r="G477" s="15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</row>
    <row r="478" spans="1:47" hidden="1" x14ac:dyDescent="0.25">
      <c r="E478" s="15"/>
      <c r="F478" s="93" t="s">
        <v>59</v>
      </c>
      <c r="G478" s="15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</row>
    <row r="479" spans="1:47" hidden="1" x14ac:dyDescent="0.25">
      <c r="F479" s="93" t="s">
        <v>61</v>
      </c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</row>
    <row r="480" spans="1:47" hidden="1" x14ac:dyDescent="0.25">
      <c r="F480" s="93" t="s">
        <v>16</v>
      </c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</row>
    <row r="481" spans="1:47" hidden="1" x14ac:dyDescent="0.25">
      <c r="F481" s="93" t="s">
        <v>38</v>
      </c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</row>
    <row r="482" spans="1:47" hidden="1" x14ac:dyDescent="0.25">
      <c r="F482" s="93" t="s">
        <v>106</v>
      </c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</row>
    <row r="483" spans="1:47" hidden="1" x14ac:dyDescent="0.25">
      <c r="F483" s="93" t="s">
        <v>80</v>
      </c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</row>
    <row r="484" spans="1:47" hidden="1" x14ac:dyDescent="0.25">
      <c r="F484" s="93" t="s">
        <v>127</v>
      </c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</row>
    <row r="485" spans="1:47" hidden="1" x14ac:dyDescent="0.25">
      <c r="F485" s="93" t="s">
        <v>146</v>
      </c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</row>
    <row r="486" spans="1:47" hidden="1" x14ac:dyDescent="0.25">
      <c r="F486" s="93" t="s">
        <v>200</v>
      </c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</row>
    <row r="487" spans="1:47" hidden="1" x14ac:dyDescent="0.25">
      <c r="A487" s="14">
        <v>851</v>
      </c>
    </row>
    <row r="488" spans="1:47" hidden="1" x14ac:dyDescent="0.25">
      <c r="A488" s="15" t="s">
        <v>354</v>
      </c>
    </row>
    <row r="489" spans="1:47" hidden="1" x14ac:dyDescent="0.25"/>
    <row r="490" spans="1:47" hidden="1" x14ac:dyDescent="0.25"/>
    <row r="491" spans="1:47" hidden="1" x14ac:dyDescent="0.25"/>
    <row r="492" spans="1:47" hidden="1" x14ac:dyDescent="0.25"/>
    <row r="493" spans="1:47" hidden="1" x14ac:dyDescent="0.25"/>
    <row r="494" spans="1:47" hidden="1" x14ac:dyDescent="0.25"/>
    <row r="495" spans="1:47" hidden="1" x14ac:dyDescent="0.25"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</row>
    <row r="496" spans="1:47" hidden="1" x14ac:dyDescent="0.25">
      <c r="A496" s="15" t="s">
        <v>355</v>
      </c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</row>
    <row r="497" spans="1:52" hidden="1" x14ac:dyDescent="0.25"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</row>
    <row r="498" spans="1:52" hidden="1" x14ac:dyDescent="0.25">
      <c r="A498" s="15" t="s">
        <v>6</v>
      </c>
    </row>
    <row r="499" spans="1:52" hidden="1" x14ac:dyDescent="0.25">
      <c r="A499" s="15" t="s">
        <v>356</v>
      </c>
    </row>
    <row r="500" spans="1:52" hidden="1" x14ac:dyDescent="0.25">
      <c r="A500" s="15" t="s">
        <v>357</v>
      </c>
    </row>
    <row r="501" spans="1:52" hidden="1" x14ac:dyDescent="0.25"/>
    <row r="502" spans="1:52" hidden="1" x14ac:dyDescent="0.25">
      <c r="A502" s="15" t="s">
        <v>219</v>
      </c>
    </row>
    <row r="503" spans="1:52" hidden="1" x14ac:dyDescent="0.25"/>
    <row r="504" spans="1:52" hidden="1" x14ac:dyDescent="0.25"/>
    <row r="505" spans="1:52" hidden="1" x14ac:dyDescent="0.25"/>
    <row r="506" spans="1:52" hidden="1" x14ac:dyDescent="0.25">
      <c r="E506" s="15"/>
      <c r="F506" s="15"/>
      <c r="G506" s="15"/>
    </row>
    <row r="507" spans="1:52" hidden="1" x14ac:dyDescent="0.25">
      <c r="E507" s="15"/>
      <c r="F507" s="15"/>
      <c r="G507" s="15"/>
    </row>
    <row r="508" spans="1:52" hidden="1" x14ac:dyDescent="0.25">
      <c r="A508" s="15" t="s">
        <v>476</v>
      </c>
      <c r="E508" s="15"/>
      <c r="F508" s="15"/>
      <c r="G508" s="15"/>
      <c r="J508" s="42" t="e">
        <f>#REF!+#REF!+#REF!</f>
        <v>#REF!</v>
      </c>
      <c r="R508" s="15">
        <v>18000</v>
      </c>
      <c r="AQ508" s="42" t="e">
        <f>#REF!+#REF!+#REF!</f>
        <v>#REF!</v>
      </c>
      <c r="AR508" s="42" t="e">
        <f>#REF!+#REF!+#REF!</f>
        <v>#REF!</v>
      </c>
      <c r="AS508" s="42" t="e">
        <f>#REF!+#REF!+#REF!</f>
        <v>#REF!</v>
      </c>
      <c r="AT508" s="42" t="e">
        <f>#REF!+#REF!+#REF!</f>
        <v>#REF!</v>
      </c>
      <c r="AU508" s="42" t="e">
        <f>#REF!+#REF!+#REF!</f>
        <v>#REF!</v>
      </c>
      <c r="AV508" s="42" t="e">
        <f>#REF!+#REF!+#REF!</f>
        <v>#REF!</v>
      </c>
      <c r="AW508" s="42" t="e">
        <f>#REF!+#REF!+#REF!</f>
        <v>#REF!</v>
      </c>
      <c r="AX508" s="42" t="e">
        <f>#REF!+#REF!+#REF!</f>
        <v>#REF!</v>
      </c>
      <c r="AY508" s="42" t="e">
        <f>#REF!+#REF!+#REF!</f>
        <v>#REF!</v>
      </c>
      <c r="AZ508" s="42" t="e">
        <f>#REF!+#REF!+#REF!</f>
        <v>#REF!</v>
      </c>
    </row>
    <row r="509" spans="1:52" hidden="1" x14ac:dyDescent="0.25">
      <c r="A509" s="15" t="s">
        <v>218</v>
      </c>
      <c r="E509" s="15"/>
      <c r="F509" s="15"/>
      <c r="G509" s="15"/>
      <c r="AQ509" s="105" t="e">
        <f>AQ397/(AQ401-AQ508)*100</f>
        <v>#REF!</v>
      </c>
      <c r="AR509" s="105"/>
      <c r="AS509" s="105" t="e">
        <f t="shared" ref="AS509:AX509" si="389">AS397/(AS401-AS508)*100</f>
        <v>#REF!</v>
      </c>
      <c r="AT509" s="105"/>
      <c r="AU509" s="105" t="e">
        <f t="shared" ref="AU509" si="390">AU397/(AU401-AU508)*100</f>
        <v>#REF!</v>
      </c>
      <c r="AV509" s="105" t="e">
        <f t="shared" si="389"/>
        <v>#REF!</v>
      </c>
      <c r="AW509" s="105"/>
      <c r="AX509" s="105" t="e">
        <f t="shared" si="389"/>
        <v>#REF!</v>
      </c>
      <c r="AY509" s="105"/>
      <c r="AZ509" s="112" t="e">
        <f t="shared" ref="AZ509" si="391">AZ397/(AZ401-AZ508)*100</f>
        <v>#REF!</v>
      </c>
    </row>
    <row r="510" spans="1:52" hidden="1" x14ac:dyDescent="0.25">
      <c r="E510" s="15"/>
      <c r="F510" s="15"/>
      <c r="G510" s="15"/>
      <c r="J510" s="15">
        <v>18000</v>
      </c>
      <c r="R510" s="15">
        <f>R439/R508</f>
        <v>1447.6524999999999</v>
      </c>
    </row>
    <row r="511" spans="1:52" x14ac:dyDescent="0.25">
      <c r="E511" s="15"/>
      <c r="F511" s="15"/>
      <c r="G511" s="15"/>
    </row>
    <row r="512" spans="1:52" x14ac:dyDescent="0.25">
      <c r="J512" s="15">
        <f>J439/J510</f>
        <v>1407.9377222222222</v>
      </c>
      <c r="AQ512" s="15" t="e">
        <f>(AQ400-250000)/(AQ401-AQ508+250000)*100</f>
        <v>#REF!</v>
      </c>
      <c r="AS512" s="15" t="e">
        <f t="shared" ref="AS512:AX512" si="392">(AS400-0)/(AS401-AS508+0)*100</f>
        <v>#REF!</v>
      </c>
      <c r="AU512" s="15" t="e">
        <f t="shared" ref="AU512" si="393">(AU400-0)/(AU401-AU508+0)*100</f>
        <v>#REF!</v>
      </c>
      <c r="AV512" s="15" t="e">
        <f t="shared" si="392"/>
        <v>#REF!</v>
      </c>
      <c r="AX512" s="15" t="e">
        <f t="shared" si="392"/>
        <v>#REF!</v>
      </c>
      <c r="AZ512" s="15" t="e">
        <f t="shared" ref="AZ512" si="394">(AZ400-0)/(AZ401-AZ508+0)*100</f>
        <v>#REF!</v>
      </c>
    </row>
    <row r="513" spans="5:7" x14ac:dyDescent="0.25">
      <c r="E513" s="15"/>
      <c r="F513" s="15"/>
      <c r="G513" s="15"/>
    </row>
    <row r="514" spans="5:7" x14ac:dyDescent="0.25">
      <c r="E514" s="15"/>
      <c r="F514" s="15"/>
      <c r="G514" s="15"/>
    </row>
    <row r="515" spans="5:7" x14ac:dyDescent="0.25">
      <c r="E515" s="15"/>
      <c r="F515" s="15"/>
      <c r="G515" s="15"/>
    </row>
  </sheetData>
  <mergeCells count="6">
    <mergeCell ref="AD4:AY4"/>
    <mergeCell ref="AD3:AY3"/>
    <mergeCell ref="AD2:AY2"/>
    <mergeCell ref="AD1:AY1"/>
    <mergeCell ref="A5:AY5"/>
    <mergeCell ref="F2:I2"/>
  </mergeCells>
  <pageMargins left="0.59055118110236227" right="0.47244094488188981" top="0.39370078740157483" bottom="0.3937007874015748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J407"/>
  <sheetViews>
    <sheetView zoomScale="80" zoomScaleNormal="80" workbookViewId="0">
      <pane xSplit="9" ySplit="7" topLeftCell="AD370" activePane="bottomRight" state="frozen"/>
      <selection activeCell="H349" sqref="H349"/>
      <selection pane="topRight" activeCell="H349" sqref="H349"/>
      <selection pane="bottomLeft" activeCell="H349" sqref="H349"/>
      <selection pane="bottomRight" activeCell="H349" sqref="H349"/>
    </sheetView>
  </sheetViews>
  <sheetFormatPr defaultRowHeight="15" x14ac:dyDescent="0.25"/>
  <cols>
    <col min="1" max="1" width="30.42578125" style="2" customWidth="1"/>
    <col min="2" max="2" width="4.42578125" style="15" customWidth="1"/>
    <col min="3" max="3" width="4.140625" style="15" customWidth="1"/>
    <col min="4" max="4" width="4.28515625" style="14" customWidth="1"/>
    <col min="5" max="5" width="5.140625" style="14" customWidth="1"/>
    <col min="6" max="7" width="3.5703125" style="14" hidden="1" customWidth="1"/>
    <col min="8" max="8" width="7.5703125" style="14" customWidth="1"/>
    <col min="9" max="9" width="5.7109375" style="15" customWidth="1"/>
    <col min="10" max="16" width="15.140625" style="15" hidden="1" customWidth="1"/>
    <col min="17" max="17" width="9" style="15" hidden="1" customWidth="1"/>
    <col min="18" max="19" width="15.140625" style="15" hidden="1" customWidth="1"/>
    <col min="20" max="20" width="14.5703125" style="15" hidden="1" customWidth="1"/>
    <col min="21" max="21" width="12.28515625" style="15" hidden="1" customWidth="1"/>
    <col min="22" max="22" width="13.85546875" style="15" hidden="1" customWidth="1"/>
    <col min="23" max="23" width="5.42578125" style="15" hidden="1" customWidth="1"/>
    <col min="24" max="24" width="13.85546875" style="15" hidden="1" customWidth="1"/>
    <col min="25" max="25" width="7.42578125" style="15" hidden="1" customWidth="1"/>
    <col min="26" max="26" width="15" style="15" hidden="1" customWidth="1"/>
    <col min="27" max="27" width="15.5703125" style="15" hidden="1" customWidth="1"/>
    <col min="28" max="28" width="16.140625" style="15" hidden="1" customWidth="1"/>
    <col min="29" max="29" width="12.85546875" style="15" hidden="1" customWidth="1"/>
    <col min="30" max="30" width="13.85546875" style="15" customWidth="1"/>
    <col min="31" max="31" width="5.42578125" style="15" hidden="1" customWidth="1"/>
    <col min="32" max="32" width="13.85546875" style="15" hidden="1" customWidth="1"/>
    <col min="33" max="33" width="7.42578125" style="15" hidden="1" customWidth="1"/>
    <col min="34" max="34" width="15" style="15" hidden="1" customWidth="1"/>
    <col min="35" max="35" width="15.5703125" style="15" hidden="1" customWidth="1"/>
    <col min="36" max="36" width="16.140625" style="15" hidden="1" customWidth="1"/>
    <col min="37" max="37" width="12.85546875" style="15" hidden="1" customWidth="1"/>
    <col min="38" max="45" width="15.140625" style="15" hidden="1" customWidth="1"/>
    <col min="46" max="46" width="12.85546875" style="15" customWidth="1"/>
    <col min="47" max="50" width="15.140625" style="15" hidden="1" customWidth="1"/>
    <col min="51" max="51" width="14" style="15" customWidth="1"/>
    <col min="52" max="58" width="15.140625" style="15" hidden="1" customWidth="1"/>
    <col min="59" max="59" width="13.7109375" style="15" hidden="1" customWidth="1"/>
    <col min="60" max="60" width="6.85546875" style="15" hidden="1" customWidth="1"/>
    <col min="61" max="61" width="15.28515625" style="15" hidden="1" customWidth="1"/>
    <col min="62" max="62" width="6.28515625" style="15" hidden="1" customWidth="1"/>
    <col min="63" max="71" width="10.5703125" style="15" bestFit="1" customWidth="1"/>
    <col min="72" max="224" width="9.140625" style="15"/>
    <col min="225" max="225" width="1.42578125" style="15" customWidth="1"/>
    <col min="226" max="226" width="59.5703125" style="15" customWidth="1"/>
    <col min="227" max="227" width="9.140625" style="15" customWidth="1"/>
    <col min="228" max="229" width="3.85546875" style="15" customWidth="1"/>
    <col min="230" max="230" width="10.5703125" style="15" customWidth="1"/>
    <col min="231" max="231" width="3.85546875" style="15" customWidth="1"/>
    <col min="232" max="234" width="14.42578125" style="15" customWidth="1"/>
    <col min="235" max="235" width="4.140625" style="15" customWidth="1"/>
    <col min="236" max="236" width="15" style="15" customWidth="1"/>
    <col min="237" max="238" width="9.140625" style="15" customWidth="1"/>
    <col min="239" max="239" width="11.5703125" style="15" customWidth="1"/>
    <col min="240" max="240" width="18.140625" style="15" customWidth="1"/>
    <col min="241" max="241" width="13.140625" style="15" customWidth="1"/>
    <col min="242" max="242" width="12.28515625" style="15" customWidth="1"/>
    <col min="243" max="480" width="9.140625" style="15"/>
    <col min="481" max="481" width="1.42578125" style="15" customWidth="1"/>
    <col min="482" max="482" width="59.5703125" style="15" customWidth="1"/>
    <col min="483" max="483" width="9.140625" style="15" customWidth="1"/>
    <col min="484" max="485" width="3.85546875" style="15" customWidth="1"/>
    <col min="486" max="486" width="10.5703125" style="15" customWidth="1"/>
    <col min="487" max="487" width="3.85546875" style="15" customWidth="1"/>
    <col min="488" max="490" width="14.42578125" style="15" customWidth="1"/>
    <col min="491" max="491" width="4.140625" style="15" customWidth="1"/>
    <col min="492" max="492" width="15" style="15" customWidth="1"/>
    <col min="493" max="494" width="9.140625" style="15" customWidth="1"/>
    <col min="495" max="495" width="11.5703125" style="15" customWidth="1"/>
    <col min="496" max="496" width="18.140625" style="15" customWidth="1"/>
    <col min="497" max="497" width="13.140625" style="15" customWidth="1"/>
    <col min="498" max="498" width="12.28515625" style="15" customWidth="1"/>
    <col min="499" max="736" width="9.140625" style="15"/>
    <col min="737" max="737" width="1.42578125" style="15" customWidth="1"/>
    <col min="738" max="738" width="59.5703125" style="15" customWidth="1"/>
    <col min="739" max="739" width="9.140625" style="15" customWidth="1"/>
    <col min="740" max="741" width="3.85546875" style="15" customWidth="1"/>
    <col min="742" max="742" width="10.5703125" style="15" customWidth="1"/>
    <col min="743" max="743" width="3.85546875" style="15" customWidth="1"/>
    <col min="744" max="746" width="14.42578125" style="15" customWidth="1"/>
    <col min="747" max="747" width="4.140625" style="15" customWidth="1"/>
    <col min="748" max="748" width="15" style="15" customWidth="1"/>
    <col min="749" max="750" width="9.140625" style="15" customWidth="1"/>
    <col min="751" max="751" width="11.5703125" style="15" customWidth="1"/>
    <col min="752" max="752" width="18.140625" style="15" customWidth="1"/>
    <col min="753" max="753" width="13.140625" style="15" customWidth="1"/>
    <col min="754" max="754" width="12.28515625" style="15" customWidth="1"/>
    <col min="755" max="992" width="9.140625" style="15"/>
    <col min="993" max="993" width="1.42578125" style="15" customWidth="1"/>
    <col min="994" max="994" width="59.5703125" style="15" customWidth="1"/>
    <col min="995" max="995" width="9.140625" style="15" customWidth="1"/>
    <col min="996" max="997" width="3.85546875" style="15" customWidth="1"/>
    <col min="998" max="998" width="10.5703125" style="15" customWidth="1"/>
    <col min="999" max="999" width="3.85546875" style="15" customWidth="1"/>
    <col min="1000" max="1002" width="14.42578125" style="15" customWidth="1"/>
    <col min="1003" max="1003" width="4.140625" style="15" customWidth="1"/>
    <col min="1004" max="1004" width="15" style="15" customWidth="1"/>
    <col min="1005" max="1006" width="9.140625" style="15" customWidth="1"/>
    <col min="1007" max="1007" width="11.5703125" style="15" customWidth="1"/>
    <col min="1008" max="1008" width="18.140625" style="15" customWidth="1"/>
    <col min="1009" max="1009" width="13.140625" style="15" customWidth="1"/>
    <col min="1010" max="1010" width="12.28515625" style="15" customWidth="1"/>
    <col min="1011" max="1248" width="9.140625" style="15"/>
    <col min="1249" max="1249" width="1.42578125" style="15" customWidth="1"/>
    <col min="1250" max="1250" width="59.5703125" style="15" customWidth="1"/>
    <col min="1251" max="1251" width="9.140625" style="15" customWidth="1"/>
    <col min="1252" max="1253" width="3.85546875" style="15" customWidth="1"/>
    <col min="1254" max="1254" width="10.5703125" style="15" customWidth="1"/>
    <col min="1255" max="1255" width="3.85546875" style="15" customWidth="1"/>
    <col min="1256" max="1258" width="14.42578125" style="15" customWidth="1"/>
    <col min="1259" max="1259" width="4.140625" style="15" customWidth="1"/>
    <col min="1260" max="1260" width="15" style="15" customWidth="1"/>
    <col min="1261" max="1262" width="9.140625" style="15" customWidth="1"/>
    <col min="1263" max="1263" width="11.5703125" style="15" customWidth="1"/>
    <col min="1264" max="1264" width="18.140625" style="15" customWidth="1"/>
    <col min="1265" max="1265" width="13.140625" style="15" customWidth="1"/>
    <col min="1266" max="1266" width="12.28515625" style="15" customWidth="1"/>
    <col min="1267" max="1504" width="9.140625" style="15"/>
    <col min="1505" max="1505" width="1.42578125" style="15" customWidth="1"/>
    <col min="1506" max="1506" width="59.5703125" style="15" customWidth="1"/>
    <col min="1507" max="1507" width="9.140625" style="15" customWidth="1"/>
    <col min="1508" max="1509" width="3.85546875" style="15" customWidth="1"/>
    <col min="1510" max="1510" width="10.5703125" style="15" customWidth="1"/>
    <col min="1511" max="1511" width="3.85546875" style="15" customWidth="1"/>
    <col min="1512" max="1514" width="14.42578125" style="15" customWidth="1"/>
    <col min="1515" max="1515" width="4.140625" style="15" customWidth="1"/>
    <col min="1516" max="1516" width="15" style="15" customWidth="1"/>
    <col min="1517" max="1518" width="9.140625" style="15" customWidth="1"/>
    <col min="1519" max="1519" width="11.5703125" style="15" customWidth="1"/>
    <col min="1520" max="1520" width="18.140625" style="15" customWidth="1"/>
    <col min="1521" max="1521" width="13.140625" style="15" customWidth="1"/>
    <col min="1522" max="1522" width="12.28515625" style="15" customWidth="1"/>
    <col min="1523" max="1760" width="9.140625" style="15"/>
    <col min="1761" max="1761" width="1.42578125" style="15" customWidth="1"/>
    <col min="1762" max="1762" width="59.5703125" style="15" customWidth="1"/>
    <col min="1763" max="1763" width="9.140625" style="15" customWidth="1"/>
    <col min="1764" max="1765" width="3.85546875" style="15" customWidth="1"/>
    <col min="1766" max="1766" width="10.5703125" style="15" customWidth="1"/>
    <col min="1767" max="1767" width="3.85546875" style="15" customWidth="1"/>
    <col min="1768" max="1770" width="14.42578125" style="15" customWidth="1"/>
    <col min="1771" max="1771" width="4.140625" style="15" customWidth="1"/>
    <col min="1772" max="1772" width="15" style="15" customWidth="1"/>
    <col min="1773" max="1774" width="9.140625" style="15" customWidth="1"/>
    <col min="1775" max="1775" width="11.5703125" style="15" customWidth="1"/>
    <col min="1776" max="1776" width="18.140625" style="15" customWidth="1"/>
    <col min="1777" max="1777" width="13.140625" style="15" customWidth="1"/>
    <col min="1778" max="1778" width="12.28515625" style="15" customWidth="1"/>
    <col min="1779" max="2016" width="9.140625" style="15"/>
    <col min="2017" max="2017" width="1.42578125" style="15" customWidth="1"/>
    <col min="2018" max="2018" width="59.5703125" style="15" customWidth="1"/>
    <col min="2019" max="2019" width="9.140625" style="15" customWidth="1"/>
    <col min="2020" max="2021" width="3.85546875" style="15" customWidth="1"/>
    <col min="2022" max="2022" width="10.5703125" style="15" customWidth="1"/>
    <col min="2023" max="2023" width="3.85546875" style="15" customWidth="1"/>
    <col min="2024" max="2026" width="14.42578125" style="15" customWidth="1"/>
    <col min="2027" max="2027" width="4.140625" style="15" customWidth="1"/>
    <col min="2028" max="2028" width="15" style="15" customWidth="1"/>
    <col min="2029" max="2030" width="9.140625" style="15" customWidth="1"/>
    <col min="2031" max="2031" width="11.5703125" style="15" customWidth="1"/>
    <col min="2032" max="2032" width="18.140625" style="15" customWidth="1"/>
    <col min="2033" max="2033" width="13.140625" style="15" customWidth="1"/>
    <col min="2034" max="2034" width="12.28515625" style="15" customWidth="1"/>
    <col min="2035" max="2272" width="9.140625" style="15"/>
    <col min="2273" max="2273" width="1.42578125" style="15" customWidth="1"/>
    <col min="2274" max="2274" width="59.5703125" style="15" customWidth="1"/>
    <col min="2275" max="2275" width="9.140625" style="15" customWidth="1"/>
    <col min="2276" max="2277" width="3.85546875" style="15" customWidth="1"/>
    <col min="2278" max="2278" width="10.5703125" style="15" customWidth="1"/>
    <col min="2279" max="2279" width="3.85546875" style="15" customWidth="1"/>
    <col min="2280" max="2282" width="14.42578125" style="15" customWidth="1"/>
    <col min="2283" max="2283" width="4.140625" style="15" customWidth="1"/>
    <col min="2284" max="2284" width="15" style="15" customWidth="1"/>
    <col min="2285" max="2286" width="9.140625" style="15" customWidth="1"/>
    <col min="2287" max="2287" width="11.5703125" style="15" customWidth="1"/>
    <col min="2288" max="2288" width="18.140625" style="15" customWidth="1"/>
    <col min="2289" max="2289" width="13.140625" style="15" customWidth="1"/>
    <col min="2290" max="2290" width="12.28515625" style="15" customWidth="1"/>
    <col min="2291" max="2528" width="9.140625" style="15"/>
    <col min="2529" max="2529" width="1.42578125" style="15" customWidth="1"/>
    <col min="2530" max="2530" width="59.5703125" style="15" customWidth="1"/>
    <col min="2531" max="2531" width="9.140625" style="15" customWidth="1"/>
    <col min="2532" max="2533" width="3.85546875" style="15" customWidth="1"/>
    <col min="2534" max="2534" width="10.5703125" style="15" customWidth="1"/>
    <col min="2535" max="2535" width="3.85546875" style="15" customWidth="1"/>
    <col min="2536" max="2538" width="14.42578125" style="15" customWidth="1"/>
    <col min="2539" max="2539" width="4.140625" style="15" customWidth="1"/>
    <col min="2540" max="2540" width="15" style="15" customWidth="1"/>
    <col min="2541" max="2542" width="9.140625" style="15" customWidth="1"/>
    <col min="2543" max="2543" width="11.5703125" style="15" customWidth="1"/>
    <col min="2544" max="2544" width="18.140625" style="15" customWidth="1"/>
    <col min="2545" max="2545" width="13.140625" style="15" customWidth="1"/>
    <col min="2546" max="2546" width="12.28515625" style="15" customWidth="1"/>
    <col min="2547" max="2784" width="9.140625" style="15"/>
    <col min="2785" max="2785" width="1.42578125" style="15" customWidth="1"/>
    <col min="2786" max="2786" width="59.5703125" style="15" customWidth="1"/>
    <col min="2787" max="2787" width="9.140625" style="15" customWidth="1"/>
    <col min="2788" max="2789" width="3.85546875" style="15" customWidth="1"/>
    <col min="2790" max="2790" width="10.5703125" style="15" customWidth="1"/>
    <col min="2791" max="2791" width="3.85546875" style="15" customWidth="1"/>
    <col min="2792" max="2794" width="14.42578125" style="15" customWidth="1"/>
    <col min="2795" max="2795" width="4.140625" style="15" customWidth="1"/>
    <col min="2796" max="2796" width="15" style="15" customWidth="1"/>
    <col min="2797" max="2798" width="9.140625" style="15" customWidth="1"/>
    <col min="2799" max="2799" width="11.5703125" style="15" customWidth="1"/>
    <col min="2800" max="2800" width="18.140625" style="15" customWidth="1"/>
    <col min="2801" max="2801" width="13.140625" style="15" customWidth="1"/>
    <col min="2802" max="2802" width="12.28515625" style="15" customWidth="1"/>
    <col min="2803" max="3040" width="9.140625" style="15"/>
    <col min="3041" max="3041" width="1.42578125" style="15" customWidth="1"/>
    <col min="3042" max="3042" width="59.5703125" style="15" customWidth="1"/>
    <col min="3043" max="3043" width="9.140625" style="15" customWidth="1"/>
    <col min="3044" max="3045" width="3.85546875" style="15" customWidth="1"/>
    <col min="3046" max="3046" width="10.5703125" style="15" customWidth="1"/>
    <col min="3047" max="3047" width="3.85546875" style="15" customWidth="1"/>
    <col min="3048" max="3050" width="14.42578125" style="15" customWidth="1"/>
    <col min="3051" max="3051" width="4.140625" style="15" customWidth="1"/>
    <col min="3052" max="3052" width="15" style="15" customWidth="1"/>
    <col min="3053" max="3054" width="9.140625" style="15" customWidth="1"/>
    <col min="3055" max="3055" width="11.5703125" style="15" customWidth="1"/>
    <col min="3056" max="3056" width="18.140625" style="15" customWidth="1"/>
    <col min="3057" max="3057" width="13.140625" style="15" customWidth="1"/>
    <col min="3058" max="3058" width="12.28515625" style="15" customWidth="1"/>
    <col min="3059" max="3296" width="9.140625" style="15"/>
    <col min="3297" max="3297" width="1.42578125" style="15" customWidth="1"/>
    <col min="3298" max="3298" width="59.5703125" style="15" customWidth="1"/>
    <col min="3299" max="3299" width="9.140625" style="15" customWidth="1"/>
    <col min="3300" max="3301" width="3.85546875" style="15" customWidth="1"/>
    <col min="3302" max="3302" width="10.5703125" style="15" customWidth="1"/>
    <col min="3303" max="3303" width="3.85546875" style="15" customWidth="1"/>
    <col min="3304" max="3306" width="14.42578125" style="15" customWidth="1"/>
    <col min="3307" max="3307" width="4.140625" style="15" customWidth="1"/>
    <col min="3308" max="3308" width="15" style="15" customWidth="1"/>
    <col min="3309" max="3310" width="9.140625" style="15" customWidth="1"/>
    <col min="3311" max="3311" width="11.5703125" style="15" customWidth="1"/>
    <col min="3312" max="3312" width="18.140625" style="15" customWidth="1"/>
    <col min="3313" max="3313" width="13.140625" style="15" customWidth="1"/>
    <col min="3314" max="3314" width="12.28515625" style="15" customWidth="1"/>
    <col min="3315" max="3552" width="9.140625" style="15"/>
    <col min="3553" max="3553" width="1.42578125" style="15" customWidth="1"/>
    <col min="3554" max="3554" width="59.5703125" style="15" customWidth="1"/>
    <col min="3555" max="3555" width="9.140625" style="15" customWidth="1"/>
    <col min="3556" max="3557" width="3.85546875" style="15" customWidth="1"/>
    <col min="3558" max="3558" width="10.5703125" style="15" customWidth="1"/>
    <col min="3559" max="3559" width="3.85546875" style="15" customWidth="1"/>
    <col min="3560" max="3562" width="14.42578125" style="15" customWidth="1"/>
    <col min="3563" max="3563" width="4.140625" style="15" customWidth="1"/>
    <col min="3564" max="3564" width="15" style="15" customWidth="1"/>
    <col min="3565" max="3566" width="9.140625" style="15" customWidth="1"/>
    <col min="3567" max="3567" width="11.5703125" style="15" customWidth="1"/>
    <col min="3568" max="3568" width="18.140625" style="15" customWidth="1"/>
    <col min="3569" max="3569" width="13.140625" style="15" customWidth="1"/>
    <col min="3570" max="3570" width="12.28515625" style="15" customWidth="1"/>
    <col min="3571" max="3808" width="9.140625" style="15"/>
    <col min="3809" max="3809" width="1.42578125" style="15" customWidth="1"/>
    <col min="3810" max="3810" width="59.5703125" style="15" customWidth="1"/>
    <col min="3811" max="3811" width="9.140625" style="15" customWidth="1"/>
    <col min="3812" max="3813" width="3.85546875" style="15" customWidth="1"/>
    <col min="3814" max="3814" width="10.5703125" style="15" customWidth="1"/>
    <col min="3815" max="3815" width="3.85546875" style="15" customWidth="1"/>
    <col min="3816" max="3818" width="14.42578125" style="15" customWidth="1"/>
    <col min="3819" max="3819" width="4.140625" style="15" customWidth="1"/>
    <col min="3820" max="3820" width="15" style="15" customWidth="1"/>
    <col min="3821" max="3822" width="9.140625" style="15" customWidth="1"/>
    <col min="3823" max="3823" width="11.5703125" style="15" customWidth="1"/>
    <col min="3824" max="3824" width="18.140625" style="15" customWidth="1"/>
    <col min="3825" max="3825" width="13.140625" style="15" customWidth="1"/>
    <col min="3826" max="3826" width="12.28515625" style="15" customWidth="1"/>
    <col min="3827" max="4064" width="9.140625" style="15"/>
    <col min="4065" max="4065" width="1.42578125" style="15" customWidth="1"/>
    <col min="4066" max="4066" width="59.5703125" style="15" customWidth="1"/>
    <col min="4067" max="4067" width="9.140625" style="15" customWidth="1"/>
    <col min="4068" max="4069" width="3.85546875" style="15" customWidth="1"/>
    <col min="4070" max="4070" width="10.5703125" style="15" customWidth="1"/>
    <col min="4071" max="4071" width="3.85546875" style="15" customWidth="1"/>
    <col min="4072" max="4074" width="14.42578125" style="15" customWidth="1"/>
    <col min="4075" max="4075" width="4.140625" style="15" customWidth="1"/>
    <col min="4076" max="4076" width="15" style="15" customWidth="1"/>
    <col min="4077" max="4078" width="9.140625" style="15" customWidth="1"/>
    <col min="4079" max="4079" width="11.5703125" style="15" customWidth="1"/>
    <col min="4080" max="4080" width="18.140625" style="15" customWidth="1"/>
    <col min="4081" max="4081" width="13.140625" style="15" customWidth="1"/>
    <col min="4082" max="4082" width="12.28515625" style="15" customWidth="1"/>
    <col min="4083" max="4320" width="9.140625" style="15"/>
    <col min="4321" max="4321" width="1.42578125" style="15" customWidth="1"/>
    <col min="4322" max="4322" width="59.5703125" style="15" customWidth="1"/>
    <col min="4323" max="4323" width="9.140625" style="15" customWidth="1"/>
    <col min="4324" max="4325" width="3.85546875" style="15" customWidth="1"/>
    <col min="4326" max="4326" width="10.5703125" style="15" customWidth="1"/>
    <col min="4327" max="4327" width="3.85546875" style="15" customWidth="1"/>
    <col min="4328" max="4330" width="14.42578125" style="15" customWidth="1"/>
    <col min="4331" max="4331" width="4.140625" style="15" customWidth="1"/>
    <col min="4332" max="4332" width="15" style="15" customWidth="1"/>
    <col min="4333" max="4334" width="9.140625" style="15" customWidth="1"/>
    <col min="4335" max="4335" width="11.5703125" style="15" customWidth="1"/>
    <col min="4336" max="4336" width="18.140625" style="15" customWidth="1"/>
    <col min="4337" max="4337" width="13.140625" style="15" customWidth="1"/>
    <col min="4338" max="4338" width="12.28515625" style="15" customWidth="1"/>
    <col min="4339" max="4576" width="9.140625" style="15"/>
    <col min="4577" max="4577" width="1.42578125" style="15" customWidth="1"/>
    <col min="4578" max="4578" width="59.5703125" style="15" customWidth="1"/>
    <col min="4579" max="4579" width="9.140625" style="15" customWidth="1"/>
    <col min="4580" max="4581" width="3.85546875" style="15" customWidth="1"/>
    <col min="4582" max="4582" width="10.5703125" style="15" customWidth="1"/>
    <col min="4583" max="4583" width="3.85546875" style="15" customWidth="1"/>
    <col min="4584" max="4586" width="14.42578125" style="15" customWidth="1"/>
    <col min="4587" max="4587" width="4.140625" style="15" customWidth="1"/>
    <col min="4588" max="4588" width="15" style="15" customWidth="1"/>
    <col min="4589" max="4590" width="9.140625" style="15" customWidth="1"/>
    <col min="4591" max="4591" width="11.5703125" style="15" customWidth="1"/>
    <col min="4592" max="4592" width="18.140625" style="15" customWidth="1"/>
    <col min="4593" max="4593" width="13.140625" style="15" customWidth="1"/>
    <col min="4594" max="4594" width="12.28515625" style="15" customWidth="1"/>
    <col min="4595" max="4832" width="9.140625" style="15"/>
    <col min="4833" max="4833" width="1.42578125" style="15" customWidth="1"/>
    <col min="4834" max="4834" width="59.5703125" style="15" customWidth="1"/>
    <col min="4835" max="4835" width="9.140625" style="15" customWidth="1"/>
    <col min="4836" max="4837" width="3.85546875" style="15" customWidth="1"/>
    <col min="4838" max="4838" width="10.5703125" style="15" customWidth="1"/>
    <col min="4839" max="4839" width="3.85546875" style="15" customWidth="1"/>
    <col min="4840" max="4842" width="14.42578125" style="15" customWidth="1"/>
    <col min="4843" max="4843" width="4.140625" style="15" customWidth="1"/>
    <col min="4844" max="4844" width="15" style="15" customWidth="1"/>
    <col min="4845" max="4846" width="9.140625" style="15" customWidth="1"/>
    <col min="4847" max="4847" width="11.5703125" style="15" customWidth="1"/>
    <col min="4848" max="4848" width="18.140625" style="15" customWidth="1"/>
    <col min="4849" max="4849" width="13.140625" style="15" customWidth="1"/>
    <col min="4850" max="4850" width="12.28515625" style="15" customWidth="1"/>
    <col min="4851" max="5088" width="9.140625" style="15"/>
    <col min="5089" max="5089" width="1.42578125" style="15" customWidth="1"/>
    <col min="5090" max="5090" width="59.5703125" style="15" customWidth="1"/>
    <col min="5091" max="5091" width="9.140625" style="15" customWidth="1"/>
    <col min="5092" max="5093" width="3.85546875" style="15" customWidth="1"/>
    <col min="5094" max="5094" width="10.5703125" style="15" customWidth="1"/>
    <col min="5095" max="5095" width="3.85546875" style="15" customWidth="1"/>
    <col min="5096" max="5098" width="14.42578125" style="15" customWidth="1"/>
    <col min="5099" max="5099" width="4.140625" style="15" customWidth="1"/>
    <col min="5100" max="5100" width="15" style="15" customWidth="1"/>
    <col min="5101" max="5102" width="9.140625" style="15" customWidth="1"/>
    <col min="5103" max="5103" width="11.5703125" style="15" customWidth="1"/>
    <col min="5104" max="5104" width="18.140625" style="15" customWidth="1"/>
    <col min="5105" max="5105" width="13.140625" style="15" customWidth="1"/>
    <col min="5106" max="5106" width="12.28515625" style="15" customWidth="1"/>
    <col min="5107" max="5344" width="9.140625" style="15"/>
    <col min="5345" max="5345" width="1.42578125" style="15" customWidth="1"/>
    <col min="5346" max="5346" width="59.5703125" style="15" customWidth="1"/>
    <col min="5347" max="5347" width="9.140625" style="15" customWidth="1"/>
    <col min="5348" max="5349" width="3.85546875" style="15" customWidth="1"/>
    <col min="5350" max="5350" width="10.5703125" style="15" customWidth="1"/>
    <col min="5351" max="5351" width="3.85546875" style="15" customWidth="1"/>
    <col min="5352" max="5354" width="14.42578125" style="15" customWidth="1"/>
    <col min="5355" max="5355" width="4.140625" style="15" customWidth="1"/>
    <col min="5356" max="5356" width="15" style="15" customWidth="1"/>
    <col min="5357" max="5358" width="9.140625" style="15" customWidth="1"/>
    <col min="5359" max="5359" width="11.5703125" style="15" customWidth="1"/>
    <col min="5360" max="5360" width="18.140625" style="15" customWidth="1"/>
    <col min="5361" max="5361" width="13.140625" style="15" customWidth="1"/>
    <col min="5362" max="5362" width="12.28515625" style="15" customWidth="1"/>
    <col min="5363" max="5600" width="9.140625" style="15"/>
    <col min="5601" max="5601" width="1.42578125" style="15" customWidth="1"/>
    <col min="5602" max="5602" width="59.5703125" style="15" customWidth="1"/>
    <col min="5603" max="5603" width="9.140625" style="15" customWidth="1"/>
    <col min="5604" max="5605" width="3.85546875" style="15" customWidth="1"/>
    <col min="5606" max="5606" width="10.5703125" style="15" customWidth="1"/>
    <col min="5607" max="5607" width="3.85546875" style="15" customWidth="1"/>
    <col min="5608" max="5610" width="14.42578125" style="15" customWidth="1"/>
    <col min="5611" max="5611" width="4.140625" style="15" customWidth="1"/>
    <col min="5612" max="5612" width="15" style="15" customWidth="1"/>
    <col min="5613" max="5614" width="9.140625" style="15" customWidth="1"/>
    <col min="5615" max="5615" width="11.5703125" style="15" customWidth="1"/>
    <col min="5616" max="5616" width="18.140625" style="15" customWidth="1"/>
    <col min="5617" max="5617" width="13.140625" style="15" customWidth="1"/>
    <col min="5618" max="5618" width="12.28515625" style="15" customWidth="1"/>
    <col min="5619" max="5856" width="9.140625" style="15"/>
    <col min="5857" max="5857" width="1.42578125" style="15" customWidth="1"/>
    <col min="5858" max="5858" width="59.5703125" style="15" customWidth="1"/>
    <col min="5859" max="5859" width="9.140625" style="15" customWidth="1"/>
    <col min="5860" max="5861" width="3.85546875" style="15" customWidth="1"/>
    <col min="5862" max="5862" width="10.5703125" style="15" customWidth="1"/>
    <col min="5863" max="5863" width="3.85546875" style="15" customWidth="1"/>
    <col min="5864" max="5866" width="14.42578125" style="15" customWidth="1"/>
    <col min="5867" max="5867" width="4.140625" style="15" customWidth="1"/>
    <col min="5868" max="5868" width="15" style="15" customWidth="1"/>
    <col min="5869" max="5870" width="9.140625" style="15" customWidth="1"/>
    <col min="5871" max="5871" width="11.5703125" style="15" customWidth="1"/>
    <col min="5872" max="5872" width="18.140625" style="15" customWidth="1"/>
    <col min="5873" max="5873" width="13.140625" style="15" customWidth="1"/>
    <col min="5874" max="5874" width="12.28515625" style="15" customWidth="1"/>
    <col min="5875" max="6112" width="9.140625" style="15"/>
    <col min="6113" max="6113" width="1.42578125" style="15" customWidth="1"/>
    <col min="6114" max="6114" width="59.5703125" style="15" customWidth="1"/>
    <col min="6115" max="6115" width="9.140625" style="15" customWidth="1"/>
    <col min="6116" max="6117" width="3.85546875" style="15" customWidth="1"/>
    <col min="6118" max="6118" width="10.5703125" style="15" customWidth="1"/>
    <col min="6119" max="6119" width="3.85546875" style="15" customWidth="1"/>
    <col min="6120" max="6122" width="14.42578125" style="15" customWidth="1"/>
    <col min="6123" max="6123" width="4.140625" style="15" customWidth="1"/>
    <col min="6124" max="6124" width="15" style="15" customWidth="1"/>
    <col min="6125" max="6126" width="9.140625" style="15" customWidth="1"/>
    <col min="6127" max="6127" width="11.5703125" style="15" customWidth="1"/>
    <col min="6128" max="6128" width="18.140625" style="15" customWidth="1"/>
    <col min="6129" max="6129" width="13.140625" style="15" customWidth="1"/>
    <col min="6130" max="6130" width="12.28515625" style="15" customWidth="1"/>
    <col min="6131" max="6368" width="9.140625" style="15"/>
    <col min="6369" max="6369" width="1.42578125" style="15" customWidth="1"/>
    <col min="6370" max="6370" width="59.5703125" style="15" customWidth="1"/>
    <col min="6371" max="6371" width="9.140625" style="15" customWidth="1"/>
    <col min="6372" max="6373" width="3.85546875" style="15" customWidth="1"/>
    <col min="6374" max="6374" width="10.5703125" style="15" customWidth="1"/>
    <col min="6375" max="6375" width="3.85546875" style="15" customWidth="1"/>
    <col min="6376" max="6378" width="14.42578125" style="15" customWidth="1"/>
    <col min="6379" max="6379" width="4.140625" style="15" customWidth="1"/>
    <col min="6380" max="6380" width="15" style="15" customWidth="1"/>
    <col min="6381" max="6382" width="9.140625" style="15" customWidth="1"/>
    <col min="6383" max="6383" width="11.5703125" style="15" customWidth="1"/>
    <col min="6384" max="6384" width="18.140625" style="15" customWidth="1"/>
    <col min="6385" max="6385" width="13.140625" style="15" customWidth="1"/>
    <col min="6386" max="6386" width="12.28515625" style="15" customWidth="1"/>
    <col min="6387" max="6624" width="9.140625" style="15"/>
    <col min="6625" max="6625" width="1.42578125" style="15" customWidth="1"/>
    <col min="6626" max="6626" width="59.5703125" style="15" customWidth="1"/>
    <col min="6627" max="6627" width="9.140625" style="15" customWidth="1"/>
    <col min="6628" max="6629" width="3.85546875" style="15" customWidth="1"/>
    <col min="6630" max="6630" width="10.5703125" style="15" customWidth="1"/>
    <col min="6631" max="6631" width="3.85546875" style="15" customWidth="1"/>
    <col min="6632" max="6634" width="14.42578125" style="15" customWidth="1"/>
    <col min="6635" max="6635" width="4.140625" style="15" customWidth="1"/>
    <col min="6636" max="6636" width="15" style="15" customWidth="1"/>
    <col min="6637" max="6638" width="9.140625" style="15" customWidth="1"/>
    <col min="6639" max="6639" width="11.5703125" style="15" customWidth="1"/>
    <col min="6640" max="6640" width="18.140625" style="15" customWidth="1"/>
    <col min="6641" max="6641" width="13.140625" style="15" customWidth="1"/>
    <col min="6642" max="6642" width="12.28515625" style="15" customWidth="1"/>
    <col min="6643" max="6880" width="9.140625" style="15"/>
    <col min="6881" max="6881" width="1.42578125" style="15" customWidth="1"/>
    <col min="6882" max="6882" width="59.5703125" style="15" customWidth="1"/>
    <col min="6883" max="6883" width="9.140625" style="15" customWidth="1"/>
    <col min="6884" max="6885" width="3.85546875" style="15" customWidth="1"/>
    <col min="6886" max="6886" width="10.5703125" style="15" customWidth="1"/>
    <col min="6887" max="6887" width="3.85546875" style="15" customWidth="1"/>
    <col min="6888" max="6890" width="14.42578125" style="15" customWidth="1"/>
    <col min="6891" max="6891" width="4.140625" style="15" customWidth="1"/>
    <col min="6892" max="6892" width="15" style="15" customWidth="1"/>
    <col min="6893" max="6894" width="9.140625" style="15" customWidth="1"/>
    <col min="6895" max="6895" width="11.5703125" style="15" customWidth="1"/>
    <col min="6896" max="6896" width="18.140625" style="15" customWidth="1"/>
    <col min="6897" max="6897" width="13.140625" style="15" customWidth="1"/>
    <col min="6898" max="6898" width="12.28515625" style="15" customWidth="1"/>
    <col min="6899" max="7136" width="9.140625" style="15"/>
    <col min="7137" max="7137" width="1.42578125" style="15" customWidth="1"/>
    <col min="7138" max="7138" width="59.5703125" style="15" customWidth="1"/>
    <col min="7139" max="7139" width="9.140625" style="15" customWidth="1"/>
    <col min="7140" max="7141" width="3.85546875" style="15" customWidth="1"/>
    <col min="7142" max="7142" width="10.5703125" style="15" customWidth="1"/>
    <col min="7143" max="7143" width="3.85546875" style="15" customWidth="1"/>
    <col min="7144" max="7146" width="14.42578125" style="15" customWidth="1"/>
    <col min="7147" max="7147" width="4.140625" style="15" customWidth="1"/>
    <col min="7148" max="7148" width="15" style="15" customWidth="1"/>
    <col min="7149" max="7150" width="9.140625" style="15" customWidth="1"/>
    <col min="7151" max="7151" width="11.5703125" style="15" customWidth="1"/>
    <col min="7152" max="7152" width="18.140625" style="15" customWidth="1"/>
    <col min="7153" max="7153" width="13.140625" style="15" customWidth="1"/>
    <col min="7154" max="7154" width="12.28515625" style="15" customWidth="1"/>
    <col min="7155" max="7392" width="9.140625" style="15"/>
    <col min="7393" max="7393" width="1.42578125" style="15" customWidth="1"/>
    <col min="7394" max="7394" width="59.5703125" style="15" customWidth="1"/>
    <col min="7395" max="7395" width="9.140625" style="15" customWidth="1"/>
    <col min="7396" max="7397" width="3.85546875" style="15" customWidth="1"/>
    <col min="7398" max="7398" width="10.5703125" style="15" customWidth="1"/>
    <col min="7399" max="7399" width="3.85546875" style="15" customWidth="1"/>
    <col min="7400" max="7402" width="14.42578125" style="15" customWidth="1"/>
    <col min="7403" max="7403" width="4.140625" style="15" customWidth="1"/>
    <col min="7404" max="7404" width="15" style="15" customWidth="1"/>
    <col min="7405" max="7406" width="9.140625" style="15" customWidth="1"/>
    <col min="7407" max="7407" width="11.5703125" style="15" customWidth="1"/>
    <col min="7408" max="7408" width="18.140625" style="15" customWidth="1"/>
    <col min="7409" max="7409" width="13.140625" style="15" customWidth="1"/>
    <col min="7410" max="7410" width="12.28515625" style="15" customWidth="1"/>
    <col min="7411" max="7648" width="9.140625" style="15"/>
    <col min="7649" max="7649" width="1.42578125" style="15" customWidth="1"/>
    <col min="7650" max="7650" width="59.5703125" style="15" customWidth="1"/>
    <col min="7651" max="7651" width="9.140625" style="15" customWidth="1"/>
    <col min="7652" max="7653" width="3.85546875" style="15" customWidth="1"/>
    <col min="7654" max="7654" width="10.5703125" style="15" customWidth="1"/>
    <col min="7655" max="7655" width="3.85546875" style="15" customWidth="1"/>
    <col min="7656" max="7658" width="14.42578125" style="15" customWidth="1"/>
    <col min="7659" max="7659" width="4.140625" style="15" customWidth="1"/>
    <col min="7660" max="7660" width="15" style="15" customWidth="1"/>
    <col min="7661" max="7662" width="9.140625" style="15" customWidth="1"/>
    <col min="7663" max="7663" width="11.5703125" style="15" customWidth="1"/>
    <col min="7664" max="7664" width="18.140625" style="15" customWidth="1"/>
    <col min="7665" max="7665" width="13.140625" style="15" customWidth="1"/>
    <col min="7666" max="7666" width="12.28515625" style="15" customWidth="1"/>
    <col min="7667" max="7904" width="9.140625" style="15"/>
    <col min="7905" max="7905" width="1.42578125" style="15" customWidth="1"/>
    <col min="7906" max="7906" width="59.5703125" style="15" customWidth="1"/>
    <col min="7907" max="7907" width="9.140625" style="15" customWidth="1"/>
    <col min="7908" max="7909" width="3.85546875" style="15" customWidth="1"/>
    <col min="7910" max="7910" width="10.5703125" style="15" customWidth="1"/>
    <col min="7911" max="7911" width="3.85546875" style="15" customWidth="1"/>
    <col min="7912" max="7914" width="14.42578125" style="15" customWidth="1"/>
    <col min="7915" max="7915" width="4.140625" style="15" customWidth="1"/>
    <col min="7916" max="7916" width="15" style="15" customWidth="1"/>
    <col min="7917" max="7918" width="9.140625" style="15" customWidth="1"/>
    <col min="7919" max="7919" width="11.5703125" style="15" customWidth="1"/>
    <col min="7920" max="7920" width="18.140625" style="15" customWidth="1"/>
    <col min="7921" max="7921" width="13.140625" style="15" customWidth="1"/>
    <col min="7922" max="7922" width="12.28515625" style="15" customWidth="1"/>
    <col min="7923" max="8160" width="9.140625" style="15"/>
    <col min="8161" max="8161" width="1.42578125" style="15" customWidth="1"/>
    <col min="8162" max="8162" width="59.5703125" style="15" customWidth="1"/>
    <col min="8163" max="8163" width="9.140625" style="15" customWidth="1"/>
    <col min="8164" max="8165" width="3.85546875" style="15" customWidth="1"/>
    <col min="8166" max="8166" width="10.5703125" style="15" customWidth="1"/>
    <col min="8167" max="8167" width="3.85546875" style="15" customWidth="1"/>
    <col min="8168" max="8170" width="14.42578125" style="15" customWidth="1"/>
    <col min="8171" max="8171" width="4.140625" style="15" customWidth="1"/>
    <col min="8172" max="8172" width="15" style="15" customWidth="1"/>
    <col min="8173" max="8174" width="9.140625" style="15" customWidth="1"/>
    <col min="8175" max="8175" width="11.5703125" style="15" customWidth="1"/>
    <col min="8176" max="8176" width="18.140625" style="15" customWidth="1"/>
    <col min="8177" max="8177" width="13.140625" style="15" customWidth="1"/>
    <col min="8178" max="8178" width="12.28515625" style="15" customWidth="1"/>
    <col min="8179" max="8416" width="9.140625" style="15"/>
    <col min="8417" max="8417" width="1.42578125" style="15" customWidth="1"/>
    <col min="8418" max="8418" width="59.5703125" style="15" customWidth="1"/>
    <col min="8419" max="8419" width="9.140625" style="15" customWidth="1"/>
    <col min="8420" max="8421" width="3.85546875" style="15" customWidth="1"/>
    <col min="8422" max="8422" width="10.5703125" style="15" customWidth="1"/>
    <col min="8423" max="8423" width="3.85546875" style="15" customWidth="1"/>
    <col min="8424" max="8426" width="14.42578125" style="15" customWidth="1"/>
    <col min="8427" max="8427" width="4.140625" style="15" customWidth="1"/>
    <col min="8428" max="8428" width="15" style="15" customWidth="1"/>
    <col min="8429" max="8430" width="9.140625" style="15" customWidth="1"/>
    <col min="8431" max="8431" width="11.5703125" style="15" customWidth="1"/>
    <col min="8432" max="8432" width="18.140625" style="15" customWidth="1"/>
    <col min="8433" max="8433" width="13.140625" style="15" customWidth="1"/>
    <col min="8434" max="8434" width="12.28515625" style="15" customWidth="1"/>
    <col min="8435" max="8672" width="9.140625" style="15"/>
    <col min="8673" max="8673" width="1.42578125" style="15" customWidth="1"/>
    <col min="8674" max="8674" width="59.5703125" style="15" customWidth="1"/>
    <col min="8675" max="8675" width="9.140625" style="15" customWidth="1"/>
    <col min="8676" max="8677" width="3.85546875" style="15" customWidth="1"/>
    <col min="8678" max="8678" width="10.5703125" style="15" customWidth="1"/>
    <col min="8679" max="8679" width="3.85546875" style="15" customWidth="1"/>
    <col min="8680" max="8682" width="14.42578125" style="15" customWidth="1"/>
    <col min="8683" max="8683" width="4.140625" style="15" customWidth="1"/>
    <col min="8684" max="8684" width="15" style="15" customWidth="1"/>
    <col min="8685" max="8686" width="9.140625" style="15" customWidth="1"/>
    <col min="8687" max="8687" width="11.5703125" style="15" customWidth="1"/>
    <col min="8688" max="8688" width="18.140625" style="15" customWidth="1"/>
    <col min="8689" max="8689" width="13.140625" style="15" customWidth="1"/>
    <col min="8690" max="8690" width="12.28515625" style="15" customWidth="1"/>
    <col min="8691" max="8928" width="9.140625" style="15"/>
    <col min="8929" max="8929" width="1.42578125" style="15" customWidth="1"/>
    <col min="8930" max="8930" width="59.5703125" style="15" customWidth="1"/>
    <col min="8931" max="8931" width="9.140625" style="15" customWidth="1"/>
    <col min="8932" max="8933" width="3.85546875" style="15" customWidth="1"/>
    <col min="8934" max="8934" width="10.5703125" style="15" customWidth="1"/>
    <col min="8935" max="8935" width="3.85546875" style="15" customWidth="1"/>
    <col min="8936" max="8938" width="14.42578125" style="15" customWidth="1"/>
    <col min="8939" max="8939" width="4.140625" style="15" customWidth="1"/>
    <col min="8940" max="8940" width="15" style="15" customWidth="1"/>
    <col min="8941" max="8942" width="9.140625" style="15" customWidth="1"/>
    <col min="8943" max="8943" width="11.5703125" style="15" customWidth="1"/>
    <col min="8944" max="8944" width="18.140625" style="15" customWidth="1"/>
    <col min="8945" max="8945" width="13.140625" style="15" customWidth="1"/>
    <col min="8946" max="8946" width="12.28515625" style="15" customWidth="1"/>
    <col min="8947" max="9184" width="9.140625" style="15"/>
    <col min="9185" max="9185" width="1.42578125" style="15" customWidth="1"/>
    <col min="9186" max="9186" width="59.5703125" style="15" customWidth="1"/>
    <col min="9187" max="9187" width="9.140625" style="15" customWidth="1"/>
    <col min="9188" max="9189" width="3.85546875" style="15" customWidth="1"/>
    <col min="9190" max="9190" width="10.5703125" style="15" customWidth="1"/>
    <col min="9191" max="9191" width="3.85546875" style="15" customWidth="1"/>
    <col min="9192" max="9194" width="14.42578125" style="15" customWidth="1"/>
    <col min="9195" max="9195" width="4.140625" style="15" customWidth="1"/>
    <col min="9196" max="9196" width="15" style="15" customWidth="1"/>
    <col min="9197" max="9198" width="9.140625" style="15" customWidth="1"/>
    <col min="9199" max="9199" width="11.5703125" style="15" customWidth="1"/>
    <col min="9200" max="9200" width="18.140625" style="15" customWidth="1"/>
    <col min="9201" max="9201" width="13.140625" style="15" customWidth="1"/>
    <col min="9202" max="9202" width="12.28515625" style="15" customWidth="1"/>
    <col min="9203" max="9440" width="9.140625" style="15"/>
    <col min="9441" max="9441" width="1.42578125" style="15" customWidth="1"/>
    <col min="9442" max="9442" width="59.5703125" style="15" customWidth="1"/>
    <col min="9443" max="9443" width="9.140625" style="15" customWidth="1"/>
    <col min="9444" max="9445" width="3.85546875" style="15" customWidth="1"/>
    <col min="9446" max="9446" width="10.5703125" style="15" customWidth="1"/>
    <col min="9447" max="9447" width="3.85546875" style="15" customWidth="1"/>
    <col min="9448" max="9450" width="14.42578125" style="15" customWidth="1"/>
    <col min="9451" max="9451" width="4.140625" style="15" customWidth="1"/>
    <col min="9452" max="9452" width="15" style="15" customWidth="1"/>
    <col min="9453" max="9454" width="9.140625" style="15" customWidth="1"/>
    <col min="9455" max="9455" width="11.5703125" style="15" customWidth="1"/>
    <col min="9456" max="9456" width="18.140625" style="15" customWidth="1"/>
    <col min="9457" max="9457" width="13.140625" style="15" customWidth="1"/>
    <col min="9458" max="9458" width="12.28515625" style="15" customWidth="1"/>
    <col min="9459" max="9696" width="9.140625" style="15"/>
    <col min="9697" max="9697" width="1.42578125" style="15" customWidth="1"/>
    <col min="9698" max="9698" width="59.5703125" style="15" customWidth="1"/>
    <col min="9699" max="9699" width="9.140625" style="15" customWidth="1"/>
    <col min="9700" max="9701" width="3.85546875" style="15" customWidth="1"/>
    <col min="9702" max="9702" width="10.5703125" style="15" customWidth="1"/>
    <col min="9703" max="9703" width="3.85546875" style="15" customWidth="1"/>
    <col min="9704" max="9706" width="14.42578125" style="15" customWidth="1"/>
    <col min="9707" max="9707" width="4.140625" style="15" customWidth="1"/>
    <col min="9708" max="9708" width="15" style="15" customWidth="1"/>
    <col min="9709" max="9710" width="9.140625" style="15" customWidth="1"/>
    <col min="9711" max="9711" width="11.5703125" style="15" customWidth="1"/>
    <col min="9712" max="9712" width="18.140625" style="15" customWidth="1"/>
    <col min="9713" max="9713" width="13.140625" style="15" customWidth="1"/>
    <col min="9714" max="9714" width="12.28515625" style="15" customWidth="1"/>
    <col min="9715" max="9952" width="9.140625" style="15"/>
    <col min="9953" max="9953" width="1.42578125" style="15" customWidth="1"/>
    <col min="9954" max="9954" width="59.5703125" style="15" customWidth="1"/>
    <col min="9955" max="9955" width="9.140625" style="15" customWidth="1"/>
    <col min="9956" max="9957" width="3.85546875" style="15" customWidth="1"/>
    <col min="9958" max="9958" width="10.5703125" style="15" customWidth="1"/>
    <col min="9959" max="9959" width="3.85546875" style="15" customWidth="1"/>
    <col min="9960" max="9962" width="14.42578125" style="15" customWidth="1"/>
    <col min="9963" max="9963" width="4.140625" style="15" customWidth="1"/>
    <col min="9964" max="9964" width="15" style="15" customWidth="1"/>
    <col min="9965" max="9966" width="9.140625" style="15" customWidth="1"/>
    <col min="9967" max="9967" width="11.5703125" style="15" customWidth="1"/>
    <col min="9968" max="9968" width="18.140625" style="15" customWidth="1"/>
    <col min="9969" max="9969" width="13.140625" style="15" customWidth="1"/>
    <col min="9970" max="9970" width="12.28515625" style="15" customWidth="1"/>
    <col min="9971" max="10208" width="9.140625" style="15"/>
    <col min="10209" max="10209" width="1.42578125" style="15" customWidth="1"/>
    <col min="10210" max="10210" width="59.5703125" style="15" customWidth="1"/>
    <col min="10211" max="10211" width="9.140625" style="15" customWidth="1"/>
    <col min="10212" max="10213" width="3.85546875" style="15" customWidth="1"/>
    <col min="10214" max="10214" width="10.5703125" style="15" customWidth="1"/>
    <col min="10215" max="10215" width="3.85546875" style="15" customWidth="1"/>
    <col min="10216" max="10218" width="14.42578125" style="15" customWidth="1"/>
    <col min="10219" max="10219" width="4.140625" style="15" customWidth="1"/>
    <col min="10220" max="10220" width="15" style="15" customWidth="1"/>
    <col min="10221" max="10222" width="9.140625" style="15" customWidth="1"/>
    <col min="10223" max="10223" width="11.5703125" style="15" customWidth="1"/>
    <col min="10224" max="10224" width="18.140625" style="15" customWidth="1"/>
    <col min="10225" max="10225" width="13.140625" style="15" customWidth="1"/>
    <col min="10226" max="10226" width="12.28515625" style="15" customWidth="1"/>
    <col min="10227" max="10464" width="9.140625" style="15"/>
    <col min="10465" max="10465" width="1.42578125" style="15" customWidth="1"/>
    <col min="10466" max="10466" width="59.5703125" style="15" customWidth="1"/>
    <col min="10467" max="10467" width="9.140625" style="15" customWidth="1"/>
    <col min="10468" max="10469" width="3.85546875" style="15" customWidth="1"/>
    <col min="10470" max="10470" width="10.5703125" style="15" customWidth="1"/>
    <col min="10471" max="10471" width="3.85546875" style="15" customWidth="1"/>
    <col min="10472" max="10474" width="14.42578125" style="15" customWidth="1"/>
    <col min="10475" max="10475" width="4.140625" style="15" customWidth="1"/>
    <col min="10476" max="10476" width="15" style="15" customWidth="1"/>
    <col min="10477" max="10478" width="9.140625" style="15" customWidth="1"/>
    <col min="10479" max="10479" width="11.5703125" style="15" customWidth="1"/>
    <col min="10480" max="10480" width="18.140625" style="15" customWidth="1"/>
    <col min="10481" max="10481" width="13.140625" style="15" customWidth="1"/>
    <col min="10482" max="10482" width="12.28515625" style="15" customWidth="1"/>
    <col min="10483" max="10720" width="9.140625" style="15"/>
    <col min="10721" max="10721" width="1.42578125" style="15" customWidth="1"/>
    <col min="10722" max="10722" width="59.5703125" style="15" customWidth="1"/>
    <col min="10723" max="10723" width="9.140625" style="15" customWidth="1"/>
    <col min="10724" max="10725" width="3.85546875" style="15" customWidth="1"/>
    <col min="10726" max="10726" width="10.5703125" style="15" customWidth="1"/>
    <col min="10727" max="10727" width="3.85546875" style="15" customWidth="1"/>
    <col min="10728" max="10730" width="14.42578125" style="15" customWidth="1"/>
    <col min="10731" max="10731" width="4.140625" style="15" customWidth="1"/>
    <col min="10732" max="10732" width="15" style="15" customWidth="1"/>
    <col min="10733" max="10734" width="9.140625" style="15" customWidth="1"/>
    <col min="10735" max="10735" width="11.5703125" style="15" customWidth="1"/>
    <col min="10736" max="10736" width="18.140625" style="15" customWidth="1"/>
    <col min="10737" max="10737" width="13.140625" style="15" customWidth="1"/>
    <col min="10738" max="10738" width="12.28515625" style="15" customWidth="1"/>
    <col min="10739" max="10976" width="9.140625" style="15"/>
    <col min="10977" max="10977" width="1.42578125" style="15" customWidth="1"/>
    <col min="10978" max="10978" width="59.5703125" style="15" customWidth="1"/>
    <col min="10979" max="10979" width="9.140625" style="15" customWidth="1"/>
    <col min="10980" max="10981" width="3.85546875" style="15" customWidth="1"/>
    <col min="10982" max="10982" width="10.5703125" style="15" customWidth="1"/>
    <col min="10983" max="10983" width="3.85546875" style="15" customWidth="1"/>
    <col min="10984" max="10986" width="14.42578125" style="15" customWidth="1"/>
    <col min="10987" max="10987" width="4.140625" style="15" customWidth="1"/>
    <col min="10988" max="10988" width="15" style="15" customWidth="1"/>
    <col min="10989" max="10990" width="9.140625" style="15" customWidth="1"/>
    <col min="10991" max="10991" width="11.5703125" style="15" customWidth="1"/>
    <col min="10992" max="10992" width="18.140625" style="15" customWidth="1"/>
    <col min="10993" max="10993" width="13.140625" style="15" customWidth="1"/>
    <col min="10994" max="10994" width="12.28515625" style="15" customWidth="1"/>
    <col min="10995" max="11232" width="9.140625" style="15"/>
    <col min="11233" max="11233" width="1.42578125" style="15" customWidth="1"/>
    <col min="11234" max="11234" width="59.5703125" style="15" customWidth="1"/>
    <col min="11235" max="11235" width="9.140625" style="15" customWidth="1"/>
    <col min="11236" max="11237" width="3.85546875" style="15" customWidth="1"/>
    <col min="11238" max="11238" width="10.5703125" style="15" customWidth="1"/>
    <col min="11239" max="11239" width="3.85546875" style="15" customWidth="1"/>
    <col min="11240" max="11242" width="14.42578125" style="15" customWidth="1"/>
    <col min="11243" max="11243" width="4.140625" style="15" customWidth="1"/>
    <col min="11244" max="11244" width="15" style="15" customWidth="1"/>
    <col min="11245" max="11246" width="9.140625" style="15" customWidth="1"/>
    <col min="11247" max="11247" width="11.5703125" style="15" customWidth="1"/>
    <col min="11248" max="11248" width="18.140625" style="15" customWidth="1"/>
    <col min="11249" max="11249" width="13.140625" style="15" customWidth="1"/>
    <col min="11250" max="11250" width="12.28515625" style="15" customWidth="1"/>
    <col min="11251" max="11488" width="9.140625" style="15"/>
    <col min="11489" max="11489" width="1.42578125" style="15" customWidth="1"/>
    <col min="11490" max="11490" width="59.5703125" style="15" customWidth="1"/>
    <col min="11491" max="11491" width="9.140625" style="15" customWidth="1"/>
    <col min="11492" max="11493" width="3.85546875" style="15" customWidth="1"/>
    <col min="11494" max="11494" width="10.5703125" style="15" customWidth="1"/>
    <col min="11495" max="11495" width="3.85546875" style="15" customWidth="1"/>
    <col min="11496" max="11498" width="14.42578125" style="15" customWidth="1"/>
    <col min="11499" max="11499" width="4.140625" style="15" customWidth="1"/>
    <col min="11500" max="11500" width="15" style="15" customWidth="1"/>
    <col min="11501" max="11502" width="9.140625" style="15" customWidth="1"/>
    <col min="11503" max="11503" width="11.5703125" style="15" customWidth="1"/>
    <col min="11504" max="11504" width="18.140625" style="15" customWidth="1"/>
    <col min="11505" max="11505" width="13.140625" style="15" customWidth="1"/>
    <col min="11506" max="11506" width="12.28515625" style="15" customWidth="1"/>
    <col min="11507" max="11744" width="9.140625" style="15"/>
    <col min="11745" max="11745" width="1.42578125" style="15" customWidth="1"/>
    <col min="11746" max="11746" width="59.5703125" style="15" customWidth="1"/>
    <col min="11747" max="11747" width="9.140625" style="15" customWidth="1"/>
    <col min="11748" max="11749" width="3.85546875" style="15" customWidth="1"/>
    <col min="11750" max="11750" width="10.5703125" style="15" customWidth="1"/>
    <col min="11751" max="11751" width="3.85546875" style="15" customWidth="1"/>
    <col min="11752" max="11754" width="14.42578125" style="15" customWidth="1"/>
    <col min="11755" max="11755" width="4.140625" style="15" customWidth="1"/>
    <col min="11756" max="11756" width="15" style="15" customWidth="1"/>
    <col min="11757" max="11758" width="9.140625" style="15" customWidth="1"/>
    <col min="11759" max="11759" width="11.5703125" style="15" customWidth="1"/>
    <col min="11760" max="11760" width="18.140625" style="15" customWidth="1"/>
    <col min="11761" max="11761" width="13.140625" style="15" customWidth="1"/>
    <col min="11762" max="11762" width="12.28515625" style="15" customWidth="1"/>
    <col min="11763" max="12000" width="9.140625" style="15"/>
    <col min="12001" max="12001" width="1.42578125" style="15" customWidth="1"/>
    <col min="12002" max="12002" width="59.5703125" style="15" customWidth="1"/>
    <col min="12003" max="12003" width="9.140625" style="15" customWidth="1"/>
    <col min="12004" max="12005" width="3.85546875" style="15" customWidth="1"/>
    <col min="12006" max="12006" width="10.5703125" style="15" customWidth="1"/>
    <col min="12007" max="12007" width="3.85546875" style="15" customWidth="1"/>
    <col min="12008" max="12010" width="14.42578125" style="15" customWidth="1"/>
    <col min="12011" max="12011" width="4.140625" style="15" customWidth="1"/>
    <col min="12012" max="12012" width="15" style="15" customWidth="1"/>
    <col min="12013" max="12014" width="9.140625" style="15" customWidth="1"/>
    <col min="12015" max="12015" width="11.5703125" style="15" customWidth="1"/>
    <col min="12016" max="12016" width="18.140625" style="15" customWidth="1"/>
    <col min="12017" max="12017" width="13.140625" style="15" customWidth="1"/>
    <col min="12018" max="12018" width="12.28515625" style="15" customWidth="1"/>
    <col min="12019" max="12256" width="9.140625" style="15"/>
    <col min="12257" max="12257" width="1.42578125" style="15" customWidth="1"/>
    <col min="12258" max="12258" width="59.5703125" style="15" customWidth="1"/>
    <col min="12259" max="12259" width="9.140625" style="15" customWidth="1"/>
    <col min="12260" max="12261" width="3.85546875" style="15" customWidth="1"/>
    <col min="12262" max="12262" width="10.5703125" style="15" customWidth="1"/>
    <col min="12263" max="12263" width="3.85546875" style="15" customWidth="1"/>
    <col min="12264" max="12266" width="14.42578125" style="15" customWidth="1"/>
    <col min="12267" max="12267" width="4.140625" style="15" customWidth="1"/>
    <col min="12268" max="12268" width="15" style="15" customWidth="1"/>
    <col min="12269" max="12270" width="9.140625" style="15" customWidth="1"/>
    <col min="12271" max="12271" width="11.5703125" style="15" customWidth="1"/>
    <col min="12272" max="12272" width="18.140625" style="15" customWidth="1"/>
    <col min="12273" max="12273" width="13.140625" style="15" customWidth="1"/>
    <col min="12274" max="12274" width="12.28515625" style="15" customWidth="1"/>
    <col min="12275" max="12512" width="9.140625" style="15"/>
    <col min="12513" max="12513" width="1.42578125" style="15" customWidth="1"/>
    <col min="12514" max="12514" width="59.5703125" style="15" customWidth="1"/>
    <col min="12515" max="12515" width="9.140625" style="15" customWidth="1"/>
    <col min="12516" max="12517" width="3.85546875" style="15" customWidth="1"/>
    <col min="12518" max="12518" width="10.5703125" style="15" customWidth="1"/>
    <col min="12519" max="12519" width="3.85546875" style="15" customWidth="1"/>
    <col min="12520" max="12522" width="14.42578125" style="15" customWidth="1"/>
    <col min="12523" max="12523" width="4.140625" style="15" customWidth="1"/>
    <col min="12524" max="12524" width="15" style="15" customWidth="1"/>
    <col min="12525" max="12526" width="9.140625" style="15" customWidth="1"/>
    <col min="12527" max="12527" width="11.5703125" style="15" customWidth="1"/>
    <col min="12528" max="12528" width="18.140625" style="15" customWidth="1"/>
    <col min="12529" max="12529" width="13.140625" style="15" customWidth="1"/>
    <col min="12530" max="12530" width="12.28515625" style="15" customWidth="1"/>
    <col min="12531" max="12768" width="9.140625" style="15"/>
    <col min="12769" max="12769" width="1.42578125" style="15" customWidth="1"/>
    <col min="12770" max="12770" width="59.5703125" style="15" customWidth="1"/>
    <col min="12771" max="12771" width="9.140625" style="15" customWidth="1"/>
    <col min="12772" max="12773" width="3.85546875" style="15" customWidth="1"/>
    <col min="12774" max="12774" width="10.5703125" style="15" customWidth="1"/>
    <col min="12775" max="12775" width="3.85546875" style="15" customWidth="1"/>
    <col min="12776" max="12778" width="14.42578125" style="15" customWidth="1"/>
    <col min="12779" max="12779" width="4.140625" style="15" customWidth="1"/>
    <col min="12780" max="12780" width="15" style="15" customWidth="1"/>
    <col min="12781" max="12782" width="9.140625" style="15" customWidth="1"/>
    <col min="12783" max="12783" width="11.5703125" style="15" customWidth="1"/>
    <col min="12784" max="12784" width="18.140625" style="15" customWidth="1"/>
    <col min="12785" max="12785" width="13.140625" style="15" customWidth="1"/>
    <col min="12786" max="12786" width="12.28515625" style="15" customWidth="1"/>
    <col min="12787" max="13024" width="9.140625" style="15"/>
    <col min="13025" max="13025" width="1.42578125" style="15" customWidth="1"/>
    <col min="13026" max="13026" width="59.5703125" style="15" customWidth="1"/>
    <col min="13027" max="13027" width="9.140625" style="15" customWidth="1"/>
    <col min="13028" max="13029" width="3.85546875" style="15" customWidth="1"/>
    <col min="13030" max="13030" width="10.5703125" style="15" customWidth="1"/>
    <col min="13031" max="13031" width="3.85546875" style="15" customWidth="1"/>
    <col min="13032" max="13034" width="14.42578125" style="15" customWidth="1"/>
    <col min="13035" max="13035" width="4.140625" style="15" customWidth="1"/>
    <col min="13036" max="13036" width="15" style="15" customWidth="1"/>
    <col min="13037" max="13038" width="9.140625" style="15" customWidth="1"/>
    <col min="13039" max="13039" width="11.5703125" style="15" customWidth="1"/>
    <col min="13040" max="13040" width="18.140625" style="15" customWidth="1"/>
    <col min="13041" max="13041" width="13.140625" style="15" customWidth="1"/>
    <col min="13042" max="13042" width="12.28515625" style="15" customWidth="1"/>
    <col min="13043" max="13280" width="9.140625" style="15"/>
    <col min="13281" max="13281" width="1.42578125" style="15" customWidth="1"/>
    <col min="13282" max="13282" width="59.5703125" style="15" customWidth="1"/>
    <col min="13283" max="13283" width="9.140625" style="15" customWidth="1"/>
    <col min="13284" max="13285" width="3.85546875" style="15" customWidth="1"/>
    <col min="13286" max="13286" width="10.5703125" style="15" customWidth="1"/>
    <col min="13287" max="13287" width="3.85546875" style="15" customWidth="1"/>
    <col min="13288" max="13290" width="14.42578125" style="15" customWidth="1"/>
    <col min="13291" max="13291" width="4.140625" style="15" customWidth="1"/>
    <col min="13292" max="13292" width="15" style="15" customWidth="1"/>
    <col min="13293" max="13294" width="9.140625" style="15" customWidth="1"/>
    <col min="13295" max="13295" width="11.5703125" style="15" customWidth="1"/>
    <col min="13296" max="13296" width="18.140625" style="15" customWidth="1"/>
    <col min="13297" max="13297" width="13.140625" style="15" customWidth="1"/>
    <col min="13298" max="13298" width="12.28515625" style="15" customWidth="1"/>
    <col min="13299" max="13536" width="9.140625" style="15"/>
    <col min="13537" max="13537" width="1.42578125" style="15" customWidth="1"/>
    <col min="13538" max="13538" width="59.5703125" style="15" customWidth="1"/>
    <col min="13539" max="13539" width="9.140625" style="15" customWidth="1"/>
    <col min="13540" max="13541" width="3.85546875" style="15" customWidth="1"/>
    <col min="13542" max="13542" width="10.5703125" style="15" customWidth="1"/>
    <col min="13543" max="13543" width="3.85546875" style="15" customWidth="1"/>
    <col min="13544" max="13546" width="14.42578125" style="15" customWidth="1"/>
    <col min="13547" max="13547" width="4.140625" style="15" customWidth="1"/>
    <col min="13548" max="13548" width="15" style="15" customWidth="1"/>
    <col min="13549" max="13550" width="9.140625" style="15" customWidth="1"/>
    <col min="13551" max="13551" width="11.5703125" style="15" customWidth="1"/>
    <col min="13552" max="13552" width="18.140625" style="15" customWidth="1"/>
    <col min="13553" max="13553" width="13.140625" style="15" customWidth="1"/>
    <col min="13554" max="13554" width="12.28515625" style="15" customWidth="1"/>
    <col min="13555" max="13792" width="9.140625" style="15"/>
    <col min="13793" max="13793" width="1.42578125" style="15" customWidth="1"/>
    <col min="13794" max="13794" width="59.5703125" style="15" customWidth="1"/>
    <col min="13795" max="13795" width="9.140625" style="15" customWidth="1"/>
    <col min="13796" max="13797" width="3.85546875" style="15" customWidth="1"/>
    <col min="13798" max="13798" width="10.5703125" style="15" customWidth="1"/>
    <col min="13799" max="13799" width="3.85546875" style="15" customWidth="1"/>
    <col min="13800" max="13802" width="14.42578125" style="15" customWidth="1"/>
    <col min="13803" max="13803" width="4.140625" style="15" customWidth="1"/>
    <col min="13804" max="13804" width="15" style="15" customWidth="1"/>
    <col min="13805" max="13806" width="9.140625" style="15" customWidth="1"/>
    <col min="13807" max="13807" width="11.5703125" style="15" customWidth="1"/>
    <col min="13808" max="13808" width="18.140625" style="15" customWidth="1"/>
    <col min="13809" max="13809" width="13.140625" style="15" customWidth="1"/>
    <col min="13810" max="13810" width="12.28515625" style="15" customWidth="1"/>
    <col min="13811" max="14048" width="9.140625" style="15"/>
    <col min="14049" max="14049" width="1.42578125" style="15" customWidth="1"/>
    <col min="14050" max="14050" width="59.5703125" style="15" customWidth="1"/>
    <col min="14051" max="14051" width="9.140625" style="15" customWidth="1"/>
    <col min="14052" max="14053" width="3.85546875" style="15" customWidth="1"/>
    <col min="14054" max="14054" width="10.5703125" style="15" customWidth="1"/>
    <col min="14055" max="14055" width="3.85546875" style="15" customWidth="1"/>
    <col min="14056" max="14058" width="14.42578125" style="15" customWidth="1"/>
    <col min="14059" max="14059" width="4.140625" style="15" customWidth="1"/>
    <col min="14060" max="14060" width="15" style="15" customWidth="1"/>
    <col min="14061" max="14062" width="9.140625" style="15" customWidth="1"/>
    <col min="14063" max="14063" width="11.5703125" style="15" customWidth="1"/>
    <col min="14064" max="14064" width="18.140625" style="15" customWidth="1"/>
    <col min="14065" max="14065" width="13.140625" style="15" customWidth="1"/>
    <col min="14066" max="14066" width="12.28515625" style="15" customWidth="1"/>
    <col min="14067" max="14304" width="9.140625" style="15"/>
    <col min="14305" max="14305" width="1.42578125" style="15" customWidth="1"/>
    <col min="14306" max="14306" width="59.5703125" style="15" customWidth="1"/>
    <col min="14307" max="14307" width="9.140625" style="15" customWidth="1"/>
    <col min="14308" max="14309" width="3.85546875" style="15" customWidth="1"/>
    <col min="14310" max="14310" width="10.5703125" style="15" customWidth="1"/>
    <col min="14311" max="14311" width="3.85546875" style="15" customWidth="1"/>
    <col min="14312" max="14314" width="14.42578125" style="15" customWidth="1"/>
    <col min="14315" max="14315" width="4.140625" style="15" customWidth="1"/>
    <col min="14316" max="14316" width="15" style="15" customWidth="1"/>
    <col min="14317" max="14318" width="9.140625" style="15" customWidth="1"/>
    <col min="14319" max="14319" width="11.5703125" style="15" customWidth="1"/>
    <col min="14320" max="14320" width="18.140625" style="15" customWidth="1"/>
    <col min="14321" max="14321" width="13.140625" style="15" customWidth="1"/>
    <col min="14322" max="14322" width="12.28515625" style="15" customWidth="1"/>
    <col min="14323" max="14560" width="9.140625" style="15"/>
    <col min="14561" max="14561" width="1.42578125" style="15" customWidth="1"/>
    <col min="14562" max="14562" width="59.5703125" style="15" customWidth="1"/>
    <col min="14563" max="14563" width="9.140625" style="15" customWidth="1"/>
    <col min="14564" max="14565" width="3.85546875" style="15" customWidth="1"/>
    <col min="14566" max="14566" width="10.5703125" style="15" customWidth="1"/>
    <col min="14567" max="14567" width="3.85546875" style="15" customWidth="1"/>
    <col min="14568" max="14570" width="14.42578125" style="15" customWidth="1"/>
    <col min="14571" max="14571" width="4.140625" style="15" customWidth="1"/>
    <col min="14572" max="14572" width="15" style="15" customWidth="1"/>
    <col min="14573" max="14574" width="9.140625" style="15" customWidth="1"/>
    <col min="14575" max="14575" width="11.5703125" style="15" customWidth="1"/>
    <col min="14576" max="14576" width="18.140625" style="15" customWidth="1"/>
    <col min="14577" max="14577" width="13.140625" style="15" customWidth="1"/>
    <col min="14578" max="14578" width="12.28515625" style="15" customWidth="1"/>
    <col min="14579" max="14816" width="9.140625" style="15"/>
    <col min="14817" max="14817" width="1.42578125" style="15" customWidth="1"/>
    <col min="14818" max="14818" width="59.5703125" style="15" customWidth="1"/>
    <col min="14819" max="14819" width="9.140625" style="15" customWidth="1"/>
    <col min="14820" max="14821" width="3.85546875" style="15" customWidth="1"/>
    <col min="14822" max="14822" width="10.5703125" style="15" customWidth="1"/>
    <col min="14823" max="14823" width="3.85546875" style="15" customWidth="1"/>
    <col min="14824" max="14826" width="14.42578125" style="15" customWidth="1"/>
    <col min="14827" max="14827" width="4.140625" style="15" customWidth="1"/>
    <col min="14828" max="14828" width="15" style="15" customWidth="1"/>
    <col min="14829" max="14830" width="9.140625" style="15" customWidth="1"/>
    <col min="14831" max="14831" width="11.5703125" style="15" customWidth="1"/>
    <col min="14832" max="14832" width="18.140625" style="15" customWidth="1"/>
    <col min="14833" max="14833" width="13.140625" style="15" customWidth="1"/>
    <col min="14834" max="14834" width="12.28515625" style="15" customWidth="1"/>
    <col min="14835" max="15072" width="9.140625" style="15"/>
    <col min="15073" max="15073" width="1.42578125" style="15" customWidth="1"/>
    <col min="15074" max="15074" width="59.5703125" style="15" customWidth="1"/>
    <col min="15075" max="15075" width="9.140625" style="15" customWidth="1"/>
    <col min="15076" max="15077" width="3.85546875" style="15" customWidth="1"/>
    <col min="15078" max="15078" width="10.5703125" style="15" customWidth="1"/>
    <col min="15079" max="15079" width="3.85546875" style="15" customWidth="1"/>
    <col min="15080" max="15082" width="14.42578125" style="15" customWidth="1"/>
    <col min="15083" max="15083" width="4.140625" style="15" customWidth="1"/>
    <col min="15084" max="15084" width="15" style="15" customWidth="1"/>
    <col min="15085" max="15086" width="9.140625" style="15" customWidth="1"/>
    <col min="15087" max="15087" width="11.5703125" style="15" customWidth="1"/>
    <col min="15088" max="15088" width="18.140625" style="15" customWidth="1"/>
    <col min="15089" max="15089" width="13.140625" style="15" customWidth="1"/>
    <col min="15090" max="15090" width="12.28515625" style="15" customWidth="1"/>
    <col min="15091" max="15328" width="9.140625" style="15"/>
    <col min="15329" max="15329" width="1.42578125" style="15" customWidth="1"/>
    <col min="15330" max="15330" width="59.5703125" style="15" customWidth="1"/>
    <col min="15331" max="15331" width="9.140625" style="15" customWidth="1"/>
    <col min="15332" max="15333" width="3.85546875" style="15" customWidth="1"/>
    <col min="15334" max="15334" width="10.5703125" style="15" customWidth="1"/>
    <col min="15335" max="15335" width="3.85546875" style="15" customWidth="1"/>
    <col min="15336" max="15338" width="14.42578125" style="15" customWidth="1"/>
    <col min="15339" max="15339" width="4.140625" style="15" customWidth="1"/>
    <col min="15340" max="15340" width="15" style="15" customWidth="1"/>
    <col min="15341" max="15342" width="9.140625" style="15" customWidth="1"/>
    <col min="15343" max="15343" width="11.5703125" style="15" customWidth="1"/>
    <col min="15344" max="15344" width="18.140625" style="15" customWidth="1"/>
    <col min="15345" max="15345" width="13.140625" style="15" customWidth="1"/>
    <col min="15346" max="15346" width="12.28515625" style="15" customWidth="1"/>
    <col min="15347" max="15584" width="9.140625" style="15"/>
    <col min="15585" max="15585" width="1.42578125" style="15" customWidth="1"/>
    <col min="15586" max="15586" width="59.5703125" style="15" customWidth="1"/>
    <col min="15587" max="15587" width="9.140625" style="15" customWidth="1"/>
    <col min="15588" max="15589" width="3.85546875" style="15" customWidth="1"/>
    <col min="15590" max="15590" width="10.5703125" style="15" customWidth="1"/>
    <col min="15591" max="15591" width="3.85546875" style="15" customWidth="1"/>
    <col min="15592" max="15594" width="14.42578125" style="15" customWidth="1"/>
    <col min="15595" max="15595" width="4.140625" style="15" customWidth="1"/>
    <col min="15596" max="15596" width="15" style="15" customWidth="1"/>
    <col min="15597" max="15598" width="9.140625" style="15" customWidth="1"/>
    <col min="15599" max="15599" width="11.5703125" style="15" customWidth="1"/>
    <col min="15600" max="15600" width="18.140625" style="15" customWidth="1"/>
    <col min="15601" max="15601" width="13.140625" style="15" customWidth="1"/>
    <col min="15602" max="15602" width="12.28515625" style="15" customWidth="1"/>
    <col min="15603" max="15840" width="9.140625" style="15"/>
    <col min="15841" max="15841" width="1.42578125" style="15" customWidth="1"/>
    <col min="15842" max="15842" width="59.5703125" style="15" customWidth="1"/>
    <col min="15843" max="15843" width="9.140625" style="15" customWidth="1"/>
    <col min="15844" max="15845" width="3.85546875" style="15" customWidth="1"/>
    <col min="15846" max="15846" width="10.5703125" style="15" customWidth="1"/>
    <col min="15847" max="15847" width="3.85546875" style="15" customWidth="1"/>
    <col min="15848" max="15850" width="14.42578125" style="15" customWidth="1"/>
    <col min="15851" max="15851" width="4.140625" style="15" customWidth="1"/>
    <col min="15852" max="15852" width="15" style="15" customWidth="1"/>
    <col min="15853" max="15854" width="9.140625" style="15" customWidth="1"/>
    <col min="15855" max="15855" width="11.5703125" style="15" customWidth="1"/>
    <col min="15856" max="15856" width="18.140625" style="15" customWidth="1"/>
    <col min="15857" max="15857" width="13.140625" style="15" customWidth="1"/>
    <col min="15858" max="15858" width="12.28515625" style="15" customWidth="1"/>
    <col min="15859" max="16096" width="9.140625" style="15"/>
    <col min="16097" max="16097" width="1.42578125" style="15" customWidth="1"/>
    <col min="16098" max="16098" width="59.5703125" style="15" customWidth="1"/>
    <col min="16099" max="16099" width="9.140625" style="15" customWidth="1"/>
    <col min="16100" max="16101" width="3.85546875" style="15" customWidth="1"/>
    <col min="16102" max="16102" width="10.5703125" style="15" customWidth="1"/>
    <col min="16103" max="16103" width="3.85546875" style="15" customWidth="1"/>
    <col min="16104" max="16106" width="14.42578125" style="15" customWidth="1"/>
    <col min="16107" max="16107" width="4.140625" style="15" customWidth="1"/>
    <col min="16108" max="16108" width="15" style="15" customWidth="1"/>
    <col min="16109" max="16110" width="9.140625" style="15" customWidth="1"/>
    <col min="16111" max="16111" width="11.5703125" style="15" customWidth="1"/>
    <col min="16112" max="16112" width="18.140625" style="15" customWidth="1"/>
    <col min="16113" max="16113" width="13.140625" style="15" customWidth="1"/>
    <col min="16114" max="16114" width="12.28515625" style="15" customWidth="1"/>
    <col min="16115" max="16384" width="9.140625" style="15"/>
  </cols>
  <sheetData>
    <row r="1" spans="1:62" ht="18.75" customHeight="1" x14ac:dyDescent="0.25">
      <c r="AD1" s="130" t="s">
        <v>507</v>
      </c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</row>
    <row r="2" spans="1:62" ht="106.5" customHeight="1" x14ac:dyDescent="0.25"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33" t="s">
        <v>501</v>
      </c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09"/>
      <c r="BA2" s="100"/>
    </row>
    <row r="3" spans="1:62" ht="18.75" customHeight="1" x14ac:dyDescent="0.25"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9" t="s">
        <v>508</v>
      </c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0"/>
      <c r="BA3" s="120"/>
    </row>
    <row r="4" spans="1:62" ht="80.25" customHeight="1" x14ac:dyDescent="0.25"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33" t="s">
        <v>455</v>
      </c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20"/>
      <c r="BA4" s="120"/>
    </row>
    <row r="5" spans="1:62" ht="64.5" customHeight="1" x14ac:dyDescent="0.25">
      <c r="A5" s="132" t="s">
        <v>431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10"/>
      <c r="BA5" s="102"/>
    </row>
    <row r="6" spans="1:62" ht="15.75" customHeight="1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94" t="s">
        <v>332</v>
      </c>
      <c r="AW6" s="94"/>
      <c r="AX6" s="94"/>
      <c r="AY6" s="94" t="s">
        <v>332</v>
      </c>
      <c r="AZ6" s="94"/>
      <c r="BA6" s="94"/>
    </row>
    <row r="7" spans="1:62" s="2" customFormat="1" ht="29.25" customHeight="1" x14ac:dyDescent="0.25">
      <c r="A7" s="22" t="s">
        <v>0</v>
      </c>
      <c r="B7" s="124" t="s">
        <v>220</v>
      </c>
      <c r="C7" s="124" t="s">
        <v>221</v>
      </c>
      <c r="D7" s="4" t="s">
        <v>222</v>
      </c>
      <c r="E7" s="124" t="s">
        <v>223</v>
      </c>
      <c r="F7" s="4" t="s">
        <v>2</v>
      </c>
      <c r="G7" s="4" t="s">
        <v>3</v>
      </c>
      <c r="H7" s="4" t="s">
        <v>224</v>
      </c>
      <c r="I7" s="4" t="s">
        <v>5</v>
      </c>
      <c r="J7" s="124" t="s">
        <v>225</v>
      </c>
      <c r="K7" s="124" t="s">
        <v>6</v>
      </c>
      <c r="L7" s="124" t="s">
        <v>7</v>
      </c>
      <c r="M7" s="124" t="s">
        <v>8</v>
      </c>
      <c r="N7" s="99" t="s">
        <v>467</v>
      </c>
      <c r="O7" s="124" t="s">
        <v>6</v>
      </c>
      <c r="P7" s="124" t="s">
        <v>7</v>
      </c>
      <c r="Q7" s="124" t="s">
        <v>8</v>
      </c>
      <c r="R7" s="13" t="s">
        <v>468</v>
      </c>
      <c r="S7" s="124" t="s">
        <v>6</v>
      </c>
      <c r="T7" s="124" t="s">
        <v>7</v>
      </c>
      <c r="U7" s="124" t="s">
        <v>8</v>
      </c>
      <c r="V7" s="99" t="s">
        <v>485</v>
      </c>
      <c r="W7" s="124" t="s">
        <v>6</v>
      </c>
      <c r="X7" s="124" t="s">
        <v>7</v>
      </c>
      <c r="Y7" s="124" t="s">
        <v>8</v>
      </c>
      <c r="Z7" s="13" t="s">
        <v>486</v>
      </c>
      <c r="AA7" s="124" t="s">
        <v>6</v>
      </c>
      <c r="AB7" s="124" t="s">
        <v>7</v>
      </c>
      <c r="AC7" s="124" t="s">
        <v>8</v>
      </c>
      <c r="AD7" s="124">
        <v>2019</v>
      </c>
      <c r="AE7" s="124" t="s">
        <v>6</v>
      </c>
      <c r="AF7" s="124" t="s">
        <v>7</v>
      </c>
      <c r="AG7" s="124" t="s">
        <v>8</v>
      </c>
      <c r="AH7" s="13" t="s">
        <v>500</v>
      </c>
      <c r="AI7" s="124" t="s">
        <v>6</v>
      </c>
      <c r="AJ7" s="124" t="s">
        <v>7</v>
      </c>
      <c r="AK7" s="124" t="s">
        <v>8</v>
      </c>
      <c r="AL7" s="124"/>
      <c r="AM7" s="124"/>
      <c r="AN7" s="124"/>
      <c r="AO7" s="124"/>
      <c r="AP7" s="124"/>
      <c r="AQ7" s="13" t="s">
        <v>326</v>
      </c>
      <c r="AR7" s="13" t="s">
        <v>469</v>
      </c>
      <c r="AS7" s="103" t="s">
        <v>470</v>
      </c>
      <c r="AT7" s="124">
        <v>2020</v>
      </c>
      <c r="AU7" s="118" t="s">
        <v>496</v>
      </c>
      <c r="AV7" s="124" t="s">
        <v>432</v>
      </c>
      <c r="AW7" s="124" t="s">
        <v>469</v>
      </c>
      <c r="AX7" s="99" t="s">
        <v>471</v>
      </c>
      <c r="AY7" s="124">
        <v>2021</v>
      </c>
      <c r="AZ7" s="111" t="s">
        <v>497</v>
      </c>
      <c r="BA7" s="101"/>
      <c r="BB7" s="13" t="s">
        <v>446</v>
      </c>
      <c r="BC7" s="13" t="s">
        <v>445</v>
      </c>
      <c r="BD7" s="72" t="s">
        <v>6</v>
      </c>
      <c r="BE7" s="72" t="s">
        <v>7</v>
      </c>
      <c r="BF7" s="72" t="s">
        <v>8</v>
      </c>
      <c r="BG7" s="72" t="s">
        <v>447</v>
      </c>
      <c r="BH7" s="72" t="s">
        <v>449</v>
      </c>
      <c r="BI7" s="72" t="s">
        <v>448</v>
      </c>
      <c r="BJ7" s="72" t="s">
        <v>449</v>
      </c>
    </row>
    <row r="8" spans="1:62" ht="42.75" x14ac:dyDescent="0.25">
      <c r="A8" s="25" t="s">
        <v>450</v>
      </c>
      <c r="B8" s="13">
        <v>51</v>
      </c>
      <c r="C8" s="13"/>
      <c r="D8" s="27"/>
      <c r="E8" s="13"/>
      <c r="F8" s="27"/>
      <c r="G8" s="27"/>
      <c r="H8" s="27"/>
      <c r="I8" s="27"/>
      <c r="J8" s="28">
        <f t="shared" ref="J8:AC8" si="0">J9+J57+J69+J77+J86+J91+J117+J122+J137+J142+J148+J187+J193+J214+J228</f>
        <v>65831807.200000003</v>
      </c>
      <c r="K8" s="28">
        <f t="shared" si="0"/>
        <v>10165126.199999999</v>
      </c>
      <c r="L8" s="28">
        <f t="shared" si="0"/>
        <v>51001392</v>
      </c>
      <c r="M8" s="28">
        <f t="shared" si="0"/>
        <v>4665289</v>
      </c>
      <c r="N8" s="28">
        <f t="shared" si="0"/>
        <v>9063962.5399999991</v>
      </c>
      <c r="O8" s="28">
        <f t="shared" si="0"/>
        <v>1514280</v>
      </c>
      <c r="P8" s="28">
        <f t="shared" si="0"/>
        <v>7549682.54</v>
      </c>
      <c r="Q8" s="28">
        <f t="shared" si="0"/>
        <v>0</v>
      </c>
      <c r="R8" s="28">
        <f t="shared" si="0"/>
        <v>74895769.74000001</v>
      </c>
      <c r="S8" s="28">
        <f t="shared" si="0"/>
        <v>11679406.199999999</v>
      </c>
      <c r="T8" s="28">
        <f t="shared" si="0"/>
        <v>58551074.539999999</v>
      </c>
      <c r="U8" s="28">
        <f t="shared" si="0"/>
        <v>4665289</v>
      </c>
      <c r="V8" s="28">
        <f t="shared" si="0"/>
        <v>2156300</v>
      </c>
      <c r="W8" s="28">
        <f t="shared" si="0"/>
        <v>0</v>
      </c>
      <c r="X8" s="28">
        <f t="shared" si="0"/>
        <v>2156300</v>
      </c>
      <c r="Y8" s="28">
        <f t="shared" si="0"/>
        <v>0</v>
      </c>
      <c r="Z8" s="28">
        <f t="shared" si="0"/>
        <v>77052069.74000001</v>
      </c>
      <c r="AA8" s="28">
        <f t="shared" si="0"/>
        <v>11679406.199999999</v>
      </c>
      <c r="AB8" s="28">
        <f t="shared" si="0"/>
        <v>60707374.539999999</v>
      </c>
      <c r="AC8" s="28">
        <f t="shared" si="0"/>
        <v>4665289</v>
      </c>
      <c r="AD8" s="28">
        <f t="shared" ref="AD8:AK8" si="1">AD9+AD57+AD69+AD77+AD86+AD91+AD117+AD122+AD137+AD142+AD148+AD187+AD193+AD214+AD228</f>
        <v>3379107</v>
      </c>
      <c r="AE8" s="28">
        <f t="shared" si="1"/>
        <v>2700469</v>
      </c>
      <c r="AF8" s="28">
        <f t="shared" si="1"/>
        <v>678638</v>
      </c>
      <c r="AG8" s="28">
        <f t="shared" si="1"/>
        <v>0</v>
      </c>
      <c r="AH8" s="28">
        <f t="shared" si="1"/>
        <v>80431176.74000001</v>
      </c>
      <c r="AI8" s="28">
        <f t="shared" si="1"/>
        <v>14379875.199999999</v>
      </c>
      <c r="AJ8" s="28">
        <f t="shared" si="1"/>
        <v>61386012.539999999</v>
      </c>
      <c r="AK8" s="28">
        <f t="shared" si="1"/>
        <v>4665289</v>
      </c>
      <c r="AL8" s="28"/>
      <c r="AM8" s="28"/>
      <c r="AN8" s="28"/>
      <c r="AO8" s="28"/>
      <c r="AP8" s="28"/>
      <c r="AQ8" s="28">
        <f t="shared" ref="AQ8:AX8" si="2">AQ9+AQ57+AQ69+AQ77+AQ86+AQ91+AQ117+AQ122+AQ137+AQ142+AQ148+AQ187+AQ193+AQ214+AQ228</f>
        <v>56470841.200000003</v>
      </c>
      <c r="AR8" s="28">
        <f t="shared" si="2"/>
        <v>1738082</v>
      </c>
      <c r="AS8" s="28">
        <f t="shared" si="2"/>
        <v>58208923.200000003</v>
      </c>
      <c r="AT8" s="28">
        <f t="shared" ref="AT8:AU8" si="3">AT9+AT57+AT69+AT77+AT86+AT91+AT117+AT122+AT137+AT142+AT148+AT187+AT193+AT214+AT228</f>
        <v>5050505</v>
      </c>
      <c r="AU8" s="28">
        <f t="shared" si="3"/>
        <v>63259428.200000003</v>
      </c>
      <c r="AV8" s="28">
        <f t="shared" si="2"/>
        <v>56588884.200000003</v>
      </c>
      <c r="AW8" s="28">
        <f t="shared" si="2"/>
        <v>9437205</v>
      </c>
      <c r="AX8" s="28">
        <f t="shared" si="2"/>
        <v>66026089.200000003</v>
      </c>
      <c r="AY8" s="28">
        <f t="shared" ref="AY8:AZ8" si="4">AY9+AY57+AY69+AY77+AY86+AY91+AY117+AY122+AY137+AY142+AY148+AY187+AY193+AY214+AY228</f>
        <v>37191920</v>
      </c>
      <c r="AZ8" s="28">
        <f t="shared" si="4"/>
        <v>103218009.2</v>
      </c>
      <c r="BA8" s="28"/>
      <c r="BB8" s="28">
        <f>BB9+BB57+BB69+BB77+BB86+BB91+BB117+BB122+BB137+BB142+BB148+BB187+BB193+BB214+BB228</f>
        <v>68259285.200000003</v>
      </c>
      <c r="BC8" s="28">
        <f>BC9+BC57+BC69+BC77+BC86+BC91+BC117+BC122+BC137+BC142+BC148+BC187+BC193+BC214+BC228</f>
        <v>93655008.5</v>
      </c>
      <c r="BD8" s="28">
        <f>BD9+BD57+BD69+BD77+BD86+BD91+BD117+BD122+BD137+BD142+BD148+BD187+BD193+BD214+BD228</f>
        <v>14137563.199999999</v>
      </c>
      <c r="BE8" s="28">
        <f>BE9+BE57+BE69+BE77+BE86+BE91+BE117+BE122+BE137+BE142+BE148+BE187+BE193+BE214+BE228</f>
        <v>60259487.619999997</v>
      </c>
      <c r="BF8" s="28">
        <f>BF9+BF57+BF69+BF77+BF86+BF91+BF117+BF122+BF137+BF142+BF148+BF187+BF193+BF214+BF228</f>
        <v>9310192</v>
      </c>
      <c r="BG8" s="29">
        <f t="shared" ref="BG8:BG39" si="5">J8-BB8</f>
        <v>-2427478</v>
      </c>
      <c r="BH8" s="80">
        <f t="shared" ref="BH8:BH39" si="6">J8/BB8*100</f>
        <v>96.443739495824659</v>
      </c>
      <c r="BI8" s="29">
        <f t="shared" ref="BI8:BI39" si="7">J8-BC8</f>
        <v>-27823201.299999997</v>
      </c>
      <c r="BJ8" s="81">
        <f t="shared" ref="BJ8:BJ39" si="8">J8/BC8*100</f>
        <v>70.291817014783575</v>
      </c>
    </row>
    <row r="9" spans="1:62" ht="99.75" hidden="1" x14ac:dyDescent="0.25">
      <c r="A9" s="25" t="s">
        <v>226</v>
      </c>
      <c r="B9" s="26">
        <v>51</v>
      </c>
      <c r="C9" s="26">
        <v>0</v>
      </c>
      <c r="D9" s="27" t="s">
        <v>146</v>
      </c>
      <c r="E9" s="26"/>
      <c r="F9" s="27"/>
      <c r="G9" s="27"/>
      <c r="H9" s="27"/>
      <c r="I9" s="3"/>
      <c r="J9" s="28">
        <f t="shared" ref="J9:BF9" si="9">J10</f>
        <v>18612474</v>
      </c>
      <c r="K9" s="28">
        <f t="shared" si="9"/>
        <v>978574</v>
      </c>
      <c r="L9" s="28">
        <f t="shared" si="9"/>
        <v>17631400</v>
      </c>
      <c r="M9" s="28">
        <f t="shared" si="9"/>
        <v>2500</v>
      </c>
      <c r="N9" s="28">
        <f t="shared" si="9"/>
        <v>2145429</v>
      </c>
      <c r="O9" s="28">
        <f t="shared" si="9"/>
        <v>0</v>
      </c>
      <c r="P9" s="28">
        <f t="shared" si="9"/>
        <v>2145429</v>
      </c>
      <c r="Q9" s="28">
        <f t="shared" si="9"/>
        <v>0</v>
      </c>
      <c r="R9" s="28">
        <f t="shared" si="9"/>
        <v>20757903</v>
      </c>
      <c r="S9" s="28">
        <f t="shared" si="9"/>
        <v>978574</v>
      </c>
      <c r="T9" s="28">
        <f t="shared" si="9"/>
        <v>19776829</v>
      </c>
      <c r="U9" s="28">
        <f t="shared" si="9"/>
        <v>2500</v>
      </c>
      <c r="V9" s="28">
        <f t="shared" si="9"/>
        <v>2156300</v>
      </c>
      <c r="W9" s="28">
        <f t="shared" si="9"/>
        <v>0</v>
      </c>
      <c r="X9" s="28">
        <f t="shared" si="9"/>
        <v>2156300</v>
      </c>
      <c r="Y9" s="28">
        <f t="shared" si="9"/>
        <v>0</v>
      </c>
      <c r="Z9" s="28">
        <f t="shared" si="9"/>
        <v>22914203</v>
      </c>
      <c r="AA9" s="28">
        <f t="shared" si="9"/>
        <v>978574</v>
      </c>
      <c r="AB9" s="28">
        <f t="shared" si="9"/>
        <v>21933129</v>
      </c>
      <c r="AC9" s="28">
        <f t="shared" si="9"/>
        <v>2500</v>
      </c>
      <c r="AD9" s="28">
        <f t="shared" si="9"/>
        <v>0</v>
      </c>
      <c r="AE9" s="28">
        <f t="shared" si="9"/>
        <v>0</v>
      </c>
      <c r="AF9" s="28">
        <f t="shared" si="9"/>
        <v>0</v>
      </c>
      <c r="AG9" s="28">
        <f t="shared" si="9"/>
        <v>0</v>
      </c>
      <c r="AH9" s="28">
        <f t="shared" si="9"/>
        <v>22914203</v>
      </c>
      <c r="AI9" s="28">
        <f t="shared" si="9"/>
        <v>978574</v>
      </c>
      <c r="AJ9" s="28">
        <f t="shared" si="9"/>
        <v>21933129</v>
      </c>
      <c r="AK9" s="28">
        <f t="shared" si="9"/>
        <v>2500</v>
      </c>
      <c r="AL9" s="28"/>
      <c r="AM9" s="28"/>
      <c r="AN9" s="28"/>
      <c r="AO9" s="28"/>
      <c r="AP9" s="28"/>
      <c r="AQ9" s="28">
        <f t="shared" si="9"/>
        <v>17208374</v>
      </c>
      <c r="AR9" s="28"/>
      <c r="AS9" s="9">
        <f t="shared" ref="AS9:AS72" si="10">AQ9+AR9</f>
        <v>17208374</v>
      </c>
      <c r="AT9" s="28"/>
      <c r="AU9" s="9">
        <f t="shared" ref="AU9:AU72" si="11">AS9+AT9</f>
        <v>17208374</v>
      </c>
      <c r="AV9" s="28">
        <f t="shared" si="9"/>
        <v>17183074</v>
      </c>
      <c r="AW9" s="28"/>
      <c r="AX9" s="29">
        <f t="shared" ref="AX9:AX73" si="12">AV9+AW9</f>
        <v>17183074</v>
      </c>
      <c r="AY9" s="28"/>
      <c r="AZ9" s="29">
        <f t="shared" ref="AZ9:AZ73" si="13">AX9+AY9</f>
        <v>17183074</v>
      </c>
      <c r="BA9" s="28"/>
      <c r="BB9" s="28">
        <f t="shared" si="9"/>
        <v>19037048</v>
      </c>
      <c r="BC9" s="28">
        <f t="shared" si="9"/>
        <v>25726055</v>
      </c>
      <c r="BD9" s="28">
        <f t="shared" si="9"/>
        <v>938248</v>
      </c>
      <c r="BE9" s="28">
        <f t="shared" si="9"/>
        <v>18613440</v>
      </c>
      <c r="BF9" s="28">
        <f t="shared" si="9"/>
        <v>2500</v>
      </c>
      <c r="BG9" s="29">
        <f t="shared" si="5"/>
        <v>-424574</v>
      </c>
      <c r="BH9" s="80">
        <f t="shared" si="6"/>
        <v>97.769748755164144</v>
      </c>
      <c r="BI9" s="29">
        <f t="shared" si="7"/>
        <v>-7113581</v>
      </c>
      <c r="BJ9" s="81">
        <f t="shared" si="8"/>
        <v>72.348729721677103</v>
      </c>
    </row>
    <row r="10" spans="1:62" ht="28.5" hidden="1" x14ac:dyDescent="0.25">
      <c r="A10" s="25" t="s">
        <v>9</v>
      </c>
      <c r="B10" s="26">
        <v>51</v>
      </c>
      <c r="C10" s="26">
        <v>0</v>
      </c>
      <c r="D10" s="27" t="s">
        <v>146</v>
      </c>
      <c r="E10" s="26">
        <v>851</v>
      </c>
      <c r="F10" s="27"/>
      <c r="G10" s="27"/>
      <c r="H10" s="27"/>
      <c r="I10" s="3"/>
      <c r="J10" s="28">
        <f>J11+J18+J23+J26+J33+J36+J39+J42+J45+J48+J51+J54</f>
        <v>18612474</v>
      </c>
      <c r="K10" s="28">
        <f t="shared" ref="K10:AC10" si="14">K11+K18+K23+K26+K33+K36+K39+K42+K45+K48+K51+K54</f>
        <v>978574</v>
      </c>
      <c r="L10" s="28">
        <f t="shared" si="14"/>
        <v>17631400</v>
      </c>
      <c r="M10" s="28">
        <f t="shared" si="14"/>
        <v>2500</v>
      </c>
      <c r="N10" s="28">
        <f t="shared" si="14"/>
        <v>2145429</v>
      </c>
      <c r="O10" s="28">
        <f t="shared" si="14"/>
        <v>0</v>
      </c>
      <c r="P10" s="28">
        <f t="shared" si="14"/>
        <v>2145429</v>
      </c>
      <c r="Q10" s="28">
        <f t="shared" si="14"/>
        <v>0</v>
      </c>
      <c r="R10" s="28">
        <f t="shared" si="14"/>
        <v>20757903</v>
      </c>
      <c r="S10" s="28">
        <f t="shared" si="14"/>
        <v>978574</v>
      </c>
      <c r="T10" s="28">
        <f t="shared" si="14"/>
        <v>19776829</v>
      </c>
      <c r="U10" s="28">
        <f t="shared" si="14"/>
        <v>2500</v>
      </c>
      <c r="V10" s="28">
        <f t="shared" si="14"/>
        <v>2156300</v>
      </c>
      <c r="W10" s="28">
        <f t="shared" si="14"/>
        <v>0</v>
      </c>
      <c r="X10" s="28">
        <f t="shared" si="14"/>
        <v>2156300</v>
      </c>
      <c r="Y10" s="28">
        <f t="shared" si="14"/>
        <v>0</v>
      </c>
      <c r="Z10" s="28">
        <f t="shared" si="14"/>
        <v>22914203</v>
      </c>
      <c r="AA10" s="28">
        <f t="shared" si="14"/>
        <v>978574</v>
      </c>
      <c r="AB10" s="28">
        <f t="shared" si="14"/>
        <v>21933129</v>
      </c>
      <c r="AC10" s="28">
        <f t="shared" si="14"/>
        <v>2500</v>
      </c>
      <c r="AD10" s="28">
        <f t="shared" ref="AD10:AK10" si="15">AD11+AD18+AD23+AD26+AD33+AD36+AD39+AD42+AD45+AD48+AD51+AD54</f>
        <v>0</v>
      </c>
      <c r="AE10" s="28">
        <f t="shared" si="15"/>
        <v>0</v>
      </c>
      <c r="AF10" s="28">
        <f t="shared" si="15"/>
        <v>0</v>
      </c>
      <c r="AG10" s="28">
        <f t="shared" si="15"/>
        <v>0</v>
      </c>
      <c r="AH10" s="28">
        <f t="shared" si="15"/>
        <v>22914203</v>
      </c>
      <c r="AI10" s="28">
        <f t="shared" si="15"/>
        <v>978574</v>
      </c>
      <c r="AJ10" s="28">
        <f t="shared" si="15"/>
        <v>21933129</v>
      </c>
      <c r="AK10" s="28">
        <f t="shared" si="15"/>
        <v>2500</v>
      </c>
      <c r="AL10" s="28"/>
      <c r="AM10" s="28"/>
      <c r="AN10" s="28"/>
      <c r="AO10" s="28"/>
      <c r="AP10" s="28"/>
      <c r="AQ10" s="28">
        <f t="shared" ref="AQ10:BF10" si="16">AQ11+AQ18+AQ23+AQ26+AQ33+AQ36+AQ39+AQ42+AQ45+AQ48+AQ51+AQ54</f>
        <v>17208374</v>
      </c>
      <c r="AR10" s="28"/>
      <c r="AS10" s="9">
        <f t="shared" si="10"/>
        <v>17208374</v>
      </c>
      <c r="AT10" s="28"/>
      <c r="AU10" s="9">
        <f t="shared" si="11"/>
        <v>17208374</v>
      </c>
      <c r="AV10" s="28">
        <f t="shared" si="16"/>
        <v>17183074</v>
      </c>
      <c r="AW10" s="28"/>
      <c r="AX10" s="29">
        <f t="shared" si="12"/>
        <v>17183074</v>
      </c>
      <c r="AY10" s="28"/>
      <c r="AZ10" s="29">
        <f t="shared" si="13"/>
        <v>17183074</v>
      </c>
      <c r="BA10" s="28"/>
      <c r="BB10" s="28">
        <f t="shared" si="16"/>
        <v>19037048</v>
      </c>
      <c r="BC10" s="28">
        <f t="shared" si="16"/>
        <v>25726055</v>
      </c>
      <c r="BD10" s="28">
        <f t="shared" si="16"/>
        <v>938248</v>
      </c>
      <c r="BE10" s="28">
        <f t="shared" si="16"/>
        <v>18613440</v>
      </c>
      <c r="BF10" s="28">
        <f t="shared" si="16"/>
        <v>2500</v>
      </c>
      <c r="BG10" s="29">
        <f t="shared" si="5"/>
        <v>-424574</v>
      </c>
      <c r="BH10" s="80">
        <f t="shared" si="6"/>
        <v>97.769748755164144</v>
      </c>
      <c r="BI10" s="29">
        <f t="shared" si="7"/>
        <v>-7113581</v>
      </c>
      <c r="BJ10" s="81">
        <f t="shared" si="8"/>
        <v>72.348729721677103</v>
      </c>
    </row>
    <row r="11" spans="1:62" ht="180" hidden="1" x14ac:dyDescent="0.25">
      <c r="A11" s="22" t="s">
        <v>43</v>
      </c>
      <c r="B11" s="124">
        <v>51</v>
      </c>
      <c r="C11" s="124">
        <v>0</v>
      </c>
      <c r="D11" s="3" t="s">
        <v>146</v>
      </c>
      <c r="E11" s="124">
        <v>851</v>
      </c>
      <c r="F11" s="4" t="s">
        <v>314</v>
      </c>
      <c r="G11" s="4" t="s">
        <v>313</v>
      </c>
      <c r="H11" s="3" t="s">
        <v>227</v>
      </c>
      <c r="I11" s="3"/>
      <c r="J11" s="29">
        <f t="shared" ref="J11" si="17">J12+J14+J16</f>
        <v>815545</v>
      </c>
      <c r="K11" s="29">
        <f t="shared" ref="K11:AC11" si="18">K12+K14+K16</f>
        <v>815545</v>
      </c>
      <c r="L11" s="29">
        <f t="shared" si="18"/>
        <v>0</v>
      </c>
      <c r="M11" s="29">
        <f t="shared" si="18"/>
        <v>0</v>
      </c>
      <c r="N11" s="29">
        <f t="shared" si="18"/>
        <v>0</v>
      </c>
      <c r="O11" s="29">
        <f t="shared" si="18"/>
        <v>0</v>
      </c>
      <c r="P11" s="29">
        <f t="shared" si="18"/>
        <v>0</v>
      </c>
      <c r="Q11" s="29">
        <f t="shared" si="18"/>
        <v>0</v>
      </c>
      <c r="R11" s="29">
        <f t="shared" si="18"/>
        <v>815545</v>
      </c>
      <c r="S11" s="29">
        <f t="shared" si="18"/>
        <v>815545</v>
      </c>
      <c r="T11" s="29">
        <f t="shared" si="18"/>
        <v>0</v>
      </c>
      <c r="U11" s="29">
        <f t="shared" si="18"/>
        <v>0</v>
      </c>
      <c r="V11" s="29">
        <f t="shared" si="18"/>
        <v>0</v>
      </c>
      <c r="W11" s="29">
        <f t="shared" si="18"/>
        <v>0</v>
      </c>
      <c r="X11" s="29">
        <f t="shared" si="18"/>
        <v>0</v>
      </c>
      <c r="Y11" s="29">
        <f t="shared" si="18"/>
        <v>0</v>
      </c>
      <c r="Z11" s="29">
        <f t="shared" si="18"/>
        <v>815545</v>
      </c>
      <c r="AA11" s="29">
        <f t="shared" si="18"/>
        <v>815545</v>
      </c>
      <c r="AB11" s="29">
        <f t="shared" si="18"/>
        <v>0</v>
      </c>
      <c r="AC11" s="29">
        <f t="shared" si="18"/>
        <v>0</v>
      </c>
      <c r="AD11" s="29">
        <f t="shared" ref="AD11:AK11" si="19">AD12+AD14+AD16</f>
        <v>0</v>
      </c>
      <c r="AE11" s="29">
        <f t="shared" si="19"/>
        <v>0</v>
      </c>
      <c r="AF11" s="29">
        <f t="shared" si="19"/>
        <v>0</v>
      </c>
      <c r="AG11" s="29">
        <f t="shared" si="19"/>
        <v>0</v>
      </c>
      <c r="AH11" s="29">
        <f t="shared" si="19"/>
        <v>815545</v>
      </c>
      <c r="AI11" s="29">
        <f t="shared" si="19"/>
        <v>815545</v>
      </c>
      <c r="AJ11" s="29">
        <f t="shared" si="19"/>
        <v>0</v>
      </c>
      <c r="AK11" s="29">
        <f t="shared" si="19"/>
        <v>0</v>
      </c>
      <c r="AL11" s="29"/>
      <c r="AM11" s="29"/>
      <c r="AN11" s="29"/>
      <c r="AO11" s="29"/>
      <c r="AP11" s="29"/>
      <c r="AQ11" s="29">
        <f t="shared" ref="AQ11:BF11" si="20">AQ12+AQ14+AQ16</f>
        <v>815545</v>
      </c>
      <c r="AR11" s="29"/>
      <c r="AS11" s="9">
        <f t="shared" si="10"/>
        <v>815545</v>
      </c>
      <c r="AT11" s="29"/>
      <c r="AU11" s="9">
        <f t="shared" si="11"/>
        <v>815545</v>
      </c>
      <c r="AV11" s="29">
        <f t="shared" si="20"/>
        <v>815545</v>
      </c>
      <c r="AW11" s="29"/>
      <c r="AX11" s="29">
        <f t="shared" si="12"/>
        <v>815545</v>
      </c>
      <c r="AY11" s="29"/>
      <c r="AZ11" s="29">
        <f t="shared" si="13"/>
        <v>815545</v>
      </c>
      <c r="BA11" s="29"/>
      <c r="BB11" s="29">
        <f t="shared" ref="BB11" si="21">BB12+BB14+BB16</f>
        <v>781940</v>
      </c>
      <c r="BC11" s="29">
        <f t="shared" si="20"/>
        <v>781940</v>
      </c>
      <c r="BD11" s="29">
        <f t="shared" si="20"/>
        <v>781940</v>
      </c>
      <c r="BE11" s="29">
        <f t="shared" si="20"/>
        <v>0</v>
      </c>
      <c r="BF11" s="29">
        <f t="shared" si="20"/>
        <v>0</v>
      </c>
      <c r="BG11" s="29">
        <f t="shared" si="5"/>
        <v>33605</v>
      </c>
      <c r="BH11" s="80">
        <f t="shared" si="6"/>
        <v>104.29764432053609</v>
      </c>
      <c r="BI11" s="29">
        <f t="shared" si="7"/>
        <v>33605</v>
      </c>
      <c r="BJ11" s="81">
        <f t="shared" si="8"/>
        <v>104.29764432053609</v>
      </c>
    </row>
    <row r="12" spans="1:62" ht="135" hidden="1" x14ac:dyDescent="0.25">
      <c r="A12" s="126" t="s">
        <v>19</v>
      </c>
      <c r="B12" s="124">
        <v>51</v>
      </c>
      <c r="C12" s="124">
        <v>0</v>
      </c>
      <c r="D12" s="3" t="s">
        <v>146</v>
      </c>
      <c r="E12" s="124">
        <v>851</v>
      </c>
      <c r="F12" s="4" t="s">
        <v>14</v>
      </c>
      <c r="G12" s="4" t="s">
        <v>42</v>
      </c>
      <c r="H12" s="3" t="s">
        <v>227</v>
      </c>
      <c r="I12" s="3" t="s">
        <v>21</v>
      </c>
      <c r="J12" s="29">
        <f t="shared" ref="J12:BF12" si="22">J13</f>
        <v>545086</v>
      </c>
      <c r="K12" s="29">
        <f t="shared" si="22"/>
        <v>545086</v>
      </c>
      <c r="L12" s="29">
        <f t="shared" si="22"/>
        <v>0</v>
      </c>
      <c r="M12" s="29">
        <f t="shared" si="22"/>
        <v>0</v>
      </c>
      <c r="N12" s="29">
        <f t="shared" si="22"/>
        <v>0</v>
      </c>
      <c r="O12" s="29">
        <f t="shared" si="22"/>
        <v>0</v>
      </c>
      <c r="P12" s="29">
        <f t="shared" si="22"/>
        <v>0</v>
      </c>
      <c r="Q12" s="29">
        <f t="shared" si="22"/>
        <v>0</v>
      </c>
      <c r="R12" s="29">
        <f t="shared" si="22"/>
        <v>545086</v>
      </c>
      <c r="S12" s="29">
        <f t="shared" si="22"/>
        <v>545086</v>
      </c>
      <c r="T12" s="29">
        <f t="shared" si="22"/>
        <v>0</v>
      </c>
      <c r="U12" s="29">
        <f t="shared" si="22"/>
        <v>0</v>
      </c>
      <c r="V12" s="29">
        <f t="shared" si="22"/>
        <v>82700</v>
      </c>
      <c r="W12" s="29">
        <f t="shared" si="22"/>
        <v>82700</v>
      </c>
      <c r="X12" s="29">
        <f t="shared" si="22"/>
        <v>0</v>
      </c>
      <c r="Y12" s="29">
        <f t="shared" si="22"/>
        <v>0</v>
      </c>
      <c r="Z12" s="29">
        <f t="shared" si="22"/>
        <v>627786</v>
      </c>
      <c r="AA12" s="29">
        <f t="shared" si="22"/>
        <v>627786</v>
      </c>
      <c r="AB12" s="29">
        <f t="shared" si="22"/>
        <v>0</v>
      </c>
      <c r="AC12" s="29">
        <f t="shared" si="22"/>
        <v>0</v>
      </c>
      <c r="AD12" s="29">
        <f t="shared" si="22"/>
        <v>0</v>
      </c>
      <c r="AE12" s="29">
        <f t="shared" si="22"/>
        <v>0</v>
      </c>
      <c r="AF12" s="29">
        <f t="shared" si="22"/>
        <v>0</v>
      </c>
      <c r="AG12" s="29">
        <f t="shared" si="22"/>
        <v>0</v>
      </c>
      <c r="AH12" s="29">
        <f t="shared" si="22"/>
        <v>627786</v>
      </c>
      <c r="AI12" s="29">
        <f t="shared" si="22"/>
        <v>627786</v>
      </c>
      <c r="AJ12" s="29">
        <f t="shared" si="22"/>
        <v>0</v>
      </c>
      <c r="AK12" s="29">
        <f t="shared" si="22"/>
        <v>0</v>
      </c>
      <c r="AL12" s="29"/>
      <c r="AM12" s="29"/>
      <c r="AN12" s="29"/>
      <c r="AO12" s="29"/>
      <c r="AP12" s="29"/>
      <c r="AQ12" s="29">
        <f t="shared" si="22"/>
        <v>545086</v>
      </c>
      <c r="AR12" s="29"/>
      <c r="AS12" s="9">
        <f t="shared" si="10"/>
        <v>545086</v>
      </c>
      <c r="AT12" s="29"/>
      <c r="AU12" s="9">
        <f t="shared" si="11"/>
        <v>545086</v>
      </c>
      <c r="AV12" s="29">
        <f t="shared" si="22"/>
        <v>545086</v>
      </c>
      <c r="AW12" s="29"/>
      <c r="AX12" s="29">
        <f t="shared" si="12"/>
        <v>545086</v>
      </c>
      <c r="AY12" s="29"/>
      <c r="AZ12" s="29">
        <f t="shared" si="13"/>
        <v>545086</v>
      </c>
      <c r="BA12" s="29"/>
      <c r="BB12" s="29">
        <f t="shared" si="22"/>
        <v>610337</v>
      </c>
      <c r="BC12" s="29">
        <f t="shared" si="22"/>
        <v>610337</v>
      </c>
      <c r="BD12" s="29">
        <f t="shared" si="22"/>
        <v>610337</v>
      </c>
      <c r="BE12" s="29">
        <f t="shared" si="22"/>
        <v>0</v>
      </c>
      <c r="BF12" s="29">
        <f t="shared" si="22"/>
        <v>0</v>
      </c>
      <c r="BG12" s="29">
        <f t="shared" si="5"/>
        <v>-65251</v>
      </c>
      <c r="BH12" s="80">
        <f t="shared" si="6"/>
        <v>89.309021081795791</v>
      </c>
      <c r="BI12" s="29">
        <f t="shared" si="7"/>
        <v>-65251</v>
      </c>
      <c r="BJ12" s="81">
        <f t="shared" si="8"/>
        <v>89.309021081795791</v>
      </c>
    </row>
    <row r="13" spans="1:62" ht="45" hidden="1" x14ac:dyDescent="0.25">
      <c r="A13" s="126" t="s">
        <v>11</v>
      </c>
      <c r="B13" s="124">
        <v>51</v>
      </c>
      <c r="C13" s="124">
        <v>0</v>
      </c>
      <c r="D13" s="3" t="s">
        <v>146</v>
      </c>
      <c r="E13" s="124">
        <v>851</v>
      </c>
      <c r="F13" s="4" t="s">
        <v>14</v>
      </c>
      <c r="G13" s="4" t="s">
        <v>42</v>
      </c>
      <c r="H13" s="3" t="s">
        <v>227</v>
      </c>
      <c r="I13" s="3" t="s">
        <v>22</v>
      </c>
      <c r="J13" s="29">
        <f>'7.ВС'!J42+'7.ВС'!J218</f>
        <v>545086</v>
      </c>
      <c r="K13" s="29">
        <f>'7.ВС'!K42+'7.ВС'!K218</f>
        <v>545086</v>
      </c>
      <c r="L13" s="29">
        <f>'7.ВС'!L42+'7.ВС'!L218</f>
        <v>0</v>
      </c>
      <c r="M13" s="29">
        <f>'7.ВС'!M42+'7.ВС'!M218</f>
        <v>0</v>
      </c>
      <c r="N13" s="29">
        <f>'7.ВС'!N42+'7.ВС'!N218</f>
        <v>0</v>
      </c>
      <c r="O13" s="29">
        <f>'7.ВС'!O42+'7.ВС'!O218</f>
        <v>0</v>
      </c>
      <c r="P13" s="29">
        <f>'7.ВС'!P42+'7.ВС'!P218</f>
        <v>0</v>
      </c>
      <c r="Q13" s="29">
        <f>'7.ВС'!Q42+'7.ВС'!Q218</f>
        <v>0</v>
      </c>
      <c r="R13" s="29">
        <f>'7.ВС'!R42+'7.ВС'!R218</f>
        <v>545086</v>
      </c>
      <c r="S13" s="29">
        <f>'7.ВС'!S42+'7.ВС'!S218</f>
        <v>545086</v>
      </c>
      <c r="T13" s="29">
        <f>'7.ВС'!T42+'7.ВС'!T218</f>
        <v>0</v>
      </c>
      <c r="U13" s="29">
        <f>'7.ВС'!U42+'7.ВС'!U218</f>
        <v>0</v>
      </c>
      <c r="V13" s="29">
        <f>'7.ВС'!V42+'7.ВС'!V218</f>
        <v>82700</v>
      </c>
      <c r="W13" s="29">
        <f>'7.ВС'!W42+'7.ВС'!W218</f>
        <v>82700</v>
      </c>
      <c r="X13" s="29">
        <f>'7.ВС'!X42+'7.ВС'!X218</f>
        <v>0</v>
      </c>
      <c r="Y13" s="29">
        <f>'7.ВС'!Y42+'7.ВС'!Y218</f>
        <v>0</v>
      </c>
      <c r="Z13" s="29">
        <f>'7.ВС'!Z42+'7.ВС'!Z218</f>
        <v>627786</v>
      </c>
      <c r="AA13" s="29">
        <f>'7.ВС'!AA42+'7.ВС'!AA218</f>
        <v>627786</v>
      </c>
      <c r="AB13" s="29">
        <f>'7.ВС'!AB42+'7.ВС'!AB218</f>
        <v>0</v>
      </c>
      <c r="AC13" s="29">
        <f>'7.ВС'!AC42+'7.ВС'!AC218</f>
        <v>0</v>
      </c>
      <c r="AD13" s="29">
        <f>'7.ВС'!AD42+'7.ВС'!AD218</f>
        <v>0</v>
      </c>
      <c r="AE13" s="29">
        <f>'7.ВС'!AE42+'7.ВС'!AE218</f>
        <v>0</v>
      </c>
      <c r="AF13" s="29">
        <f>'7.ВС'!AF42+'7.ВС'!AF218</f>
        <v>0</v>
      </c>
      <c r="AG13" s="29">
        <f>'7.ВС'!AG42+'7.ВС'!AG218</f>
        <v>0</v>
      </c>
      <c r="AH13" s="29">
        <f>'7.ВС'!AH42+'7.ВС'!AH218</f>
        <v>627786</v>
      </c>
      <c r="AI13" s="29">
        <f>'7.ВС'!AI42+'7.ВС'!AI218</f>
        <v>627786</v>
      </c>
      <c r="AJ13" s="29">
        <f>'7.ВС'!AJ42+'7.ВС'!AJ218</f>
        <v>0</v>
      </c>
      <c r="AK13" s="29">
        <f>'7.ВС'!AK42+'7.ВС'!AK218</f>
        <v>0</v>
      </c>
      <c r="AL13" s="29"/>
      <c r="AM13" s="29"/>
      <c r="AN13" s="29"/>
      <c r="AO13" s="29"/>
      <c r="AP13" s="29"/>
      <c r="AQ13" s="29">
        <f>'7.ВС'!AQ42+'7.ВС'!AQ218</f>
        <v>545086</v>
      </c>
      <c r="AR13" s="29"/>
      <c r="AS13" s="9">
        <f t="shared" si="10"/>
        <v>545086</v>
      </c>
      <c r="AT13" s="29"/>
      <c r="AU13" s="9">
        <f t="shared" si="11"/>
        <v>545086</v>
      </c>
      <c r="AV13" s="29">
        <f>'7.ВС'!AV42+'7.ВС'!AV218</f>
        <v>545086</v>
      </c>
      <c r="AW13" s="29"/>
      <c r="AX13" s="29">
        <f t="shared" si="12"/>
        <v>545086</v>
      </c>
      <c r="AY13" s="29"/>
      <c r="AZ13" s="29">
        <f t="shared" si="13"/>
        <v>545086</v>
      </c>
      <c r="BA13" s="29"/>
      <c r="BB13" s="29">
        <f>'7.ВС'!BA42+'7.ВС'!BA218</f>
        <v>610337</v>
      </c>
      <c r="BC13" s="29">
        <f>'7.ВС'!BB42+'7.ВС'!BB218</f>
        <v>610337</v>
      </c>
      <c r="BD13" s="29">
        <f>'7.ВС'!BC42+'7.ВС'!BC218</f>
        <v>610337</v>
      </c>
      <c r="BE13" s="29">
        <f>'7.ВС'!BD42+'7.ВС'!BD218</f>
        <v>0</v>
      </c>
      <c r="BF13" s="29">
        <f>'7.ВС'!BE42+'7.ВС'!BE218</f>
        <v>0</v>
      </c>
      <c r="BG13" s="29">
        <f t="shared" si="5"/>
        <v>-65251</v>
      </c>
      <c r="BH13" s="80">
        <f t="shared" si="6"/>
        <v>89.309021081795791</v>
      </c>
      <c r="BI13" s="29">
        <f t="shared" si="7"/>
        <v>-65251</v>
      </c>
      <c r="BJ13" s="81">
        <f t="shared" si="8"/>
        <v>89.309021081795791</v>
      </c>
    </row>
    <row r="14" spans="1:62" ht="60" hidden="1" x14ac:dyDescent="0.25">
      <c r="A14" s="106" t="s">
        <v>25</v>
      </c>
      <c r="B14" s="124">
        <v>51</v>
      </c>
      <c r="C14" s="124">
        <v>0</v>
      </c>
      <c r="D14" s="3" t="s">
        <v>146</v>
      </c>
      <c r="E14" s="124">
        <v>851</v>
      </c>
      <c r="F14" s="4" t="s">
        <v>14</v>
      </c>
      <c r="G14" s="4" t="s">
        <v>42</v>
      </c>
      <c r="H14" s="3" t="s">
        <v>227</v>
      </c>
      <c r="I14" s="3" t="s">
        <v>26</v>
      </c>
      <c r="J14" s="29">
        <f t="shared" ref="J14:BF14" si="23">J15</f>
        <v>270259</v>
      </c>
      <c r="K14" s="29">
        <f t="shared" si="23"/>
        <v>270259</v>
      </c>
      <c r="L14" s="29">
        <f t="shared" si="23"/>
        <v>0</v>
      </c>
      <c r="M14" s="29">
        <f t="shared" si="23"/>
        <v>0</v>
      </c>
      <c r="N14" s="29">
        <f t="shared" si="23"/>
        <v>0</v>
      </c>
      <c r="O14" s="29">
        <f t="shared" si="23"/>
        <v>0</v>
      </c>
      <c r="P14" s="29">
        <f t="shared" si="23"/>
        <v>0</v>
      </c>
      <c r="Q14" s="29">
        <f t="shared" si="23"/>
        <v>0</v>
      </c>
      <c r="R14" s="29">
        <f t="shared" si="23"/>
        <v>270259</v>
      </c>
      <c r="S14" s="29">
        <f t="shared" si="23"/>
        <v>270259</v>
      </c>
      <c r="T14" s="29">
        <f t="shared" si="23"/>
        <v>0</v>
      </c>
      <c r="U14" s="29">
        <f t="shared" si="23"/>
        <v>0</v>
      </c>
      <c r="V14" s="29">
        <f t="shared" si="23"/>
        <v>-82700</v>
      </c>
      <c r="W14" s="29">
        <f t="shared" si="23"/>
        <v>-82700</v>
      </c>
      <c r="X14" s="29">
        <f t="shared" si="23"/>
        <v>0</v>
      </c>
      <c r="Y14" s="29">
        <f t="shared" si="23"/>
        <v>0</v>
      </c>
      <c r="Z14" s="29">
        <f t="shared" si="23"/>
        <v>187559</v>
      </c>
      <c r="AA14" s="29">
        <f t="shared" si="23"/>
        <v>187559</v>
      </c>
      <c r="AB14" s="29">
        <f t="shared" si="23"/>
        <v>0</v>
      </c>
      <c r="AC14" s="29">
        <f t="shared" si="23"/>
        <v>0</v>
      </c>
      <c r="AD14" s="29">
        <f t="shared" si="23"/>
        <v>0</v>
      </c>
      <c r="AE14" s="29">
        <f t="shared" si="23"/>
        <v>0</v>
      </c>
      <c r="AF14" s="29">
        <f t="shared" si="23"/>
        <v>0</v>
      </c>
      <c r="AG14" s="29">
        <f t="shared" si="23"/>
        <v>0</v>
      </c>
      <c r="AH14" s="29">
        <f t="shared" si="23"/>
        <v>187559</v>
      </c>
      <c r="AI14" s="29">
        <f t="shared" si="23"/>
        <v>187559</v>
      </c>
      <c r="AJ14" s="29">
        <f t="shared" si="23"/>
        <v>0</v>
      </c>
      <c r="AK14" s="29">
        <f t="shared" si="23"/>
        <v>0</v>
      </c>
      <c r="AL14" s="29"/>
      <c r="AM14" s="29"/>
      <c r="AN14" s="29"/>
      <c r="AO14" s="29"/>
      <c r="AP14" s="29"/>
      <c r="AQ14" s="29">
        <f t="shared" si="23"/>
        <v>270259</v>
      </c>
      <c r="AR14" s="29"/>
      <c r="AS14" s="9">
        <f t="shared" si="10"/>
        <v>270259</v>
      </c>
      <c r="AT14" s="29"/>
      <c r="AU14" s="9">
        <f t="shared" si="11"/>
        <v>270259</v>
      </c>
      <c r="AV14" s="29">
        <f t="shared" si="23"/>
        <v>270259</v>
      </c>
      <c r="AW14" s="29"/>
      <c r="AX14" s="29">
        <f t="shared" si="12"/>
        <v>270259</v>
      </c>
      <c r="AY14" s="29"/>
      <c r="AZ14" s="29">
        <f t="shared" si="13"/>
        <v>270259</v>
      </c>
      <c r="BA14" s="29"/>
      <c r="BB14" s="29">
        <f t="shared" si="23"/>
        <v>171403</v>
      </c>
      <c r="BC14" s="29">
        <f t="shared" si="23"/>
        <v>171403</v>
      </c>
      <c r="BD14" s="29">
        <f t="shared" si="23"/>
        <v>171403</v>
      </c>
      <c r="BE14" s="29">
        <f t="shared" si="23"/>
        <v>0</v>
      </c>
      <c r="BF14" s="29">
        <f t="shared" si="23"/>
        <v>0</v>
      </c>
      <c r="BG14" s="29">
        <f t="shared" si="5"/>
        <v>98856</v>
      </c>
      <c r="BH14" s="80">
        <f t="shared" si="6"/>
        <v>157.67460312829996</v>
      </c>
      <c r="BI14" s="29">
        <f t="shared" si="7"/>
        <v>98856</v>
      </c>
      <c r="BJ14" s="81">
        <f t="shared" si="8"/>
        <v>157.67460312829996</v>
      </c>
    </row>
    <row r="15" spans="1:62" ht="60" hidden="1" x14ac:dyDescent="0.25">
      <c r="A15" s="106" t="s">
        <v>12</v>
      </c>
      <c r="B15" s="124">
        <v>51</v>
      </c>
      <c r="C15" s="124">
        <v>0</v>
      </c>
      <c r="D15" s="3" t="s">
        <v>146</v>
      </c>
      <c r="E15" s="124">
        <v>851</v>
      </c>
      <c r="F15" s="4" t="s">
        <v>14</v>
      </c>
      <c r="G15" s="4" t="s">
        <v>42</v>
      </c>
      <c r="H15" s="3" t="s">
        <v>227</v>
      </c>
      <c r="I15" s="3" t="s">
        <v>27</v>
      </c>
      <c r="J15" s="29">
        <f>'7.ВС'!J44+'7.ВС'!J220</f>
        <v>270259</v>
      </c>
      <c r="K15" s="29">
        <f>'7.ВС'!K44+'7.ВС'!K220</f>
        <v>270259</v>
      </c>
      <c r="L15" s="29">
        <f>'7.ВС'!L44+'7.ВС'!L220</f>
        <v>0</v>
      </c>
      <c r="M15" s="29">
        <f>'7.ВС'!M44+'7.ВС'!M220</f>
        <v>0</v>
      </c>
      <c r="N15" s="29">
        <f>'7.ВС'!N44+'7.ВС'!N220</f>
        <v>0</v>
      </c>
      <c r="O15" s="29">
        <f>'7.ВС'!O44+'7.ВС'!O220</f>
        <v>0</v>
      </c>
      <c r="P15" s="29">
        <f>'7.ВС'!P44+'7.ВС'!P220</f>
        <v>0</v>
      </c>
      <c r="Q15" s="29">
        <f>'7.ВС'!Q44+'7.ВС'!Q220</f>
        <v>0</v>
      </c>
      <c r="R15" s="29">
        <f>'7.ВС'!R44+'7.ВС'!R220</f>
        <v>270259</v>
      </c>
      <c r="S15" s="29">
        <f>'7.ВС'!S44+'7.ВС'!S220</f>
        <v>270259</v>
      </c>
      <c r="T15" s="29">
        <f>'7.ВС'!T44+'7.ВС'!T220</f>
        <v>0</v>
      </c>
      <c r="U15" s="29">
        <f>'7.ВС'!U44+'7.ВС'!U220</f>
        <v>0</v>
      </c>
      <c r="V15" s="29">
        <f>'7.ВС'!V44+'7.ВС'!V220</f>
        <v>-82700</v>
      </c>
      <c r="W15" s="29">
        <f>'7.ВС'!W44+'7.ВС'!W220</f>
        <v>-82700</v>
      </c>
      <c r="X15" s="29">
        <f>'7.ВС'!X44+'7.ВС'!X220</f>
        <v>0</v>
      </c>
      <c r="Y15" s="29">
        <f>'7.ВС'!Y44+'7.ВС'!Y220</f>
        <v>0</v>
      </c>
      <c r="Z15" s="29">
        <f>'7.ВС'!Z44+'7.ВС'!Z220</f>
        <v>187559</v>
      </c>
      <c r="AA15" s="29">
        <f>'7.ВС'!AA44+'7.ВС'!AA220</f>
        <v>187559</v>
      </c>
      <c r="AB15" s="29">
        <f>'7.ВС'!AB44+'7.ВС'!AB220</f>
        <v>0</v>
      </c>
      <c r="AC15" s="29">
        <f>'7.ВС'!AC44+'7.ВС'!AC220</f>
        <v>0</v>
      </c>
      <c r="AD15" s="29">
        <f>'7.ВС'!AD44+'7.ВС'!AD220</f>
        <v>0</v>
      </c>
      <c r="AE15" s="29">
        <f>'7.ВС'!AE44+'7.ВС'!AE220</f>
        <v>0</v>
      </c>
      <c r="AF15" s="29">
        <f>'7.ВС'!AF44+'7.ВС'!AF220</f>
        <v>0</v>
      </c>
      <c r="AG15" s="29">
        <f>'7.ВС'!AG44+'7.ВС'!AG220</f>
        <v>0</v>
      </c>
      <c r="AH15" s="29">
        <f>'7.ВС'!AH44+'7.ВС'!AH220</f>
        <v>187559</v>
      </c>
      <c r="AI15" s="29">
        <f>'7.ВС'!AI44+'7.ВС'!AI220</f>
        <v>187559</v>
      </c>
      <c r="AJ15" s="29">
        <f>'7.ВС'!AJ44+'7.ВС'!AJ220</f>
        <v>0</v>
      </c>
      <c r="AK15" s="29">
        <f>'7.ВС'!AK44+'7.ВС'!AK220</f>
        <v>0</v>
      </c>
      <c r="AL15" s="29"/>
      <c r="AM15" s="29"/>
      <c r="AN15" s="29"/>
      <c r="AO15" s="29"/>
      <c r="AP15" s="29"/>
      <c r="AQ15" s="29">
        <f>'7.ВС'!AQ44+'7.ВС'!AQ220</f>
        <v>270259</v>
      </c>
      <c r="AR15" s="29"/>
      <c r="AS15" s="9">
        <f t="shared" si="10"/>
        <v>270259</v>
      </c>
      <c r="AT15" s="29"/>
      <c r="AU15" s="9">
        <f t="shared" si="11"/>
        <v>270259</v>
      </c>
      <c r="AV15" s="29">
        <f>'7.ВС'!AV44+'7.ВС'!AV220</f>
        <v>270259</v>
      </c>
      <c r="AW15" s="29"/>
      <c r="AX15" s="29">
        <f t="shared" si="12"/>
        <v>270259</v>
      </c>
      <c r="AY15" s="29"/>
      <c r="AZ15" s="29">
        <f t="shared" si="13"/>
        <v>270259</v>
      </c>
      <c r="BA15" s="29"/>
      <c r="BB15" s="29">
        <f>'7.ВС'!BA44+'7.ВС'!BA220</f>
        <v>171403</v>
      </c>
      <c r="BC15" s="29">
        <f>'7.ВС'!BB44+'7.ВС'!BB220</f>
        <v>171403</v>
      </c>
      <c r="BD15" s="29">
        <f>'7.ВС'!BC44+'7.ВС'!BC220</f>
        <v>171403</v>
      </c>
      <c r="BE15" s="29">
        <f>'7.ВС'!BD44+'7.ВС'!BD220</f>
        <v>0</v>
      </c>
      <c r="BF15" s="29">
        <f>'7.ВС'!BE44+'7.ВС'!BE220</f>
        <v>0</v>
      </c>
      <c r="BG15" s="29">
        <f t="shared" si="5"/>
        <v>98856</v>
      </c>
      <c r="BH15" s="80">
        <f t="shared" si="6"/>
        <v>157.67460312829996</v>
      </c>
      <c r="BI15" s="29">
        <f t="shared" si="7"/>
        <v>98856</v>
      </c>
      <c r="BJ15" s="81">
        <f t="shared" si="8"/>
        <v>157.67460312829996</v>
      </c>
    </row>
    <row r="16" spans="1:62" hidden="1" x14ac:dyDescent="0.25">
      <c r="A16" s="126" t="s">
        <v>45</v>
      </c>
      <c r="B16" s="124">
        <v>51</v>
      </c>
      <c r="C16" s="124">
        <v>0</v>
      </c>
      <c r="D16" s="3" t="s">
        <v>146</v>
      </c>
      <c r="E16" s="124">
        <v>851</v>
      </c>
      <c r="F16" s="4" t="s">
        <v>14</v>
      </c>
      <c r="G16" s="4" t="s">
        <v>42</v>
      </c>
      <c r="H16" s="3" t="s">
        <v>227</v>
      </c>
      <c r="I16" s="3" t="s">
        <v>46</v>
      </c>
      <c r="J16" s="29">
        <f t="shared" ref="J16:BF16" si="24">J17</f>
        <v>200</v>
      </c>
      <c r="K16" s="29">
        <f t="shared" si="24"/>
        <v>200</v>
      </c>
      <c r="L16" s="29">
        <f t="shared" si="24"/>
        <v>0</v>
      </c>
      <c r="M16" s="29">
        <f t="shared" si="24"/>
        <v>0</v>
      </c>
      <c r="N16" s="29">
        <f t="shared" si="24"/>
        <v>0</v>
      </c>
      <c r="O16" s="29">
        <f t="shared" si="24"/>
        <v>0</v>
      </c>
      <c r="P16" s="29">
        <f t="shared" si="24"/>
        <v>0</v>
      </c>
      <c r="Q16" s="29">
        <f t="shared" si="24"/>
        <v>0</v>
      </c>
      <c r="R16" s="29">
        <f t="shared" si="24"/>
        <v>200</v>
      </c>
      <c r="S16" s="29">
        <f t="shared" si="24"/>
        <v>200</v>
      </c>
      <c r="T16" s="29">
        <f t="shared" si="24"/>
        <v>0</v>
      </c>
      <c r="U16" s="29">
        <f t="shared" si="24"/>
        <v>0</v>
      </c>
      <c r="V16" s="29">
        <f t="shared" si="24"/>
        <v>0</v>
      </c>
      <c r="W16" s="29">
        <f t="shared" si="24"/>
        <v>0</v>
      </c>
      <c r="X16" s="29">
        <f t="shared" si="24"/>
        <v>0</v>
      </c>
      <c r="Y16" s="29">
        <f t="shared" si="24"/>
        <v>0</v>
      </c>
      <c r="Z16" s="29">
        <f t="shared" si="24"/>
        <v>200</v>
      </c>
      <c r="AA16" s="29">
        <f t="shared" si="24"/>
        <v>200</v>
      </c>
      <c r="AB16" s="29">
        <f t="shared" si="24"/>
        <v>0</v>
      </c>
      <c r="AC16" s="29">
        <f t="shared" si="24"/>
        <v>0</v>
      </c>
      <c r="AD16" s="29">
        <f t="shared" si="24"/>
        <v>0</v>
      </c>
      <c r="AE16" s="29">
        <f t="shared" si="24"/>
        <v>0</v>
      </c>
      <c r="AF16" s="29">
        <f t="shared" si="24"/>
        <v>0</v>
      </c>
      <c r="AG16" s="29">
        <f t="shared" si="24"/>
        <v>0</v>
      </c>
      <c r="AH16" s="29">
        <f t="shared" si="24"/>
        <v>200</v>
      </c>
      <c r="AI16" s="29">
        <f t="shared" si="24"/>
        <v>200</v>
      </c>
      <c r="AJ16" s="29">
        <f t="shared" si="24"/>
        <v>0</v>
      </c>
      <c r="AK16" s="29">
        <f t="shared" si="24"/>
        <v>0</v>
      </c>
      <c r="AL16" s="29"/>
      <c r="AM16" s="29"/>
      <c r="AN16" s="29"/>
      <c r="AO16" s="29"/>
      <c r="AP16" s="29"/>
      <c r="AQ16" s="29">
        <f t="shared" si="24"/>
        <v>200</v>
      </c>
      <c r="AR16" s="29"/>
      <c r="AS16" s="9">
        <f t="shared" si="10"/>
        <v>200</v>
      </c>
      <c r="AT16" s="29"/>
      <c r="AU16" s="9">
        <f t="shared" si="11"/>
        <v>200</v>
      </c>
      <c r="AV16" s="29">
        <f t="shared" si="24"/>
        <v>200</v>
      </c>
      <c r="AW16" s="29"/>
      <c r="AX16" s="29">
        <f t="shared" si="12"/>
        <v>200</v>
      </c>
      <c r="AY16" s="29"/>
      <c r="AZ16" s="29">
        <f t="shared" si="13"/>
        <v>200</v>
      </c>
      <c r="BA16" s="29"/>
      <c r="BB16" s="29">
        <f t="shared" si="24"/>
        <v>200</v>
      </c>
      <c r="BC16" s="29">
        <f t="shared" si="24"/>
        <v>200</v>
      </c>
      <c r="BD16" s="29">
        <f t="shared" si="24"/>
        <v>200</v>
      </c>
      <c r="BE16" s="29">
        <f t="shared" si="24"/>
        <v>0</v>
      </c>
      <c r="BF16" s="29">
        <f t="shared" si="24"/>
        <v>0</v>
      </c>
      <c r="BG16" s="29">
        <f t="shared" si="5"/>
        <v>0</v>
      </c>
      <c r="BH16" s="80">
        <f t="shared" si="6"/>
        <v>100</v>
      </c>
      <c r="BI16" s="29">
        <f t="shared" si="7"/>
        <v>0</v>
      </c>
      <c r="BJ16" s="81">
        <f t="shared" si="8"/>
        <v>100</v>
      </c>
    </row>
    <row r="17" spans="1:62" hidden="1" x14ac:dyDescent="0.25">
      <c r="A17" s="126" t="s">
        <v>47</v>
      </c>
      <c r="B17" s="124">
        <v>51</v>
      </c>
      <c r="C17" s="124">
        <v>0</v>
      </c>
      <c r="D17" s="3" t="s">
        <v>146</v>
      </c>
      <c r="E17" s="124">
        <v>851</v>
      </c>
      <c r="F17" s="4" t="s">
        <v>14</v>
      </c>
      <c r="G17" s="4" t="s">
        <v>42</v>
      </c>
      <c r="H17" s="3" t="s">
        <v>227</v>
      </c>
      <c r="I17" s="3" t="s">
        <v>48</v>
      </c>
      <c r="J17" s="29">
        <f>'7.ВС'!J46</f>
        <v>200</v>
      </c>
      <c r="K17" s="29">
        <f>'7.ВС'!K46</f>
        <v>200</v>
      </c>
      <c r="L17" s="29">
        <f>'7.ВС'!L46</f>
        <v>0</v>
      </c>
      <c r="M17" s="29">
        <f>'7.ВС'!M46</f>
        <v>0</v>
      </c>
      <c r="N17" s="29">
        <f>'7.ВС'!N46</f>
        <v>0</v>
      </c>
      <c r="O17" s="29">
        <f>'7.ВС'!O46</f>
        <v>0</v>
      </c>
      <c r="P17" s="29">
        <f>'7.ВС'!P46</f>
        <v>0</v>
      </c>
      <c r="Q17" s="29">
        <f>'7.ВС'!Q46</f>
        <v>0</v>
      </c>
      <c r="R17" s="29">
        <f>'7.ВС'!R46</f>
        <v>200</v>
      </c>
      <c r="S17" s="29">
        <f>'7.ВС'!S46</f>
        <v>200</v>
      </c>
      <c r="T17" s="29">
        <f>'7.ВС'!T46</f>
        <v>0</v>
      </c>
      <c r="U17" s="29">
        <f>'7.ВС'!U46</f>
        <v>0</v>
      </c>
      <c r="V17" s="29">
        <f>'7.ВС'!V46</f>
        <v>0</v>
      </c>
      <c r="W17" s="29">
        <f>'7.ВС'!W46</f>
        <v>0</v>
      </c>
      <c r="X17" s="29">
        <f>'7.ВС'!X46</f>
        <v>0</v>
      </c>
      <c r="Y17" s="29">
        <f>'7.ВС'!Y46</f>
        <v>0</v>
      </c>
      <c r="Z17" s="29">
        <f>'7.ВС'!Z46</f>
        <v>200</v>
      </c>
      <c r="AA17" s="29">
        <f>'7.ВС'!AA46</f>
        <v>200</v>
      </c>
      <c r="AB17" s="29">
        <f>'7.ВС'!AB46</f>
        <v>0</v>
      </c>
      <c r="AC17" s="29">
        <f>'7.ВС'!AC46</f>
        <v>0</v>
      </c>
      <c r="AD17" s="29">
        <f>'7.ВС'!AD46</f>
        <v>0</v>
      </c>
      <c r="AE17" s="29">
        <f>'7.ВС'!AE46</f>
        <v>0</v>
      </c>
      <c r="AF17" s="29">
        <f>'7.ВС'!AF46</f>
        <v>0</v>
      </c>
      <c r="AG17" s="29">
        <f>'7.ВС'!AG46</f>
        <v>0</v>
      </c>
      <c r="AH17" s="29">
        <f>'7.ВС'!AH46</f>
        <v>200</v>
      </c>
      <c r="AI17" s="29">
        <f>'7.ВС'!AI46</f>
        <v>200</v>
      </c>
      <c r="AJ17" s="29">
        <f>'7.ВС'!AJ46</f>
        <v>0</v>
      </c>
      <c r="AK17" s="29">
        <f>'7.ВС'!AK46</f>
        <v>0</v>
      </c>
      <c r="AL17" s="29"/>
      <c r="AM17" s="29"/>
      <c r="AN17" s="29"/>
      <c r="AO17" s="29"/>
      <c r="AP17" s="29"/>
      <c r="AQ17" s="29">
        <f>'7.ВС'!AQ46</f>
        <v>200</v>
      </c>
      <c r="AR17" s="29"/>
      <c r="AS17" s="9">
        <f t="shared" si="10"/>
        <v>200</v>
      </c>
      <c r="AT17" s="29"/>
      <c r="AU17" s="9">
        <f t="shared" si="11"/>
        <v>200</v>
      </c>
      <c r="AV17" s="29">
        <f>'7.ВС'!AV46</f>
        <v>200</v>
      </c>
      <c r="AW17" s="29"/>
      <c r="AX17" s="29">
        <f t="shared" si="12"/>
        <v>200</v>
      </c>
      <c r="AY17" s="29"/>
      <c r="AZ17" s="29">
        <f t="shared" si="13"/>
        <v>200</v>
      </c>
      <c r="BA17" s="29"/>
      <c r="BB17" s="29">
        <f>'7.ВС'!BA46</f>
        <v>200</v>
      </c>
      <c r="BC17" s="29">
        <f>'7.ВС'!BB46</f>
        <v>200</v>
      </c>
      <c r="BD17" s="29">
        <f>'7.ВС'!BC46</f>
        <v>200</v>
      </c>
      <c r="BE17" s="29">
        <f>'7.ВС'!BD46</f>
        <v>0</v>
      </c>
      <c r="BF17" s="29">
        <f>'7.ВС'!BE46</f>
        <v>0</v>
      </c>
      <c r="BG17" s="29">
        <f t="shared" si="5"/>
        <v>0</v>
      </c>
      <c r="BH17" s="80">
        <f t="shared" si="6"/>
        <v>100</v>
      </c>
      <c r="BI17" s="29">
        <f t="shared" si="7"/>
        <v>0</v>
      </c>
      <c r="BJ17" s="81">
        <f t="shared" si="8"/>
        <v>100</v>
      </c>
    </row>
    <row r="18" spans="1:62" ht="90" hidden="1" x14ac:dyDescent="0.25">
      <c r="A18" s="22" t="s">
        <v>88</v>
      </c>
      <c r="B18" s="124">
        <v>51</v>
      </c>
      <c r="C18" s="124">
        <v>0</v>
      </c>
      <c r="D18" s="3" t="s">
        <v>146</v>
      </c>
      <c r="E18" s="124">
        <v>851</v>
      </c>
      <c r="F18" s="4" t="s">
        <v>16</v>
      </c>
      <c r="G18" s="4" t="s">
        <v>87</v>
      </c>
      <c r="H18" s="4" t="s">
        <v>228</v>
      </c>
      <c r="I18" s="4"/>
      <c r="J18" s="29">
        <f t="shared" ref="J18" si="25">J19+J21</f>
        <v>163029</v>
      </c>
      <c r="K18" s="29">
        <f t="shared" ref="K18:AC18" si="26">K19+K21</f>
        <v>163029</v>
      </c>
      <c r="L18" s="29">
        <f t="shared" si="26"/>
        <v>0</v>
      </c>
      <c r="M18" s="29">
        <f t="shared" si="26"/>
        <v>0</v>
      </c>
      <c r="N18" s="29">
        <f t="shared" si="26"/>
        <v>0</v>
      </c>
      <c r="O18" s="29">
        <f t="shared" si="26"/>
        <v>0</v>
      </c>
      <c r="P18" s="29">
        <f t="shared" si="26"/>
        <v>0</v>
      </c>
      <c r="Q18" s="29">
        <f t="shared" si="26"/>
        <v>0</v>
      </c>
      <c r="R18" s="29">
        <f t="shared" si="26"/>
        <v>163029</v>
      </c>
      <c r="S18" s="29">
        <f t="shared" si="26"/>
        <v>163029</v>
      </c>
      <c r="T18" s="29">
        <f t="shared" si="26"/>
        <v>0</v>
      </c>
      <c r="U18" s="29">
        <f t="shared" si="26"/>
        <v>0</v>
      </c>
      <c r="V18" s="29">
        <f t="shared" si="26"/>
        <v>0</v>
      </c>
      <c r="W18" s="29">
        <f t="shared" si="26"/>
        <v>0</v>
      </c>
      <c r="X18" s="29">
        <f t="shared" si="26"/>
        <v>0</v>
      </c>
      <c r="Y18" s="29">
        <f t="shared" si="26"/>
        <v>0</v>
      </c>
      <c r="Z18" s="29">
        <f t="shared" si="26"/>
        <v>163029</v>
      </c>
      <c r="AA18" s="29">
        <f t="shared" si="26"/>
        <v>163029</v>
      </c>
      <c r="AB18" s="29">
        <f t="shared" si="26"/>
        <v>0</v>
      </c>
      <c r="AC18" s="29">
        <f t="shared" si="26"/>
        <v>0</v>
      </c>
      <c r="AD18" s="29">
        <f t="shared" ref="AD18:AK18" si="27">AD19+AD21</f>
        <v>0</v>
      </c>
      <c r="AE18" s="29">
        <f t="shared" si="27"/>
        <v>0</v>
      </c>
      <c r="AF18" s="29">
        <f t="shared" si="27"/>
        <v>0</v>
      </c>
      <c r="AG18" s="29">
        <f t="shared" si="27"/>
        <v>0</v>
      </c>
      <c r="AH18" s="29">
        <f t="shared" si="27"/>
        <v>163029</v>
      </c>
      <c r="AI18" s="29">
        <f t="shared" si="27"/>
        <v>163029</v>
      </c>
      <c r="AJ18" s="29">
        <f t="shared" si="27"/>
        <v>0</v>
      </c>
      <c r="AK18" s="29">
        <f t="shared" si="27"/>
        <v>0</v>
      </c>
      <c r="AL18" s="29"/>
      <c r="AM18" s="29"/>
      <c r="AN18" s="29"/>
      <c r="AO18" s="29"/>
      <c r="AP18" s="29"/>
      <c r="AQ18" s="29">
        <f t="shared" ref="AQ18:BF18" si="28">AQ19+AQ21</f>
        <v>163029</v>
      </c>
      <c r="AR18" s="29"/>
      <c r="AS18" s="9">
        <f t="shared" si="10"/>
        <v>163029</v>
      </c>
      <c r="AT18" s="29"/>
      <c r="AU18" s="9">
        <f t="shared" si="11"/>
        <v>163029</v>
      </c>
      <c r="AV18" s="29">
        <f t="shared" si="28"/>
        <v>163029</v>
      </c>
      <c r="AW18" s="29"/>
      <c r="AX18" s="29">
        <f t="shared" si="12"/>
        <v>163029</v>
      </c>
      <c r="AY18" s="29"/>
      <c r="AZ18" s="29">
        <f t="shared" si="13"/>
        <v>163029</v>
      </c>
      <c r="BA18" s="29"/>
      <c r="BB18" s="29">
        <f t="shared" ref="BB18" si="29">BB19+BB21</f>
        <v>156308</v>
      </c>
      <c r="BC18" s="29">
        <f t="shared" si="28"/>
        <v>156308</v>
      </c>
      <c r="BD18" s="29">
        <f t="shared" si="28"/>
        <v>156308</v>
      </c>
      <c r="BE18" s="29">
        <f t="shared" si="28"/>
        <v>0</v>
      </c>
      <c r="BF18" s="29">
        <f t="shared" si="28"/>
        <v>0</v>
      </c>
      <c r="BG18" s="29">
        <f t="shared" si="5"/>
        <v>6721</v>
      </c>
      <c r="BH18" s="80">
        <f t="shared" si="6"/>
        <v>104.2998438979451</v>
      </c>
      <c r="BI18" s="29">
        <f t="shared" si="7"/>
        <v>6721</v>
      </c>
      <c r="BJ18" s="81">
        <f t="shared" si="8"/>
        <v>104.2998438979451</v>
      </c>
    </row>
    <row r="19" spans="1:62" ht="135" hidden="1" x14ac:dyDescent="0.25">
      <c r="A19" s="126" t="s">
        <v>19</v>
      </c>
      <c r="B19" s="124">
        <v>51</v>
      </c>
      <c r="C19" s="124">
        <v>0</v>
      </c>
      <c r="D19" s="3" t="s">
        <v>146</v>
      </c>
      <c r="E19" s="124">
        <v>851</v>
      </c>
      <c r="F19" s="4" t="s">
        <v>16</v>
      </c>
      <c r="G19" s="4" t="s">
        <v>87</v>
      </c>
      <c r="H19" s="4" t="s">
        <v>228</v>
      </c>
      <c r="I19" s="3" t="s">
        <v>21</v>
      </c>
      <c r="J19" s="29">
        <f t="shared" ref="J19:BF19" si="30">J20</f>
        <v>102560</v>
      </c>
      <c r="K19" s="29">
        <f t="shared" si="30"/>
        <v>102560</v>
      </c>
      <c r="L19" s="29">
        <f t="shared" si="30"/>
        <v>0</v>
      </c>
      <c r="M19" s="29">
        <f t="shared" si="30"/>
        <v>0</v>
      </c>
      <c r="N19" s="29">
        <f t="shared" si="30"/>
        <v>0</v>
      </c>
      <c r="O19" s="29">
        <f t="shared" si="30"/>
        <v>0</v>
      </c>
      <c r="P19" s="29">
        <f t="shared" si="30"/>
        <v>0</v>
      </c>
      <c r="Q19" s="29">
        <f t="shared" si="30"/>
        <v>0</v>
      </c>
      <c r="R19" s="29">
        <f t="shared" si="30"/>
        <v>102560</v>
      </c>
      <c r="S19" s="29">
        <f t="shared" si="30"/>
        <v>102560</v>
      </c>
      <c r="T19" s="29">
        <f t="shared" si="30"/>
        <v>0</v>
      </c>
      <c r="U19" s="29">
        <f t="shared" si="30"/>
        <v>0</v>
      </c>
      <c r="V19" s="29">
        <f t="shared" si="30"/>
        <v>22800</v>
      </c>
      <c r="W19" s="29">
        <f t="shared" si="30"/>
        <v>22800</v>
      </c>
      <c r="X19" s="29">
        <f t="shared" si="30"/>
        <v>0</v>
      </c>
      <c r="Y19" s="29">
        <f t="shared" si="30"/>
        <v>0</v>
      </c>
      <c r="Z19" s="29">
        <f t="shared" si="30"/>
        <v>125360</v>
      </c>
      <c r="AA19" s="29">
        <f t="shared" si="30"/>
        <v>125360</v>
      </c>
      <c r="AB19" s="29">
        <f t="shared" si="30"/>
        <v>0</v>
      </c>
      <c r="AC19" s="29">
        <f t="shared" si="30"/>
        <v>0</v>
      </c>
      <c r="AD19" s="29">
        <f t="shared" si="30"/>
        <v>0</v>
      </c>
      <c r="AE19" s="29">
        <f t="shared" si="30"/>
        <v>0</v>
      </c>
      <c r="AF19" s="29">
        <f t="shared" si="30"/>
        <v>0</v>
      </c>
      <c r="AG19" s="29">
        <f t="shared" si="30"/>
        <v>0</v>
      </c>
      <c r="AH19" s="29">
        <f t="shared" si="30"/>
        <v>125360</v>
      </c>
      <c r="AI19" s="29">
        <f t="shared" si="30"/>
        <v>125360</v>
      </c>
      <c r="AJ19" s="29">
        <f t="shared" si="30"/>
        <v>0</v>
      </c>
      <c r="AK19" s="29">
        <f t="shared" si="30"/>
        <v>0</v>
      </c>
      <c r="AL19" s="29"/>
      <c r="AM19" s="29"/>
      <c r="AN19" s="29"/>
      <c r="AO19" s="29"/>
      <c r="AP19" s="29"/>
      <c r="AQ19" s="29">
        <f t="shared" si="30"/>
        <v>102560</v>
      </c>
      <c r="AR19" s="29"/>
      <c r="AS19" s="9">
        <f t="shared" si="10"/>
        <v>102560</v>
      </c>
      <c r="AT19" s="29"/>
      <c r="AU19" s="9">
        <f t="shared" si="11"/>
        <v>102560</v>
      </c>
      <c r="AV19" s="29">
        <f t="shared" si="30"/>
        <v>102560</v>
      </c>
      <c r="AW19" s="29"/>
      <c r="AX19" s="29">
        <f t="shared" si="12"/>
        <v>102560</v>
      </c>
      <c r="AY19" s="29"/>
      <c r="AZ19" s="29">
        <f t="shared" si="13"/>
        <v>102560</v>
      </c>
      <c r="BA19" s="29"/>
      <c r="BB19" s="29">
        <f t="shared" si="30"/>
        <v>101519</v>
      </c>
      <c r="BC19" s="29">
        <f t="shared" si="30"/>
        <v>101519</v>
      </c>
      <c r="BD19" s="29">
        <f t="shared" si="30"/>
        <v>101519</v>
      </c>
      <c r="BE19" s="29">
        <f t="shared" si="30"/>
        <v>0</v>
      </c>
      <c r="BF19" s="29">
        <f t="shared" si="30"/>
        <v>0</v>
      </c>
      <c r="BG19" s="29">
        <f t="shared" si="5"/>
        <v>1041</v>
      </c>
      <c r="BH19" s="80">
        <f t="shared" si="6"/>
        <v>101.02542381229129</v>
      </c>
      <c r="BI19" s="29">
        <f t="shared" si="7"/>
        <v>1041</v>
      </c>
      <c r="BJ19" s="81">
        <f t="shared" si="8"/>
        <v>101.02542381229129</v>
      </c>
    </row>
    <row r="20" spans="1:62" ht="45" hidden="1" x14ac:dyDescent="0.25">
      <c r="A20" s="126" t="s">
        <v>11</v>
      </c>
      <c r="B20" s="124">
        <v>51</v>
      </c>
      <c r="C20" s="124">
        <v>0</v>
      </c>
      <c r="D20" s="3" t="s">
        <v>146</v>
      </c>
      <c r="E20" s="124">
        <v>851</v>
      </c>
      <c r="F20" s="4" t="s">
        <v>16</v>
      </c>
      <c r="G20" s="4" t="s">
        <v>87</v>
      </c>
      <c r="H20" s="4" t="s">
        <v>228</v>
      </c>
      <c r="I20" s="3" t="s">
        <v>22</v>
      </c>
      <c r="J20" s="29">
        <f>'7.ВС'!J120</f>
        <v>102560</v>
      </c>
      <c r="K20" s="29">
        <f>'7.ВС'!K120</f>
        <v>102560</v>
      </c>
      <c r="L20" s="29">
        <f>'7.ВС'!L120</f>
        <v>0</v>
      </c>
      <c r="M20" s="29">
        <f>'7.ВС'!M120</f>
        <v>0</v>
      </c>
      <c r="N20" s="29">
        <f>'7.ВС'!N120</f>
        <v>0</v>
      </c>
      <c r="O20" s="29">
        <f>'7.ВС'!O120</f>
        <v>0</v>
      </c>
      <c r="P20" s="29">
        <f>'7.ВС'!P120</f>
        <v>0</v>
      </c>
      <c r="Q20" s="29">
        <f>'7.ВС'!Q120</f>
        <v>0</v>
      </c>
      <c r="R20" s="29">
        <f>'7.ВС'!R120</f>
        <v>102560</v>
      </c>
      <c r="S20" s="29">
        <f>'7.ВС'!S120</f>
        <v>102560</v>
      </c>
      <c r="T20" s="29">
        <f>'7.ВС'!T120</f>
        <v>0</v>
      </c>
      <c r="U20" s="29">
        <f>'7.ВС'!U120</f>
        <v>0</v>
      </c>
      <c r="V20" s="29">
        <f>'7.ВС'!V120</f>
        <v>22800</v>
      </c>
      <c r="W20" s="29">
        <f>'7.ВС'!W120</f>
        <v>22800</v>
      </c>
      <c r="X20" s="29">
        <f>'7.ВС'!X120</f>
        <v>0</v>
      </c>
      <c r="Y20" s="29">
        <f>'7.ВС'!Y120</f>
        <v>0</v>
      </c>
      <c r="Z20" s="29">
        <f>'7.ВС'!Z120</f>
        <v>125360</v>
      </c>
      <c r="AA20" s="29">
        <f>'7.ВС'!AA120</f>
        <v>125360</v>
      </c>
      <c r="AB20" s="29">
        <f>'7.ВС'!AB120</f>
        <v>0</v>
      </c>
      <c r="AC20" s="29">
        <f>'7.ВС'!AC120</f>
        <v>0</v>
      </c>
      <c r="AD20" s="29">
        <f>'7.ВС'!AD120</f>
        <v>0</v>
      </c>
      <c r="AE20" s="29">
        <f>'7.ВС'!AE120</f>
        <v>0</v>
      </c>
      <c r="AF20" s="29">
        <f>'7.ВС'!AF120</f>
        <v>0</v>
      </c>
      <c r="AG20" s="29">
        <f>'7.ВС'!AG120</f>
        <v>0</v>
      </c>
      <c r="AH20" s="29">
        <f>'7.ВС'!AH120</f>
        <v>125360</v>
      </c>
      <c r="AI20" s="29">
        <f>'7.ВС'!AI120</f>
        <v>125360</v>
      </c>
      <c r="AJ20" s="29">
        <f>'7.ВС'!AJ120</f>
        <v>0</v>
      </c>
      <c r="AK20" s="29">
        <f>'7.ВС'!AK120</f>
        <v>0</v>
      </c>
      <c r="AL20" s="29"/>
      <c r="AM20" s="29"/>
      <c r="AN20" s="29"/>
      <c r="AO20" s="29"/>
      <c r="AP20" s="29"/>
      <c r="AQ20" s="29">
        <f>'7.ВС'!AQ120</f>
        <v>102560</v>
      </c>
      <c r="AR20" s="29"/>
      <c r="AS20" s="9">
        <f t="shared" si="10"/>
        <v>102560</v>
      </c>
      <c r="AT20" s="29"/>
      <c r="AU20" s="9">
        <f t="shared" si="11"/>
        <v>102560</v>
      </c>
      <c r="AV20" s="29">
        <f>'7.ВС'!AV120</f>
        <v>102560</v>
      </c>
      <c r="AW20" s="29"/>
      <c r="AX20" s="29">
        <f t="shared" si="12"/>
        <v>102560</v>
      </c>
      <c r="AY20" s="29"/>
      <c r="AZ20" s="29">
        <f t="shared" si="13"/>
        <v>102560</v>
      </c>
      <c r="BA20" s="29"/>
      <c r="BB20" s="29">
        <f>'7.ВС'!BA120</f>
        <v>101519</v>
      </c>
      <c r="BC20" s="29">
        <f>'7.ВС'!BB120</f>
        <v>101519</v>
      </c>
      <c r="BD20" s="29">
        <f>'7.ВС'!BC120</f>
        <v>101519</v>
      </c>
      <c r="BE20" s="29">
        <f>'7.ВС'!BD120</f>
        <v>0</v>
      </c>
      <c r="BF20" s="29">
        <f>'7.ВС'!BE120</f>
        <v>0</v>
      </c>
      <c r="BG20" s="29">
        <f t="shared" si="5"/>
        <v>1041</v>
      </c>
      <c r="BH20" s="80">
        <f t="shared" si="6"/>
        <v>101.02542381229129</v>
      </c>
      <c r="BI20" s="29">
        <f t="shared" si="7"/>
        <v>1041</v>
      </c>
      <c r="BJ20" s="81">
        <f t="shared" si="8"/>
        <v>101.02542381229129</v>
      </c>
    </row>
    <row r="21" spans="1:62" ht="60" hidden="1" x14ac:dyDescent="0.25">
      <c r="A21" s="106" t="s">
        <v>25</v>
      </c>
      <c r="B21" s="124">
        <v>51</v>
      </c>
      <c r="C21" s="124">
        <v>0</v>
      </c>
      <c r="D21" s="3" t="s">
        <v>146</v>
      </c>
      <c r="E21" s="124">
        <v>851</v>
      </c>
      <c r="F21" s="4" t="s">
        <v>16</v>
      </c>
      <c r="G21" s="4" t="s">
        <v>87</v>
      </c>
      <c r="H21" s="4" t="s">
        <v>228</v>
      </c>
      <c r="I21" s="3" t="s">
        <v>26</v>
      </c>
      <c r="J21" s="29">
        <f t="shared" ref="J21:BF21" si="31">J22</f>
        <v>60469</v>
      </c>
      <c r="K21" s="29">
        <f t="shared" si="31"/>
        <v>60469</v>
      </c>
      <c r="L21" s="29">
        <f t="shared" si="31"/>
        <v>0</v>
      </c>
      <c r="M21" s="29">
        <f t="shared" si="31"/>
        <v>0</v>
      </c>
      <c r="N21" s="29">
        <f t="shared" si="31"/>
        <v>0</v>
      </c>
      <c r="O21" s="29">
        <f t="shared" si="31"/>
        <v>0</v>
      </c>
      <c r="P21" s="29">
        <f t="shared" si="31"/>
        <v>0</v>
      </c>
      <c r="Q21" s="29">
        <f t="shared" si="31"/>
        <v>0</v>
      </c>
      <c r="R21" s="29">
        <f t="shared" si="31"/>
        <v>60469</v>
      </c>
      <c r="S21" s="29">
        <f t="shared" si="31"/>
        <v>60469</v>
      </c>
      <c r="T21" s="29">
        <f t="shared" si="31"/>
        <v>0</v>
      </c>
      <c r="U21" s="29">
        <f t="shared" si="31"/>
        <v>0</v>
      </c>
      <c r="V21" s="29">
        <f t="shared" si="31"/>
        <v>-22800</v>
      </c>
      <c r="W21" s="29">
        <f t="shared" si="31"/>
        <v>-22800</v>
      </c>
      <c r="X21" s="29">
        <f t="shared" si="31"/>
        <v>0</v>
      </c>
      <c r="Y21" s="29">
        <f t="shared" si="31"/>
        <v>0</v>
      </c>
      <c r="Z21" s="29">
        <f t="shared" si="31"/>
        <v>37669</v>
      </c>
      <c r="AA21" s="29">
        <f t="shared" si="31"/>
        <v>37669</v>
      </c>
      <c r="AB21" s="29">
        <f t="shared" si="31"/>
        <v>0</v>
      </c>
      <c r="AC21" s="29">
        <f t="shared" si="31"/>
        <v>0</v>
      </c>
      <c r="AD21" s="29">
        <f t="shared" si="31"/>
        <v>0</v>
      </c>
      <c r="AE21" s="29">
        <f t="shared" si="31"/>
        <v>0</v>
      </c>
      <c r="AF21" s="29">
        <f t="shared" si="31"/>
        <v>0</v>
      </c>
      <c r="AG21" s="29">
        <f t="shared" si="31"/>
        <v>0</v>
      </c>
      <c r="AH21" s="29">
        <f t="shared" si="31"/>
        <v>37669</v>
      </c>
      <c r="AI21" s="29">
        <f t="shared" si="31"/>
        <v>37669</v>
      </c>
      <c r="AJ21" s="29">
        <f t="shared" si="31"/>
        <v>0</v>
      </c>
      <c r="AK21" s="29">
        <f t="shared" si="31"/>
        <v>0</v>
      </c>
      <c r="AL21" s="29"/>
      <c r="AM21" s="29"/>
      <c r="AN21" s="29"/>
      <c r="AO21" s="29"/>
      <c r="AP21" s="29"/>
      <c r="AQ21" s="29">
        <f t="shared" si="31"/>
        <v>60469</v>
      </c>
      <c r="AR21" s="29"/>
      <c r="AS21" s="9">
        <f t="shared" si="10"/>
        <v>60469</v>
      </c>
      <c r="AT21" s="29"/>
      <c r="AU21" s="9">
        <f t="shared" si="11"/>
        <v>60469</v>
      </c>
      <c r="AV21" s="29">
        <f t="shared" si="31"/>
        <v>60469</v>
      </c>
      <c r="AW21" s="29"/>
      <c r="AX21" s="29">
        <f t="shared" si="12"/>
        <v>60469</v>
      </c>
      <c r="AY21" s="29"/>
      <c r="AZ21" s="29">
        <f t="shared" si="13"/>
        <v>60469</v>
      </c>
      <c r="BA21" s="29"/>
      <c r="BB21" s="29">
        <f t="shared" si="31"/>
        <v>54789</v>
      </c>
      <c r="BC21" s="29">
        <f t="shared" si="31"/>
        <v>54789</v>
      </c>
      <c r="BD21" s="29">
        <f t="shared" si="31"/>
        <v>54789</v>
      </c>
      <c r="BE21" s="29">
        <f t="shared" si="31"/>
        <v>0</v>
      </c>
      <c r="BF21" s="29">
        <f t="shared" si="31"/>
        <v>0</v>
      </c>
      <c r="BG21" s="29">
        <f t="shared" si="5"/>
        <v>5680</v>
      </c>
      <c r="BH21" s="80">
        <f t="shared" si="6"/>
        <v>110.36704447973133</v>
      </c>
      <c r="BI21" s="29">
        <f t="shared" si="7"/>
        <v>5680</v>
      </c>
      <c r="BJ21" s="81">
        <f t="shared" si="8"/>
        <v>110.36704447973133</v>
      </c>
    </row>
    <row r="22" spans="1:62" ht="60" hidden="1" x14ac:dyDescent="0.25">
      <c r="A22" s="106" t="s">
        <v>12</v>
      </c>
      <c r="B22" s="124">
        <v>51</v>
      </c>
      <c r="C22" s="124">
        <v>0</v>
      </c>
      <c r="D22" s="4" t="s">
        <v>146</v>
      </c>
      <c r="E22" s="124">
        <v>851</v>
      </c>
      <c r="F22" s="4" t="s">
        <v>16</v>
      </c>
      <c r="G22" s="4" t="s">
        <v>87</v>
      </c>
      <c r="H22" s="4" t="s">
        <v>228</v>
      </c>
      <c r="I22" s="3" t="s">
        <v>27</v>
      </c>
      <c r="J22" s="29">
        <f>'7.ВС'!J122</f>
        <v>60469</v>
      </c>
      <c r="K22" s="29">
        <f>'7.ВС'!K122</f>
        <v>60469</v>
      </c>
      <c r="L22" s="29">
        <f>'7.ВС'!L122</f>
        <v>0</v>
      </c>
      <c r="M22" s="29">
        <f>'7.ВС'!M122</f>
        <v>0</v>
      </c>
      <c r="N22" s="29">
        <f>'7.ВС'!N122</f>
        <v>0</v>
      </c>
      <c r="O22" s="29">
        <f>'7.ВС'!O122</f>
        <v>0</v>
      </c>
      <c r="P22" s="29">
        <f>'7.ВС'!P122</f>
        <v>0</v>
      </c>
      <c r="Q22" s="29">
        <f>'7.ВС'!Q122</f>
        <v>0</v>
      </c>
      <c r="R22" s="29">
        <f>'7.ВС'!R122</f>
        <v>60469</v>
      </c>
      <c r="S22" s="29">
        <f>'7.ВС'!S122</f>
        <v>60469</v>
      </c>
      <c r="T22" s="29">
        <f>'7.ВС'!T122</f>
        <v>0</v>
      </c>
      <c r="U22" s="29">
        <f>'7.ВС'!U122</f>
        <v>0</v>
      </c>
      <c r="V22" s="29">
        <f>'7.ВС'!V122</f>
        <v>-22800</v>
      </c>
      <c r="W22" s="29">
        <f>'7.ВС'!W122</f>
        <v>-22800</v>
      </c>
      <c r="X22" s="29">
        <f>'7.ВС'!X122</f>
        <v>0</v>
      </c>
      <c r="Y22" s="29">
        <f>'7.ВС'!Y122</f>
        <v>0</v>
      </c>
      <c r="Z22" s="29">
        <f>'7.ВС'!Z122</f>
        <v>37669</v>
      </c>
      <c r="AA22" s="29">
        <f>'7.ВС'!AA122</f>
        <v>37669</v>
      </c>
      <c r="AB22" s="29">
        <f>'7.ВС'!AB122</f>
        <v>0</v>
      </c>
      <c r="AC22" s="29">
        <f>'7.ВС'!AC122</f>
        <v>0</v>
      </c>
      <c r="AD22" s="29">
        <f>'7.ВС'!AD122</f>
        <v>0</v>
      </c>
      <c r="AE22" s="29">
        <f>'7.ВС'!AE122</f>
        <v>0</v>
      </c>
      <c r="AF22" s="29">
        <f>'7.ВС'!AF122</f>
        <v>0</v>
      </c>
      <c r="AG22" s="29">
        <f>'7.ВС'!AG122</f>
        <v>0</v>
      </c>
      <c r="AH22" s="29">
        <f>'7.ВС'!AH122</f>
        <v>37669</v>
      </c>
      <c r="AI22" s="29">
        <f>'7.ВС'!AI122</f>
        <v>37669</v>
      </c>
      <c r="AJ22" s="29">
        <f>'7.ВС'!AJ122</f>
        <v>0</v>
      </c>
      <c r="AK22" s="29">
        <f>'7.ВС'!AK122</f>
        <v>0</v>
      </c>
      <c r="AL22" s="29"/>
      <c r="AM22" s="29"/>
      <c r="AN22" s="29"/>
      <c r="AO22" s="29"/>
      <c r="AP22" s="29"/>
      <c r="AQ22" s="29">
        <f>'7.ВС'!AQ122</f>
        <v>60469</v>
      </c>
      <c r="AR22" s="29"/>
      <c r="AS22" s="9">
        <f t="shared" si="10"/>
        <v>60469</v>
      </c>
      <c r="AT22" s="29"/>
      <c r="AU22" s="9">
        <f t="shared" si="11"/>
        <v>60469</v>
      </c>
      <c r="AV22" s="29">
        <f>'7.ВС'!AV122</f>
        <v>60469</v>
      </c>
      <c r="AW22" s="29"/>
      <c r="AX22" s="29">
        <f t="shared" si="12"/>
        <v>60469</v>
      </c>
      <c r="AY22" s="29"/>
      <c r="AZ22" s="29">
        <f t="shared" si="13"/>
        <v>60469</v>
      </c>
      <c r="BA22" s="29"/>
      <c r="BB22" s="29">
        <f>'7.ВС'!BA122</f>
        <v>54789</v>
      </c>
      <c r="BC22" s="29">
        <f>'7.ВС'!BB122</f>
        <v>54789</v>
      </c>
      <c r="BD22" s="29">
        <f>'7.ВС'!BC122</f>
        <v>54789</v>
      </c>
      <c r="BE22" s="29">
        <f>'7.ВС'!BD122</f>
        <v>0</v>
      </c>
      <c r="BF22" s="29">
        <f>'7.ВС'!BE122</f>
        <v>0</v>
      </c>
      <c r="BG22" s="29">
        <f t="shared" si="5"/>
        <v>5680</v>
      </c>
      <c r="BH22" s="80">
        <f t="shared" si="6"/>
        <v>110.36704447973133</v>
      </c>
      <c r="BI22" s="29">
        <f t="shared" si="7"/>
        <v>5680</v>
      </c>
      <c r="BJ22" s="81">
        <f t="shared" si="8"/>
        <v>110.36704447973133</v>
      </c>
    </row>
    <row r="23" spans="1:62" ht="75" x14ac:dyDescent="0.25">
      <c r="A23" s="22" t="s">
        <v>17</v>
      </c>
      <c r="B23" s="124">
        <v>51</v>
      </c>
      <c r="C23" s="124">
        <v>0</v>
      </c>
      <c r="D23" s="3" t="s">
        <v>146</v>
      </c>
      <c r="E23" s="124">
        <v>851</v>
      </c>
      <c r="F23" s="3" t="s">
        <v>14</v>
      </c>
      <c r="G23" s="3" t="s">
        <v>16</v>
      </c>
      <c r="H23" s="3" t="s">
        <v>280</v>
      </c>
      <c r="I23" s="3"/>
      <c r="J23" s="29">
        <f t="shared" ref="J23:BC24" si="32">J24</f>
        <v>1010900</v>
      </c>
      <c r="K23" s="29">
        <f t="shared" si="32"/>
        <v>0</v>
      </c>
      <c r="L23" s="29">
        <f t="shared" si="32"/>
        <v>1010900</v>
      </c>
      <c r="M23" s="29">
        <f t="shared" si="32"/>
        <v>0</v>
      </c>
      <c r="N23" s="29">
        <f t="shared" si="32"/>
        <v>0</v>
      </c>
      <c r="O23" s="29">
        <f t="shared" si="32"/>
        <v>0</v>
      </c>
      <c r="P23" s="29">
        <f t="shared" si="32"/>
        <v>0</v>
      </c>
      <c r="Q23" s="29">
        <f t="shared" si="32"/>
        <v>0</v>
      </c>
      <c r="R23" s="29">
        <f t="shared" si="32"/>
        <v>1010900</v>
      </c>
      <c r="S23" s="29">
        <f t="shared" si="32"/>
        <v>0</v>
      </c>
      <c r="T23" s="29">
        <f t="shared" si="32"/>
        <v>1010900</v>
      </c>
      <c r="U23" s="29">
        <f t="shared" si="32"/>
        <v>0</v>
      </c>
      <c r="V23" s="29">
        <f t="shared" si="32"/>
        <v>295300</v>
      </c>
      <c r="W23" s="29">
        <f t="shared" si="32"/>
        <v>0</v>
      </c>
      <c r="X23" s="29">
        <f t="shared" si="32"/>
        <v>295300</v>
      </c>
      <c r="Y23" s="29">
        <f t="shared" si="32"/>
        <v>0</v>
      </c>
      <c r="Z23" s="29">
        <f t="shared" si="32"/>
        <v>1306200</v>
      </c>
      <c r="AA23" s="29">
        <f t="shared" si="32"/>
        <v>0</v>
      </c>
      <c r="AB23" s="29">
        <f t="shared" si="32"/>
        <v>1306200</v>
      </c>
      <c r="AC23" s="29">
        <f t="shared" si="32"/>
        <v>0</v>
      </c>
      <c r="AD23" s="29">
        <f t="shared" si="32"/>
        <v>89461</v>
      </c>
      <c r="AE23" s="29">
        <f t="shared" si="32"/>
        <v>0</v>
      </c>
      <c r="AF23" s="29">
        <f t="shared" si="32"/>
        <v>89461</v>
      </c>
      <c r="AG23" s="29">
        <f t="shared" si="32"/>
        <v>0</v>
      </c>
      <c r="AH23" s="29">
        <f t="shared" si="32"/>
        <v>1395661</v>
      </c>
      <c r="AI23" s="29">
        <f t="shared" si="32"/>
        <v>0</v>
      </c>
      <c r="AJ23" s="29">
        <f t="shared" si="32"/>
        <v>1395661</v>
      </c>
      <c r="AK23" s="29">
        <f t="shared" si="32"/>
        <v>0</v>
      </c>
      <c r="AL23" s="29"/>
      <c r="AM23" s="29"/>
      <c r="AN23" s="29"/>
      <c r="AO23" s="29"/>
      <c r="AP23" s="29"/>
      <c r="AQ23" s="29">
        <f t="shared" si="32"/>
        <v>1010900</v>
      </c>
      <c r="AR23" s="29"/>
      <c r="AS23" s="9">
        <f t="shared" si="10"/>
        <v>1010900</v>
      </c>
      <c r="AT23" s="29"/>
      <c r="AU23" s="9">
        <f t="shared" si="11"/>
        <v>1010900</v>
      </c>
      <c r="AV23" s="29">
        <f t="shared" si="32"/>
        <v>1010900</v>
      </c>
      <c r="AW23" s="29"/>
      <c r="AX23" s="29">
        <f t="shared" si="12"/>
        <v>1010900</v>
      </c>
      <c r="AY23" s="29"/>
      <c r="AZ23" s="29">
        <f t="shared" si="13"/>
        <v>1010900</v>
      </c>
      <c r="BA23" s="29"/>
      <c r="BB23" s="29">
        <f t="shared" si="32"/>
        <v>1000400</v>
      </c>
      <c r="BC23" s="29">
        <f t="shared" si="32"/>
        <v>1000400</v>
      </c>
      <c r="BD23" s="29">
        <f t="shared" ref="BB23:BF24" si="33">BD24</f>
        <v>0</v>
      </c>
      <c r="BE23" s="29">
        <f t="shared" si="33"/>
        <v>1000400</v>
      </c>
      <c r="BF23" s="29">
        <f t="shared" si="33"/>
        <v>0</v>
      </c>
      <c r="BG23" s="29">
        <f t="shared" si="5"/>
        <v>10500</v>
      </c>
      <c r="BH23" s="80">
        <f t="shared" si="6"/>
        <v>101.04958016793282</v>
      </c>
      <c r="BI23" s="29">
        <f t="shared" si="7"/>
        <v>10500</v>
      </c>
      <c r="BJ23" s="81">
        <f t="shared" si="8"/>
        <v>101.04958016793282</v>
      </c>
    </row>
    <row r="24" spans="1:62" ht="127.5" customHeight="1" x14ac:dyDescent="0.25">
      <c r="A24" s="126" t="s">
        <v>19</v>
      </c>
      <c r="B24" s="124">
        <v>51</v>
      </c>
      <c r="C24" s="124">
        <v>0</v>
      </c>
      <c r="D24" s="3" t="s">
        <v>146</v>
      </c>
      <c r="E24" s="124">
        <v>851</v>
      </c>
      <c r="F24" s="3" t="s">
        <v>20</v>
      </c>
      <c r="G24" s="3" t="s">
        <v>16</v>
      </c>
      <c r="H24" s="3" t="s">
        <v>280</v>
      </c>
      <c r="I24" s="3" t="s">
        <v>21</v>
      </c>
      <c r="J24" s="29">
        <f t="shared" si="32"/>
        <v>1010900</v>
      </c>
      <c r="K24" s="29">
        <f t="shared" si="32"/>
        <v>0</v>
      </c>
      <c r="L24" s="29">
        <f t="shared" si="32"/>
        <v>1010900</v>
      </c>
      <c r="M24" s="29">
        <f t="shared" si="32"/>
        <v>0</v>
      </c>
      <c r="N24" s="29">
        <f t="shared" si="32"/>
        <v>0</v>
      </c>
      <c r="O24" s="29">
        <f t="shared" si="32"/>
        <v>0</v>
      </c>
      <c r="P24" s="29">
        <f t="shared" si="32"/>
        <v>0</v>
      </c>
      <c r="Q24" s="29">
        <f t="shared" si="32"/>
        <v>0</v>
      </c>
      <c r="R24" s="29">
        <f t="shared" si="32"/>
        <v>1010900</v>
      </c>
      <c r="S24" s="29">
        <f t="shared" si="32"/>
        <v>0</v>
      </c>
      <c r="T24" s="29">
        <f t="shared" si="32"/>
        <v>1010900</v>
      </c>
      <c r="U24" s="29">
        <f t="shared" si="32"/>
        <v>0</v>
      </c>
      <c r="V24" s="29">
        <f t="shared" si="32"/>
        <v>295300</v>
      </c>
      <c r="W24" s="29">
        <f t="shared" si="32"/>
        <v>0</v>
      </c>
      <c r="X24" s="29">
        <f t="shared" si="32"/>
        <v>295300</v>
      </c>
      <c r="Y24" s="29">
        <f t="shared" si="32"/>
        <v>0</v>
      </c>
      <c r="Z24" s="29">
        <f t="shared" si="32"/>
        <v>1306200</v>
      </c>
      <c r="AA24" s="29">
        <f t="shared" si="32"/>
        <v>0</v>
      </c>
      <c r="AB24" s="29">
        <f t="shared" si="32"/>
        <v>1306200</v>
      </c>
      <c r="AC24" s="29">
        <f t="shared" si="32"/>
        <v>0</v>
      </c>
      <c r="AD24" s="29">
        <f t="shared" si="32"/>
        <v>89461</v>
      </c>
      <c r="AE24" s="29">
        <f t="shared" si="32"/>
        <v>0</v>
      </c>
      <c r="AF24" s="29">
        <f t="shared" si="32"/>
        <v>89461</v>
      </c>
      <c r="AG24" s="29">
        <f t="shared" si="32"/>
        <v>0</v>
      </c>
      <c r="AH24" s="29">
        <f t="shared" si="32"/>
        <v>1395661</v>
      </c>
      <c r="AI24" s="29">
        <f t="shared" si="32"/>
        <v>0</v>
      </c>
      <c r="AJ24" s="29">
        <f t="shared" si="32"/>
        <v>1395661</v>
      </c>
      <c r="AK24" s="29">
        <f t="shared" si="32"/>
        <v>0</v>
      </c>
      <c r="AL24" s="29"/>
      <c r="AM24" s="29"/>
      <c r="AN24" s="29"/>
      <c r="AO24" s="29"/>
      <c r="AP24" s="29"/>
      <c r="AQ24" s="29">
        <f t="shared" si="32"/>
        <v>1010900</v>
      </c>
      <c r="AR24" s="29"/>
      <c r="AS24" s="9">
        <f t="shared" si="10"/>
        <v>1010900</v>
      </c>
      <c r="AT24" s="29"/>
      <c r="AU24" s="9">
        <f t="shared" si="11"/>
        <v>1010900</v>
      </c>
      <c r="AV24" s="29">
        <f t="shared" si="32"/>
        <v>1010900</v>
      </c>
      <c r="AW24" s="29"/>
      <c r="AX24" s="29">
        <f t="shared" si="12"/>
        <v>1010900</v>
      </c>
      <c r="AY24" s="29"/>
      <c r="AZ24" s="29">
        <f t="shared" si="13"/>
        <v>1010900</v>
      </c>
      <c r="BA24" s="29"/>
      <c r="BB24" s="29">
        <f t="shared" si="33"/>
        <v>1000400</v>
      </c>
      <c r="BC24" s="29">
        <f t="shared" si="33"/>
        <v>1000400</v>
      </c>
      <c r="BD24" s="29">
        <f t="shared" si="33"/>
        <v>0</v>
      </c>
      <c r="BE24" s="29">
        <f t="shared" si="33"/>
        <v>1000400</v>
      </c>
      <c r="BF24" s="29">
        <f t="shared" si="33"/>
        <v>0</v>
      </c>
      <c r="BG24" s="29">
        <f t="shared" si="5"/>
        <v>10500</v>
      </c>
      <c r="BH24" s="80">
        <f t="shared" si="6"/>
        <v>101.04958016793282</v>
      </c>
      <c r="BI24" s="29">
        <f t="shared" si="7"/>
        <v>10500</v>
      </c>
      <c r="BJ24" s="81">
        <f t="shared" si="8"/>
        <v>101.04958016793282</v>
      </c>
    </row>
    <row r="25" spans="1:62" ht="45" x14ac:dyDescent="0.25">
      <c r="A25" s="126" t="s">
        <v>11</v>
      </c>
      <c r="B25" s="124">
        <v>51</v>
      </c>
      <c r="C25" s="124">
        <v>0</v>
      </c>
      <c r="D25" s="3" t="s">
        <v>146</v>
      </c>
      <c r="E25" s="124">
        <v>851</v>
      </c>
      <c r="F25" s="3" t="s">
        <v>14</v>
      </c>
      <c r="G25" s="3" t="s">
        <v>16</v>
      </c>
      <c r="H25" s="3" t="s">
        <v>280</v>
      </c>
      <c r="I25" s="3" t="s">
        <v>22</v>
      </c>
      <c r="J25" s="29">
        <f>'7.ВС'!J14</f>
        <v>1010900</v>
      </c>
      <c r="K25" s="29">
        <f>'7.ВС'!K14</f>
        <v>0</v>
      </c>
      <c r="L25" s="29">
        <f>'7.ВС'!L14</f>
        <v>1010900</v>
      </c>
      <c r="M25" s="29">
        <f>'7.ВС'!M14</f>
        <v>0</v>
      </c>
      <c r="N25" s="29">
        <f>'7.ВС'!N14</f>
        <v>0</v>
      </c>
      <c r="O25" s="29">
        <f>'7.ВС'!O14</f>
        <v>0</v>
      </c>
      <c r="P25" s="29">
        <f>'7.ВС'!P14</f>
        <v>0</v>
      </c>
      <c r="Q25" s="29">
        <f>'7.ВС'!Q14</f>
        <v>0</v>
      </c>
      <c r="R25" s="29">
        <f>'7.ВС'!R14</f>
        <v>1010900</v>
      </c>
      <c r="S25" s="29">
        <f>'7.ВС'!S14</f>
        <v>0</v>
      </c>
      <c r="T25" s="29">
        <f>'7.ВС'!T14</f>
        <v>1010900</v>
      </c>
      <c r="U25" s="29">
        <f>'7.ВС'!U14</f>
        <v>0</v>
      </c>
      <c r="V25" s="29">
        <f>'7.ВС'!V14</f>
        <v>295300</v>
      </c>
      <c r="W25" s="29">
        <f>'7.ВС'!W14</f>
        <v>0</v>
      </c>
      <c r="X25" s="29">
        <f>'7.ВС'!X14</f>
        <v>295300</v>
      </c>
      <c r="Y25" s="29">
        <f>'7.ВС'!Y14</f>
        <v>0</v>
      </c>
      <c r="Z25" s="29">
        <f>'7.ВС'!Z14</f>
        <v>1306200</v>
      </c>
      <c r="AA25" s="29">
        <f>'7.ВС'!AA14</f>
        <v>0</v>
      </c>
      <c r="AB25" s="29">
        <f>'7.ВС'!AB14</f>
        <v>1306200</v>
      </c>
      <c r="AC25" s="29">
        <f>'7.ВС'!AC14</f>
        <v>0</v>
      </c>
      <c r="AD25" s="29">
        <f>'7.ВС'!AD14</f>
        <v>89461</v>
      </c>
      <c r="AE25" s="29">
        <f>'7.ВС'!AE14</f>
        <v>0</v>
      </c>
      <c r="AF25" s="29">
        <f>'7.ВС'!AF14</f>
        <v>89461</v>
      </c>
      <c r="AG25" s="29">
        <f>'7.ВС'!AG14</f>
        <v>0</v>
      </c>
      <c r="AH25" s="29">
        <f>'7.ВС'!AH14</f>
        <v>1395661</v>
      </c>
      <c r="AI25" s="29">
        <f>'7.ВС'!AI14</f>
        <v>0</v>
      </c>
      <c r="AJ25" s="29">
        <f>'7.ВС'!AJ14</f>
        <v>1395661</v>
      </c>
      <c r="AK25" s="29">
        <f>'7.ВС'!AK14</f>
        <v>0</v>
      </c>
      <c r="AL25" s="29"/>
      <c r="AM25" s="29"/>
      <c r="AN25" s="29"/>
      <c r="AO25" s="29"/>
      <c r="AP25" s="29"/>
      <c r="AQ25" s="29">
        <f>'7.ВС'!AQ14</f>
        <v>1010900</v>
      </c>
      <c r="AR25" s="29"/>
      <c r="AS25" s="9">
        <f t="shared" si="10"/>
        <v>1010900</v>
      </c>
      <c r="AT25" s="29"/>
      <c r="AU25" s="9">
        <f t="shared" si="11"/>
        <v>1010900</v>
      </c>
      <c r="AV25" s="29">
        <f>'7.ВС'!AV14</f>
        <v>1010900</v>
      </c>
      <c r="AW25" s="29"/>
      <c r="AX25" s="29">
        <f t="shared" si="12"/>
        <v>1010900</v>
      </c>
      <c r="AY25" s="29"/>
      <c r="AZ25" s="29">
        <f t="shared" si="13"/>
        <v>1010900</v>
      </c>
      <c r="BA25" s="29"/>
      <c r="BB25" s="29">
        <f>'7.ВС'!BA14</f>
        <v>1000400</v>
      </c>
      <c r="BC25" s="29">
        <f>'7.ВС'!BB14</f>
        <v>1000400</v>
      </c>
      <c r="BD25" s="29">
        <f>'7.ВС'!BC14</f>
        <v>0</v>
      </c>
      <c r="BE25" s="29">
        <f>'7.ВС'!BD14</f>
        <v>1000400</v>
      </c>
      <c r="BF25" s="29">
        <f>'7.ВС'!BE14</f>
        <v>0</v>
      </c>
      <c r="BG25" s="29">
        <f t="shared" si="5"/>
        <v>10500</v>
      </c>
      <c r="BH25" s="80">
        <f t="shared" si="6"/>
        <v>101.04958016793282</v>
      </c>
      <c r="BI25" s="29">
        <f t="shared" si="7"/>
        <v>10500</v>
      </c>
      <c r="BJ25" s="81">
        <f t="shared" si="8"/>
        <v>101.04958016793282</v>
      </c>
    </row>
    <row r="26" spans="1:62" ht="49.5" customHeight="1" x14ac:dyDescent="0.25">
      <c r="A26" s="22" t="s">
        <v>23</v>
      </c>
      <c r="B26" s="124">
        <v>51</v>
      </c>
      <c r="C26" s="124">
        <v>0</v>
      </c>
      <c r="D26" s="3" t="s">
        <v>146</v>
      </c>
      <c r="E26" s="124">
        <v>851</v>
      </c>
      <c r="F26" s="3" t="s">
        <v>20</v>
      </c>
      <c r="G26" s="3" t="s">
        <v>16</v>
      </c>
      <c r="H26" s="3" t="s">
        <v>281</v>
      </c>
      <c r="I26" s="3"/>
      <c r="J26" s="29">
        <f t="shared" ref="J26" si="34">J27+J29+J31</f>
        <v>15984400</v>
      </c>
      <c r="K26" s="29">
        <f t="shared" ref="K26:AC26" si="35">K27+K29+K31</f>
        <v>0</v>
      </c>
      <c r="L26" s="29">
        <f t="shared" si="35"/>
        <v>15984400</v>
      </c>
      <c r="M26" s="29">
        <f t="shared" si="35"/>
        <v>0</v>
      </c>
      <c r="N26" s="29">
        <f t="shared" si="35"/>
        <v>714866</v>
      </c>
      <c r="O26" s="29">
        <f t="shared" si="35"/>
        <v>0</v>
      </c>
      <c r="P26" s="29">
        <f t="shared" si="35"/>
        <v>714866</v>
      </c>
      <c r="Q26" s="29">
        <f t="shared" si="35"/>
        <v>0</v>
      </c>
      <c r="R26" s="29">
        <f t="shared" si="35"/>
        <v>16699266</v>
      </c>
      <c r="S26" s="29">
        <f t="shared" si="35"/>
        <v>0</v>
      </c>
      <c r="T26" s="29">
        <f t="shared" si="35"/>
        <v>16699266</v>
      </c>
      <c r="U26" s="29">
        <f t="shared" si="35"/>
        <v>0</v>
      </c>
      <c r="V26" s="29">
        <f t="shared" si="35"/>
        <v>1861000</v>
      </c>
      <c r="W26" s="29">
        <f t="shared" si="35"/>
        <v>0</v>
      </c>
      <c r="X26" s="29">
        <f t="shared" si="35"/>
        <v>1861000</v>
      </c>
      <c r="Y26" s="29">
        <f t="shared" si="35"/>
        <v>0</v>
      </c>
      <c r="Z26" s="29">
        <f t="shared" si="35"/>
        <v>18560266</v>
      </c>
      <c r="AA26" s="29">
        <f t="shared" si="35"/>
        <v>0</v>
      </c>
      <c r="AB26" s="29">
        <f t="shared" si="35"/>
        <v>18560266</v>
      </c>
      <c r="AC26" s="29">
        <f t="shared" si="35"/>
        <v>0</v>
      </c>
      <c r="AD26" s="29">
        <f t="shared" ref="AD26:AK26" si="36">AD27+AD29+AD31</f>
        <v>28494</v>
      </c>
      <c r="AE26" s="29">
        <f t="shared" si="36"/>
        <v>0</v>
      </c>
      <c r="AF26" s="29">
        <f t="shared" si="36"/>
        <v>28494</v>
      </c>
      <c r="AG26" s="29">
        <f t="shared" si="36"/>
        <v>0</v>
      </c>
      <c r="AH26" s="29">
        <f t="shared" si="36"/>
        <v>18588760</v>
      </c>
      <c r="AI26" s="29">
        <f t="shared" si="36"/>
        <v>0</v>
      </c>
      <c r="AJ26" s="29">
        <f t="shared" si="36"/>
        <v>18588760</v>
      </c>
      <c r="AK26" s="29">
        <f t="shared" si="36"/>
        <v>0</v>
      </c>
      <c r="AL26" s="29"/>
      <c r="AM26" s="29"/>
      <c r="AN26" s="29"/>
      <c r="AO26" s="29"/>
      <c r="AP26" s="29"/>
      <c r="AQ26" s="29">
        <f t="shared" ref="AQ26:BF26" si="37">AQ27+AQ29+AQ31</f>
        <v>15095900</v>
      </c>
      <c r="AR26" s="29"/>
      <c r="AS26" s="9">
        <f t="shared" si="10"/>
        <v>15095900</v>
      </c>
      <c r="AT26" s="29"/>
      <c r="AU26" s="9">
        <f t="shared" si="11"/>
        <v>15095900</v>
      </c>
      <c r="AV26" s="29">
        <f t="shared" si="37"/>
        <v>15070600</v>
      </c>
      <c r="AW26" s="29"/>
      <c r="AX26" s="29">
        <f t="shared" si="12"/>
        <v>15070600</v>
      </c>
      <c r="AY26" s="29"/>
      <c r="AZ26" s="29">
        <f t="shared" si="13"/>
        <v>15070600</v>
      </c>
      <c r="BA26" s="29"/>
      <c r="BB26" s="29">
        <f t="shared" ref="BB26" si="38">BB27+BB29+BB31</f>
        <v>16392400</v>
      </c>
      <c r="BC26" s="29">
        <f t="shared" si="37"/>
        <v>16194540</v>
      </c>
      <c r="BD26" s="29">
        <f t="shared" si="37"/>
        <v>0</v>
      </c>
      <c r="BE26" s="29">
        <f t="shared" si="37"/>
        <v>16194540</v>
      </c>
      <c r="BF26" s="29">
        <f t="shared" si="37"/>
        <v>0</v>
      </c>
      <c r="BG26" s="29">
        <f t="shared" si="5"/>
        <v>-408000</v>
      </c>
      <c r="BH26" s="80">
        <f t="shared" si="6"/>
        <v>97.511041702252271</v>
      </c>
      <c r="BI26" s="29">
        <f t="shared" si="7"/>
        <v>-210140</v>
      </c>
      <c r="BJ26" s="81">
        <f t="shared" si="8"/>
        <v>98.702402167644152</v>
      </c>
    </row>
    <row r="27" spans="1:62" ht="135" hidden="1" x14ac:dyDescent="0.25">
      <c r="A27" s="126" t="s">
        <v>19</v>
      </c>
      <c r="B27" s="124">
        <v>51</v>
      </c>
      <c r="C27" s="124">
        <v>0</v>
      </c>
      <c r="D27" s="3" t="s">
        <v>146</v>
      </c>
      <c r="E27" s="124">
        <v>851</v>
      </c>
      <c r="F27" s="3" t="s">
        <v>14</v>
      </c>
      <c r="G27" s="3" t="s">
        <v>16</v>
      </c>
      <c r="H27" s="3" t="s">
        <v>281</v>
      </c>
      <c r="I27" s="3" t="s">
        <v>21</v>
      </c>
      <c r="J27" s="29">
        <f t="shared" ref="J27:BF27" si="39">J28</f>
        <v>11837300</v>
      </c>
      <c r="K27" s="29">
        <f t="shared" si="39"/>
        <v>0</v>
      </c>
      <c r="L27" s="29">
        <f t="shared" si="39"/>
        <v>11837300</v>
      </c>
      <c r="M27" s="29">
        <f t="shared" si="39"/>
        <v>0</v>
      </c>
      <c r="N27" s="29">
        <f t="shared" si="39"/>
        <v>0</v>
      </c>
      <c r="O27" s="29">
        <f t="shared" si="39"/>
        <v>0</v>
      </c>
      <c r="P27" s="29">
        <f t="shared" si="39"/>
        <v>0</v>
      </c>
      <c r="Q27" s="29">
        <f t="shared" si="39"/>
        <v>0</v>
      </c>
      <c r="R27" s="29">
        <f t="shared" si="39"/>
        <v>11837300</v>
      </c>
      <c r="S27" s="29">
        <f t="shared" si="39"/>
        <v>0</v>
      </c>
      <c r="T27" s="29">
        <f t="shared" si="39"/>
        <v>11837300</v>
      </c>
      <c r="U27" s="29">
        <f t="shared" si="39"/>
        <v>0</v>
      </c>
      <c r="V27" s="29">
        <f t="shared" si="39"/>
        <v>1861000</v>
      </c>
      <c r="W27" s="29">
        <f t="shared" si="39"/>
        <v>0</v>
      </c>
      <c r="X27" s="29">
        <f t="shared" si="39"/>
        <v>1861000</v>
      </c>
      <c r="Y27" s="29">
        <f t="shared" si="39"/>
        <v>0</v>
      </c>
      <c r="Z27" s="29">
        <f t="shared" si="39"/>
        <v>13698300</v>
      </c>
      <c r="AA27" s="29">
        <f t="shared" si="39"/>
        <v>0</v>
      </c>
      <c r="AB27" s="29">
        <f t="shared" si="39"/>
        <v>13698300</v>
      </c>
      <c r="AC27" s="29">
        <f t="shared" si="39"/>
        <v>0</v>
      </c>
      <c r="AD27" s="29">
        <f t="shared" si="39"/>
        <v>0</v>
      </c>
      <c r="AE27" s="29">
        <f t="shared" si="39"/>
        <v>0</v>
      </c>
      <c r="AF27" s="29">
        <f t="shared" si="39"/>
        <v>0</v>
      </c>
      <c r="AG27" s="29">
        <f t="shared" si="39"/>
        <v>0</v>
      </c>
      <c r="AH27" s="29">
        <f t="shared" si="39"/>
        <v>13698300</v>
      </c>
      <c r="AI27" s="29">
        <f t="shared" si="39"/>
        <v>0</v>
      </c>
      <c r="AJ27" s="29">
        <f t="shared" si="39"/>
        <v>13698300</v>
      </c>
      <c r="AK27" s="29">
        <f t="shared" si="39"/>
        <v>0</v>
      </c>
      <c r="AL27" s="29"/>
      <c r="AM27" s="29"/>
      <c r="AN27" s="29"/>
      <c r="AO27" s="29"/>
      <c r="AP27" s="29"/>
      <c r="AQ27" s="29">
        <f t="shared" si="39"/>
        <v>11837300</v>
      </c>
      <c r="AR27" s="29"/>
      <c r="AS27" s="9">
        <f t="shared" si="10"/>
        <v>11837300</v>
      </c>
      <c r="AT27" s="29"/>
      <c r="AU27" s="9">
        <f t="shared" si="11"/>
        <v>11837300</v>
      </c>
      <c r="AV27" s="29">
        <f t="shared" si="39"/>
        <v>11837300</v>
      </c>
      <c r="AW27" s="29"/>
      <c r="AX27" s="29">
        <f t="shared" si="12"/>
        <v>11837300</v>
      </c>
      <c r="AY27" s="29"/>
      <c r="AZ27" s="29">
        <f t="shared" si="13"/>
        <v>11837300</v>
      </c>
      <c r="BA27" s="29"/>
      <c r="BB27" s="29">
        <f t="shared" si="39"/>
        <v>12146300</v>
      </c>
      <c r="BC27" s="29">
        <f t="shared" si="39"/>
        <v>11619700</v>
      </c>
      <c r="BD27" s="29">
        <f t="shared" si="39"/>
        <v>0</v>
      </c>
      <c r="BE27" s="29">
        <f t="shared" si="39"/>
        <v>11619700</v>
      </c>
      <c r="BF27" s="29">
        <f t="shared" si="39"/>
        <v>0</v>
      </c>
      <c r="BG27" s="29">
        <f t="shared" si="5"/>
        <v>-309000</v>
      </c>
      <c r="BH27" s="80">
        <f t="shared" si="6"/>
        <v>97.456015412100811</v>
      </c>
      <c r="BI27" s="29">
        <f t="shared" si="7"/>
        <v>217600</v>
      </c>
      <c r="BJ27" s="81">
        <f t="shared" si="8"/>
        <v>101.87268173877122</v>
      </c>
    </row>
    <row r="28" spans="1:62" ht="45" hidden="1" x14ac:dyDescent="0.25">
      <c r="A28" s="126" t="s">
        <v>11</v>
      </c>
      <c r="B28" s="124">
        <v>51</v>
      </c>
      <c r="C28" s="124">
        <v>0</v>
      </c>
      <c r="D28" s="3" t="s">
        <v>146</v>
      </c>
      <c r="E28" s="124">
        <v>851</v>
      </c>
      <c r="F28" s="3" t="s">
        <v>14</v>
      </c>
      <c r="G28" s="3" t="s">
        <v>16</v>
      </c>
      <c r="H28" s="3" t="s">
        <v>281</v>
      </c>
      <c r="I28" s="3" t="s">
        <v>22</v>
      </c>
      <c r="J28" s="29">
        <f>'7.ВС'!J17</f>
        <v>11837300</v>
      </c>
      <c r="K28" s="29">
        <f>'7.ВС'!K17</f>
        <v>0</v>
      </c>
      <c r="L28" s="29">
        <f>'7.ВС'!L17</f>
        <v>11837300</v>
      </c>
      <c r="M28" s="29">
        <f>'7.ВС'!M17</f>
        <v>0</v>
      </c>
      <c r="N28" s="29">
        <f>'7.ВС'!N17</f>
        <v>0</v>
      </c>
      <c r="O28" s="29">
        <f>'7.ВС'!O17</f>
        <v>0</v>
      </c>
      <c r="P28" s="29">
        <f>'7.ВС'!P17</f>
        <v>0</v>
      </c>
      <c r="Q28" s="29">
        <f>'7.ВС'!Q17</f>
        <v>0</v>
      </c>
      <c r="R28" s="29">
        <f>'7.ВС'!R17</f>
        <v>11837300</v>
      </c>
      <c r="S28" s="29">
        <f>'7.ВС'!S17</f>
        <v>0</v>
      </c>
      <c r="T28" s="29">
        <f>'7.ВС'!T17</f>
        <v>11837300</v>
      </c>
      <c r="U28" s="29">
        <f>'7.ВС'!U17</f>
        <v>0</v>
      </c>
      <c r="V28" s="29">
        <f>'7.ВС'!V17</f>
        <v>1861000</v>
      </c>
      <c r="W28" s="29">
        <f>'7.ВС'!W17</f>
        <v>0</v>
      </c>
      <c r="X28" s="29">
        <f>'7.ВС'!X17</f>
        <v>1861000</v>
      </c>
      <c r="Y28" s="29">
        <f>'7.ВС'!Y17</f>
        <v>0</v>
      </c>
      <c r="Z28" s="29">
        <f>'7.ВС'!Z17</f>
        <v>13698300</v>
      </c>
      <c r="AA28" s="29">
        <f>'7.ВС'!AA17</f>
        <v>0</v>
      </c>
      <c r="AB28" s="29">
        <f>'7.ВС'!AB17</f>
        <v>13698300</v>
      </c>
      <c r="AC28" s="29">
        <f>'7.ВС'!AC17</f>
        <v>0</v>
      </c>
      <c r="AD28" s="29">
        <f>'7.ВС'!AD17</f>
        <v>0</v>
      </c>
      <c r="AE28" s="29">
        <f>'7.ВС'!AE17</f>
        <v>0</v>
      </c>
      <c r="AF28" s="29">
        <f>'7.ВС'!AF17</f>
        <v>0</v>
      </c>
      <c r="AG28" s="29">
        <f>'7.ВС'!AG17</f>
        <v>0</v>
      </c>
      <c r="AH28" s="29">
        <f>'7.ВС'!AH17</f>
        <v>13698300</v>
      </c>
      <c r="AI28" s="29">
        <f>'7.ВС'!AI17</f>
        <v>0</v>
      </c>
      <c r="AJ28" s="29">
        <f>'7.ВС'!AJ17</f>
        <v>13698300</v>
      </c>
      <c r="AK28" s="29">
        <f>'7.ВС'!AK17</f>
        <v>0</v>
      </c>
      <c r="AL28" s="29"/>
      <c r="AM28" s="29"/>
      <c r="AN28" s="29"/>
      <c r="AO28" s="29"/>
      <c r="AP28" s="29"/>
      <c r="AQ28" s="29">
        <f>'7.ВС'!AQ17</f>
        <v>11837300</v>
      </c>
      <c r="AR28" s="29"/>
      <c r="AS28" s="9">
        <f t="shared" si="10"/>
        <v>11837300</v>
      </c>
      <c r="AT28" s="29"/>
      <c r="AU28" s="9">
        <f t="shared" si="11"/>
        <v>11837300</v>
      </c>
      <c r="AV28" s="29">
        <f>'7.ВС'!AV17</f>
        <v>11837300</v>
      </c>
      <c r="AW28" s="29"/>
      <c r="AX28" s="29">
        <f t="shared" si="12"/>
        <v>11837300</v>
      </c>
      <c r="AY28" s="29"/>
      <c r="AZ28" s="29">
        <f t="shared" si="13"/>
        <v>11837300</v>
      </c>
      <c r="BA28" s="29"/>
      <c r="BB28" s="29">
        <f>'7.ВС'!BA17</f>
        <v>12146300</v>
      </c>
      <c r="BC28" s="29">
        <f>'7.ВС'!BB17</f>
        <v>11619700</v>
      </c>
      <c r="BD28" s="29">
        <f>'7.ВС'!BC17</f>
        <v>0</v>
      </c>
      <c r="BE28" s="29">
        <f>'7.ВС'!BD17</f>
        <v>11619700</v>
      </c>
      <c r="BF28" s="29">
        <f>'7.ВС'!BE17</f>
        <v>0</v>
      </c>
      <c r="BG28" s="29">
        <f t="shared" si="5"/>
        <v>-309000</v>
      </c>
      <c r="BH28" s="80">
        <f t="shared" si="6"/>
        <v>97.456015412100811</v>
      </c>
      <c r="BI28" s="29">
        <f t="shared" si="7"/>
        <v>217600</v>
      </c>
      <c r="BJ28" s="81">
        <f t="shared" si="8"/>
        <v>101.87268173877122</v>
      </c>
    </row>
    <row r="29" spans="1:62" ht="60" hidden="1" x14ac:dyDescent="0.25">
      <c r="A29" s="106" t="s">
        <v>25</v>
      </c>
      <c r="B29" s="124">
        <v>51</v>
      </c>
      <c r="C29" s="124">
        <v>0</v>
      </c>
      <c r="D29" s="3" t="s">
        <v>146</v>
      </c>
      <c r="E29" s="124">
        <v>851</v>
      </c>
      <c r="F29" s="3" t="s">
        <v>14</v>
      </c>
      <c r="G29" s="3" t="s">
        <v>16</v>
      </c>
      <c r="H29" s="3" t="s">
        <v>281</v>
      </c>
      <c r="I29" s="3" t="s">
        <v>26</v>
      </c>
      <c r="J29" s="29">
        <f t="shared" ref="J29:BF29" si="40">J30</f>
        <v>3979500</v>
      </c>
      <c r="K29" s="29">
        <f t="shared" si="40"/>
        <v>0</v>
      </c>
      <c r="L29" s="29">
        <f t="shared" si="40"/>
        <v>3979500</v>
      </c>
      <c r="M29" s="29">
        <f t="shared" si="40"/>
        <v>0</v>
      </c>
      <c r="N29" s="29">
        <f t="shared" si="40"/>
        <v>714866</v>
      </c>
      <c r="O29" s="29">
        <f t="shared" si="40"/>
        <v>0</v>
      </c>
      <c r="P29" s="29">
        <f t="shared" si="40"/>
        <v>714866</v>
      </c>
      <c r="Q29" s="29">
        <f t="shared" si="40"/>
        <v>0</v>
      </c>
      <c r="R29" s="29">
        <f t="shared" si="40"/>
        <v>4694366</v>
      </c>
      <c r="S29" s="29">
        <f t="shared" si="40"/>
        <v>0</v>
      </c>
      <c r="T29" s="29">
        <f t="shared" si="40"/>
        <v>4694366</v>
      </c>
      <c r="U29" s="29">
        <f t="shared" si="40"/>
        <v>0</v>
      </c>
      <c r="V29" s="29">
        <f t="shared" si="40"/>
        <v>0</v>
      </c>
      <c r="W29" s="29">
        <f t="shared" si="40"/>
        <v>0</v>
      </c>
      <c r="X29" s="29">
        <f t="shared" si="40"/>
        <v>0</v>
      </c>
      <c r="Y29" s="29">
        <f t="shared" si="40"/>
        <v>0</v>
      </c>
      <c r="Z29" s="29">
        <f t="shared" si="40"/>
        <v>4694366</v>
      </c>
      <c r="AA29" s="29">
        <f t="shared" si="40"/>
        <v>0</v>
      </c>
      <c r="AB29" s="29">
        <f t="shared" si="40"/>
        <v>4694366</v>
      </c>
      <c r="AC29" s="29">
        <f t="shared" si="40"/>
        <v>0</v>
      </c>
      <c r="AD29" s="29">
        <f t="shared" si="40"/>
        <v>0</v>
      </c>
      <c r="AE29" s="29">
        <f t="shared" si="40"/>
        <v>0</v>
      </c>
      <c r="AF29" s="29">
        <f t="shared" si="40"/>
        <v>0</v>
      </c>
      <c r="AG29" s="29">
        <f t="shared" si="40"/>
        <v>0</v>
      </c>
      <c r="AH29" s="29">
        <f t="shared" si="40"/>
        <v>4694366</v>
      </c>
      <c r="AI29" s="29">
        <f t="shared" si="40"/>
        <v>0</v>
      </c>
      <c r="AJ29" s="29">
        <f t="shared" si="40"/>
        <v>4694366</v>
      </c>
      <c r="AK29" s="29">
        <f t="shared" si="40"/>
        <v>0</v>
      </c>
      <c r="AL29" s="29"/>
      <c r="AM29" s="29"/>
      <c r="AN29" s="29"/>
      <c r="AO29" s="29"/>
      <c r="AP29" s="29"/>
      <c r="AQ29" s="29">
        <f t="shared" si="40"/>
        <v>3091000</v>
      </c>
      <c r="AR29" s="29"/>
      <c r="AS29" s="9">
        <f t="shared" si="10"/>
        <v>3091000</v>
      </c>
      <c r="AT29" s="29"/>
      <c r="AU29" s="9">
        <f t="shared" si="11"/>
        <v>3091000</v>
      </c>
      <c r="AV29" s="29">
        <f t="shared" si="40"/>
        <v>3065700</v>
      </c>
      <c r="AW29" s="29"/>
      <c r="AX29" s="29">
        <f t="shared" si="12"/>
        <v>3065700</v>
      </c>
      <c r="AY29" s="29"/>
      <c r="AZ29" s="29">
        <f t="shared" si="13"/>
        <v>3065700</v>
      </c>
      <c r="BA29" s="29"/>
      <c r="BB29" s="29">
        <f t="shared" si="40"/>
        <v>3986000</v>
      </c>
      <c r="BC29" s="29">
        <f t="shared" si="40"/>
        <v>4314740</v>
      </c>
      <c r="BD29" s="29">
        <f t="shared" si="40"/>
        <v>0</v>
      </c>
      <c r="BE29" s="29">
        <f t="shared" si="40"/>
        <v>4314740</v>
      </c>
      <c r="BF29" s="29">
        <f t="shared" si="40"/>
        <v>0</v>
      </c>
      <c r="BG29" s="29">
        <f t="shared" si="5"/>
        <v>-6500</v>
      </c>
      <c r="BH29" s="80">
        <f t="shared" si="6"/>
        <v>99.836929252383342</v>
      </c>
      <c r="BI29" s="29">
        <f t="shared" si="7"/>
        <v>-335240</v>
      </c>
      <c r="BJ29" s="81">
        <f t="shared" si="8"/>
        <v>92.230354552070352</v>
      </c>
    </row>
    <row r="30" spans="1:62" ht="60" hidden="1" x14ac:dyDescent="0.25">
      <c r="A30" s="106" t="s">
        <v>12</v>
      </c>
      <c r="B30" s="124">
        <v>51</v>
      </c>
      <c r="C30" s="124">
        <v>0</v>
      </c>
      <c r="D30" s="3" t="s">
        <v>146</v>
      </c>
      <c r="E30" s="124">
        <v>851</v>
      </c>
      <c r="F30" s="3" t="s">
        <v>14</v>
      </c>
      <c r="G30" s="3" t="s">
        <v>16</v>
      </c>
      <c r="H30" s="3" t="s">
        <v>281</v>
      </c>
      <c r="I30" s="3" t="s">
        <v>27</v>
      </c>
      <c r="J30" s="29">
        <f>'7.ВС'!J19</f>
        <v>3979500</v>
      </c>
      <c r="K30" s="29">
        <f>'7.ВС'!K19</f>
        <v>0</v>
      </c>
      <c r="L30" s="29">
        <f>'7.ВС'!L19</f>
        <v>3979500</v>
      </c>
      <c r="M30" s="29">
        <f>'7.ВС'!M19</f>
        <v>0</v>
      </c>
      <c r="N30" s="29">
        <f>'7.ВС'!N19</f>
        <v>714866</v>
      </c>
      <c r="O30" s="29">
        <f>'7.ВС'!O19</f>
        <v>0</v>
      </c>
      <c r="P30" s="29">
        <f>'7.ВС'!P19</f>
        <v>714866</v>
      </c>
      <c r="Q30" s="29">
        <f>'7.ВС'!Q19</f>
        <v>0</v>
      </c>
      <c r="R30" s="29">
        <f>'7.ВС'!R19</f>
        <v>4694366</v>
      </c>
      <c r="S30" s="29">
        <f>'7.ВС'!S19</f>
        <v>0</v>
      </c>
      <c r="T30" s="29">
        <f>'7.ВС'!T19</f>
        <v>4694366</v>
      </c>
      <c r="U30" s="29">
        <f>'7.ВС'!U19</f>
        <v>0</v>
      </c>
      <c r="V30" s="29">
        <f>'7.ВС'!V19</f>
        <v>0</v>
      </c>
      <c r="W30" s="29">
        <f>'7.ВС'!W19</f>
        <v>0</v>
      </c>
      <c r="X30" s="29">
        <f>'7.ВС'!X19</f>
        <v>0</v>
      </c>
      <c r="Y30" s="29">
        <f>'7.ВС'!Y19</f>
        <v>0</v>
      </c>
      <c r="Z30" s="29">
        <f>'7.ВС'!Z19</f>
        <v>4694366</v>
      </c>
      <c r="AA30" s="29">
        <f>'7.ВС'!AA19</f>
        <v>0</v>
      </c>
      <c r="AB30" s="29">
        <f>'7.ВС'!AB19</f>
        <v>4694366</v>
      </c>
      <c r="AC30" s="29">
        <f>'7.ВС'!AC19</f>
        <v>0</v>
      </c>
      <c r="AD30" s="29">
        <f>'7.ВС'!AD19</f>
        <v>0</v>
      </c>
      <c r="AE30" s="29">
        <f>'7.ВС'!AE19</f>
        <v>0</v>
      </c>
      <c r="AF30" s="29">
        <f>'7.ВС'!AF19</f>
        <v>0</v>
      </c>
      <c r="AG30" s="29">
        <f>'7.ВС'!AG19</f>
        <v>0</v>
      </c>
      <c r="AH30" s="29">
        <f>'7.ВС'!AH19</f>
        <v>4694366</v>
      </c>
      <c r="AI30" s="29">
        <f>'7.ВС'!AI19</f>
        <v>0</v>
      </c>
      <c r="AJ30" s="29">
        <f>'7.ВС'!AJ19</f>
        <v>4694366</v>
      </c>
      <c r="AK30" s="29">
        <f>'7.ВС'!AK19</f>
        <v>0</v>
      </c>
      <c r="AL30" s="29"/>
      <c r="AM30" s="29"/>
      <c r="AN30" s="29"/>
      <c r="AO30" s="29"/>
      <c r="AP30" s="29"/>
      <c r="AQ30" s="29">
        <f>'7.ВС'!AQ19</f>
        <v>3091000</v>
      </c>
      <c r="AR30" s="29"/>
      <c r="AS30" s="9">
        <f t="shared" si="10"/>
        <v>3091000</v>
      </c>
      <c r="AT30" s="29"/>
      <c r="AU30" s="9">
        <f t="shared" si="11"/>
        <v>3091000</v>
      </c>
      <c r="AV30" s="29">
        <f>'7.ВС'!AV19</f>
        <v>3065700</v>
      </c>
      <c r="AW30" s="29"/>
      <c r="AX30" s="29">
        <f t="shared" si="12"/>
        <v>3065700</v>
      </c>
      <c r="AY30" s="29"/>
      <c r="AZ30" s="29">
        <f t="shared" si="13"/>
        <v>3065700</v>
      </c>
      <c r="BA30" s="29"/>
      <c r="BB30" s="29">
        <f>'7.ВС'!BA19</f>
        <v>3986000</v>
      </c>
      <c r="BC30" s="29">
        <f>'7.ВС'!BB19</f>
        <v>4314740</v>
      </c>
      <c r="BD30" s="29">
        <f>'7.ВС'!BC19</f>
        <v>0</v>
      </c>
      <c r="BE30" s="29">
        <f>'7.ВС'!BD19</f>
        <v>4314740</v>
      </c>
      <c r="BF30" s="29">
        <f>'7.ВС'!BE19</f>
        <v>0</v>
      </c>
      <c r="BG30" s="29">
        <f t="shared" si="5"/>
        <v>-6500</v>
      </c>
      <c r="BH30" s="80">
        <f t="shared" si="6"/>
        <v>99.836929252383342</v>
      </c>
      <c r="BI30" s="29">
        <f t="shared" si="7"/>
        <v>-335240</v>
      </c>
      <c r="BJ30" s="81">
        <f t="shared" si="8"/>
        <v>92.230354552070352</v>
      </c>
    </row>
    <row r="31" spans="1:62" ht="21.75" customHeight="1" x14ac:dyDescent="0.25">
      <c r="A31" s="106" t="s">
        <v>28</v>
      </c>
      <c r="B31" s="124">
        <v>51</v>
      </c>
      <c r="C31" s="124">
        <v>0</v>
      </c>
      <c r="D31" s="3" t="s">
        <v>146</v>
      </c>
      <c r="E31" s="124">
        <v>851</v>
      </c>
      <c r="F31" s="3" t="s">
        <v>14</v>
      </c>
      <c r="G31" s="3" t="s">
        <v>16</v>
      </c>
      <c r="H31" s="3" t="s">
        <v>281</v>
      </c>
      <c r="I31" s="3" t="s">
        <v>29</v>
      </c>
      <c r="J31" s="29">
        <f t="shared" ref="J31:BF31" si="41">J32</f>
        <v>167600</v>
      </c>
      <c r="K31" s="29">
        <f t="shared" si="41"/>
        <v>0</v>
      </c>
      <c r="L31" s="29">
        <f t="shared" si="41"/>
        <v>167600</v>
      </c>
      <c r="M31" s="29">
        <f t="shared" si="41"/>
        <v>0</v>
      </c>
      <c r="N31" s="29">
        <f t="shared" si="41"/>
        <v>0</v>
      </c>
      <c r="O31" s="29">
        <f t="shared" si="41"/>
        <v>0</v>
      </c>
      <c r="P31" s="29">
        <f t="shared" si="41"/>
        <v>0</v>
      </c>
      <c r="Q31" s="29">
        <f t="shared" si="41"/>
        <v>0</v>
      </c>
      <c r="R31" s="29">
        <f t="shared" si="41"/>
        <v>167600</v>
      </c>
      <c r="S31" s="29">
        <f t="shared" si="41"/>
        <v>0</v>
      </c>
      <c r="T31" s="29">
        <f t="shared" si="41"/>
        <v>167600</v>
      </c>
      <c r="U31" s="29">
        <f t="shared" si="41"/>
        <v>0</v>
      </c>
      <c r="V31" s="29">
        <f t="shared" si="41"/>
        <v>0</v>
      </c>
      <c r="W31" s="29">
        <f t="shared" si="41"/>
        <v>0</v>
      </c>
      <c r="X31" s="29">
        <f t="shared" si="41"/>
        <v>0</v>
      </c>
      <c r="Y31" s="29">
        <f t="shared" si="41"/>
        <v>0</v>
      </c>
      <c r="Z31" s="29">
        <f t="shared" si="41"/>
        <v>167600</v>
      </c>
      <c r="AA31" s="29">
        <f t="shared" si="41"/>
        <v>0</v>
      </c>
      <c r="AB31" s="29">
        <f t="shared" si="41"/>
        <v>167600</v>
      </c>
      <c r="AC31" s="29">
        <f t="shared" si="41"/>
        <v>0</v>
      </c>
      <c r="AD31" s="29">
        <f t="shared" si="41"/>
        <v>28494</v>
      </c>
      <c r="AE31" s="29">
        <f t="shared" si="41"/>
        <v>0</v>
      </c>
      <c r="AF31" s="29">
        <f t="shared" si="41"/>
        <v>28494</v>
      </c>
      <c r="AG31" s="29">
        <f t="shared" si="41"/>
        <v>0</v>
      </c>
      <c r="AH31" s="29">
        <f t="shared" si="41"/>
        <v>196094</v>
      </c>
      <c r="AI31" s="29">
        <f t="shared" si="41"/>
        <v>0</v>
      </c>
      <c r="AJ31" s="29">
        <f t="shared" si="41"/>
        <v>196094</v>
      </c>
      <c r="AK31" s="29">
        <f t="shared" si="41"/>
        <v>0</v>
      </c>
      <c r="AL31" s="29"/>
      <c r="AM31" s="29"/>
      <c r="AN31" s="29"/>
      <c r="AO31" s="29"/>
      <c r="AP31" s="29"/>
      <c r="AQ31" s="29">
        <f t="shared" si="41"/>
        <v>167600</v>
      </c>
      <c r="AR31" s="29"/>
      <c r="AS31" s="9">
        <f t="shared" si="10"/>
        <v>167600</v>
      </c>
      <c r="AT31" s="29"/>
      <c r="AU31" s="9">
        <f t="shared" si="11"/>
        <v>167600</v>
      </c>
      <c r="AV31" s="29">
        <f t="shared" si="41"/>
        <v>167600</v>
      </c>
      <c r="AW31" s="29"/>
      <c r="AX31" s="29">
        <f t="shared" si="12"/>
        <v>167600</v>
      </c>
      <c r="AY31" s="29"/>
      <c r="AZ31" s="29">
        <f t="shared" si="13"/>
        <v>167600</v>
      </c>
      <c r="BA31" s="29"/>
      <c r="BB31" s="29">
        <f t="shared" si="41"/>
        <v>260100</v>
      </c>
      <c r="BC31" s="29">
        <f t="shared" si="41"/>
        <v>260100</v>
      </c>
      <c r="BD31" s="29">
        <f t="shared" si="41"/>
        <v>0</v>
      </c>
      <c r="BE31" s="29">
        <f t="shared" si="41"/>
        <v>260100</v>
      </c>
      <c r="BF31" s="29">
        <f t="shared" si="41"/>
        <v>0</v>
      </c>
      <c r="BG31" s="29">
        <f t="shared" si="5"/>
        <v>-92500</v>
      </c>
      <c r="BH31" s="80">
        <f t="shared" si="6"/>
        <v>64.436755094194538</v>
      </c>
      <c r="BI31" s="29">
        <f t="shared" si="7"/>
        <v>-92500</v>
      </c>
      <c r="BJ31" s="81">
        <f t="shared" si="8"/>
        <v>64.436755094194538</v>
      </c>
    </row>
    <row r="32" spans="1:62" ht="30" x14ac:dyDescent="0.25">
      <c r="A32" s="106" t="s">
        <v>30</v>
      </c>
      <c r="B32" s="124">
        <v>51</v>
      </c>
      <c r="C32" s="124">
        <v>0</v>
      </c>
      <c r="D32" s="3" t="s">
        <v>146</v>
      </c>
      <c r="E32" s="124">
        <v>851</v>
      </c>
      <c r="F32" s="3" t="s">
        <v>14</v>
      </c>
      <c r="G32" s="3" t="s">
        <v>16</v>
      </c>
      <c r="H32" s="3" t="s">
        <v>281</v>
      </c>
      <c r="I32" s="3" t="s">
        <v>31</v>
      </c>
      <c r="J32" s="29">
        <f>'7.ВС'!J21</f>
        <v>167600</v>
      </c>
      <c r="K32" s="29">
        <f>'7.ВС'!K21</f>
        <v>0</v>
      </c>
      <c r="L32" s="29">
        <f>'7.ВС'!L21</f>
        <v>167600</v>
      </c>
      <c r="M32" s="29">
        <f>'7.ВС'!M21</f>
        <v>0</v>
      </c>
      <c r="N32" s="29">
        <f>'7.ВС'!N21</f>
        <v>0</v>
      </c>
      <c r="O32" s="29">
        <f>'7.ВС'!O21</f>
        <v>0</v>
      </c>
      <c r="P32" s="29">
        <f>'7.ВС'!P21</f>
        <v>0</v>
      </c>
      <c r="Q32" s="29">
        <f>'7.ВС'!Q21</f>
        <v>0</v>
      </c>
      <c r="R32" s="29">
        <f>'7.ВС'!R21</f>
        <v>167600</v>
      </c>
      <c r="S32" s="29">
        <f>'7.ВС'!S21</f>
        <v>0</v>
      </c>
      <c r="T32" s="29">
        <f>'7.ВС'!T21</f>
        <v>167600</v>
      </c>
      <c r="U32" s="29">
        <f>'7.ВС'!U21</f>
        <v>0</v>
      </c>
      <c r="V32" s="29">
        <f>'7.ВС'!V21</f>
        <v>0</v>
      </c>
      <c r="W32" s="29">
        <f>'7.ВС'!W21</f>
        <v>0</v>
      </c>
      <c r="X32" s="29">
        <f>'7.ВС'!X21</f>
        <v>0</v>
      </c>
      <c r="Y32" s="29">
        <f>'7.ВС'!Y21</f>
        <v>0</v>
      </c>
      <c r="Z32" s="29">
        <f>'7.ВС'!Z21</f>
        <v>167600</v>
      </c>
      <c r="AA32" s="29">
        <f>'7.ВС'!AA21</f>
        <v>0</v>
      </c>
      <c r="AB32" s="29">
        <f>'7.ВС'!AB21</f>
        <v>167600</v>
      </c>
      <c r="AC32" s="29">
        <f>'7.ВС'!AC21</f>
        <v>0</v>
      </c>
      <c r="AD32" s="29">
        <f>'7.ВС'!AD21</f>
        <v>28494</v>
      </c>
      <c r="AE32" s="29">
        <f>'7.ВС'!AE21</f>
        <v>0</v>
      </c>
      <c r="AF32" s="29">
        <f>'7.ВС'!AF21</f>
        <v>28494</v>
      </c>
      <c r="AG32" s="29">
        <f>'7.ВС'!AG21</f>
        <v>0</v>
      </c>
      <c r="AH32" s="29">
        <f>'7.ВС'!AH21</f>
        <v>196094</v>
      </c>
      <c r="AI32" s="29">
        <f>'7.ВС'!AI21</f>
        <v>0</v>
      </c>
      <c r="AJ32" s="29">
        <f>'7.ВС'!AJ21</f>
        <v>196094</v>
      </c>
      <c r="AK32" s="29">
        <f>'7.ВС'!AK21</f>
        <v>0</v>
      </c>
      <c r="AL32" s="29"/>
      <c r="AM32" s="29"/>
      <c r="AN32" s="29"/>
      <c r="AO32" s="29"/>
      <c r="AP32" s="29"/>
      <c r="AQ32" s="29">
        <f>'7.ВС'!AQ21</f>
        <v>167600</v>
      </c>
      <c r="AR32" s="29"/>
      <c r="AS32" s="9">
        <f t="shared" si="10"/>
        <v>167600</v>
      </c>
      <c r="AT32" s="29"/>
      <c r="AU32" s="9">
        <f t="shared" si="11"/>
        <v>167600</v>
      </c>
      <c r="AV32" s="29">
        <f>'7.ВС'!AV21</f>
        <v>167600</v>
      </c>
      <c r="AW32" s="29"/>
      <c r="AX32" s="29">
        <f t="shared" si="12"/>
        <v>167600</v>
      </c>
      <c r="AY32" s="29"/>
      <c r="AZ32" s="29">
        <f t="shared" si="13"/>
        <v>167600</v>
      </c>
      <c r="BA32" s="29"/>
      <c r="BB32" s="29">
        <f>'7.ВС'!BA21</f>
        <v>260100</v>
      </c>
      <c r="BC32" s="29">
        <f>'7.ВС'!BB21</f>
        <v>260100</v>
      </c>
      <c r="BD32" s="29">
        <f>'7.ВС'!BC21</f>
        <v>0</v>
      </c>
      <c r="BE32" s="29">
        <f>'7.ВС'!BD21</f>
        <v>260100</v>
      </c>
      <c r="BF32" s="29">
        <f>'7.ВС'!BE21</f>
        <v>0</v>
      </c>
      <c r="BG32" s="29">
        <f t="shared" si="5"/>
        <v>-92500</v>
      </c>
      <c r="BH32" s="80">
        <f t="shared" si="6"/>
        <v>64.436755094194538</v>
      </c>
      <c r="BI32" s="29">
        <f t="shared" si="7"/>
        <v>-92500</v>
      </c>
      <c r="BJ32" s="81">
        <f t="shared" si="8"/>
        <v>64.436755094194538</v>
      </c>
    </row>
    <row r="33" spans="1:62" ht="45" hidden="1" x14ac:dyDescent="0.25">
      <c r="A33" s="22" t="s">
        <v>374</v>
      </c>
      <c r="B33" s="124">
        <v>51</v>
      </c>
      <c r="C33" s="124">
        <v>0</v>
      </c>
      <c r="D33" s="3" t="s">
        <v>146</v>
      </c>
      <c r="E33" s="124">
        <v>851</v>
      </c>
      <c r="F33" s="3" t="s">
        <v>14</v>
      </c>
      <c r="G33" s="3" t="s">
        <v>16</v>
      </c>
      <c r="H33" s="3" t="s">
        <v>283</v>
      </c>
      <c r="I33" s="3"/>
      <c r="J33" s="29">
        <f t="shared" ref="J33:BC34" si="42">J34</f>
        <v>200000</v>
      </c>
      <c r="K33" s="29">
        <f t="shared" si="42"/>
        <v>0</v>
      </c>
      <c r="L33" s="29">
        <f t="shared" si="42"/>
        <v>200000</v>
      </c>
      <c r="M33" s="29">
        <f t="shared" si="42"/>
        <v>0</v>
      </c>
      <c r="N33" s="29">
        <f t="shared" si="42"/>
        <v>190596</v>
      </c>
      <c r="O33" s="29">
        <f t="shared" si="42"/>
        <v>0</v>
      </c>
      <c r="P33" s="29">
        <f t="shared" si="42"/>
        <v>190596</v>
      </c>
      <c r="Q33" s="29">
        <f t="shared" si="42"/>
        <v>0</v>
      </c>
      <c r="R33" s="29">
        <f t="shared" si="42"/>
        <v>390596</v>
      </c>
      <c r="S33" s="29">
        <f t="shared" si="42"/>
        <v>0</v>
      </c>
      <c r="T33" s="29">
        <f t="shared" si="42"/>
        <v>390596</v>
      </c>
      <c r="U33" s="29">
        <f t="shared" si="42"/>
        <v>0</v>
      </c>
      <c r="V33" s="29">
        <f t="shared" si="42"/>
        <v>0</v>
      </c>
      <c r="W33" s="29">
        <f t="shared" si="42"/>
        <v>0</v>
      </c>
      <c r="X33" s="29">
        <f t="shared" si="42"/>
        <v>0</v>
      </c>
      <c r="Y33" s="29">
        <f t="shared" si="42"/>
        <v>0</v>
      </c>
      <c r="Z33" s="29">
        <f t="shared" si="42"/>
        <v>390596</v>
      </c>
      <c r="AA33" s="29">
        <f t="shared" si="42"/>
        <v>0</v>
      </c>
      <c r="AB33" s="29">
        <f t="shared" si="42"/>
        <v>390596</v>
      </c>
      <c r="AC33" s="29">
        <f t="shared" si="42"/>
        <v>0</v>
      </c>
      <c r="AD33" s="29">
        <f t="shared" si="42"/>
        <v>0</v>
      </c>
      <c r="AE33" s="29">
        <f t="shared" si="42"/>
        <v>0</v>
      </c>
      <c r="AF33" s="29">
        <f t="shared" si="42"/>
        <v>0</v>
      </c>
      <c r="AG33" s="29">
        <f t="shared" si="42"/>
        <v>0</v>
      </c>
      <c r="AH33" s="29">
        <f t="shared" si="42"/>
        <v>390596</v>
      </c>
      <c r="AI33" s="29">
        <f t="shared" si="42"/>
        <v>0</v>
      </c>
      <c r="AJ33" s="29">
        <f t="shared" si="42"/>
        <v>390596</v>
      </c>
      <c r="AK33" s="29">
        <f t="shared" si="42"/>
        <v>0</v>
      </c>
      <c r="AL33" s="29"/>
      <c r="AM33" s="29"/>
      <c r="AN33" s="29"/>
      <c r="AO33" s="29"/>
      <c r="AP33" s="29"/>
      <c r="AQ33" s="29">
        <f t="shared" si="42"/>
        <v>0</v>
      </c>
      <c r="AR33" s="29"/>
      <c r="AS33" s="9">
        <f t="shared" si="10"/>
        <v>0</v>
      </c>
      <c r="AT33" s="29"/>
      <c r="AU33" s="9">
        <f t="shared" si="11"/>
        <v>0</v>
      </c>
      <c r="AV33" s="29">
        <f t="shared" si="42"/>
        <v>0</v>
      </c>
      <c r="AW33" s="29"/>
      <c r="AX33" s="29">
        <f t="shared" si="12"/>
        <v>0</v>
      </c>
      <c r="AY33" s="29"/>
      <c r="AZ33" s="29">
        <f t="shared" si="13"/>
        <v>0</v>
      </c>
      <c r="BA33" s="29"/>
      <c r="BB33" s="29">
        <f t="shared" si="42"/>
        <v>200000</v>
      </c>
      <c r="BC33" s="29">
        <f t="shared" si="42"/>
        <v>200000</v>
      </c>
      <c r="BD33" s="29">
        <f t="shared" ref="BB33:BF34" si="43">BD34</f>
        <v>0</v>
      </c>
      <c r="BE33" s="29">
        <f t="shared" si="43"/>
        <v>200000</v>
      </c>
      <c r="BF33" s="29">
        <f t="shared" si="43"/>
        <v>0</v>
      </c>
      <c r="BG33" s="29">
        <f t="shared" si="5"/>
        <v>0</v>
      </c>
      <c r="BH33" s="80">
        <f t="shared" si="6"/>
        <v>100</v>
      </c>
      <c r="BI33" s="29">
        <f t="shared" si="7"/>
        <v>0</v>
      </c>
      <c r="BJ33" s="81">
        <f t="shared" si="8"/>
        <v>100</v>
      </c>
    </row>
    <row r="34" spans="1:62" ht="60" hidden="1" x14ac:dyDescent="0.25">
      <c r="A34" s="106" t="s">
        <v>25</v>
      </c>
      <c r="B34" s="124">
        <v>51</v>
      </c>
      <c r="C34" s="124">
        <v>0</v>
      </c>
      <c r="D34" s="3" t="s">
        <v>146</v>
      </c>
      <c r="E34" s="124">
        <v>851</v>
      </c>
      <c r="F34" s="3" t="s">
        <v>14</v>
      </c>
      <c r="G34" s="3" t="s">
        <v>16</v>
      </c>
      <c r="H34" s="3" t="s">
        <v>283</v>
      </c>
      <c r="I34" s="3" t="s">
        <v>26</v>
      </c>
      <c r="J34" s="29">
        <f t="shared" si="42"/>
        <v>200000</v>
      </c>
      <c r="K34" s="29">
        <f t="shared" si="42"/>
        <v>0</v>
      </c>
      <c r="L34" s="29">
        <f t="shared" si="42"/>
        <v>200000</v>
      </c>
      <c r="M34" s="29">
        <f t="shared" si="42"/>
        <v>0</v>
      </c>
      <c r="N34" s="29">
        <f t="shared" si="42"/>
        <v>190596</v>
      </c>
      <c r="O34" s="29">
        <f t="shared" si="42"/>
        <v>0</v>
      </c>
      <c r="P34" s="29">
        <f t="shared" si="42"/>
        <v>190596</v>
      </c>
      <c r="Q34" s="29">
        <f t="shared" si="42"/>
        <v>0</v>
      </c>
      <c r="R34" s="29">
        <f t="shared" si="42"/>
        <v>390596</v>
      </c>
      <c r="S34" s="29">
        <f t="shared" si="42"/>
        <v>0</v>
      </c>
      <c r="T34" s="29">
        <f t="shared" si="42"/>
        <v>390596</v>
      </c>
      <c r="U34" s="29">
        <f t="shared" si="42"/>
        <v>0</v>
      </c>
      <c r="V34" s="29">
        <f t="shared" si="42"/>
        <v>0</v>
      </c>
      <c r="W34" s="29">
        <f t="shared" si="42"/>
        <v>0</v>
      </c>
      <c r="X34" s="29">
        <f t="shared" si="42"/>
        <v>0</v>
      </c>
      <c r="Y34" s="29">
        <f t="shared" si="42"/>
        <v>0</v>
      </c>
      <c r="Z34" s="29">
        <f t="shared" si="42"/>
        <v>390596</v>
      </c>
      <c r="AA34" s="29">
        <f t="shared" si="42"/>
        <v>0</v>
      </c>
      <c r="AB34" s="29">
        <f t="shared" si="42"/>
        <v>390596</v>
      </c>
      <c r="AC34" s="29">
        <f t="shared" si="42"/>
        <v>0</v>
      </c>
      <c r="AD34" s="29">
        <f t="shared" si="42"/>
        <v>0</v>
      </c>
      <c r="AE34" s="29">
        <f t="shared" si="42"/>
        <v>0</v>
      </c>
      <c r="AF34" s="29">
        <f t="shared" si="42"/>
        <v>0</v>
      </c>
      <c r="AG34" s="29">
        <f t="shared" si="42"/>
        <v>0</v>
      </c>
      <c r="AH34" s="29">
        <f t="shared" si="42"/>
        <v>390596</v>
      </c>
      <c r="AI34" s="29">
        <f t="shared" si="42"/>
        <v>0</v>
      </c>
      <c r="AJ34" s="29">
        <f t="shared" si="42"/>
        <v>390596</v>
      </c>
      <c r="AK34" s="29">
        <f t="shared" si="42"/>
        <v>0</v>
      </c>
      <c r="AL34" s="29"/>
      <c r="AM34" s="29"/>
      <c r="AN34" s="29"/>
      <c r="AO34" s="29"/>
      <c r="AP34" s="29"/>
      <c r="AQ34" s="29">
        <f t="shared" si="42"/>
        <v>0</v>
      </c>
      <c r="AR34" s="29"/>
      <c r="AS34" s="9">
        <f t="shared" si="10"/>
        <v>0</v>
      </c>
      <c r="AT34" s="29"/>
      <c r="AU34" s="9">
        <f t="shared" si="11"/>
        <v>0</v>
      </c>
      <c r="AV34" s="29">
        <f t="shared" si="42"/>
        <v>0</v>
      </c>
      <c r="AW34" s="29"/>
      <c r="AX34" s="29">
        <f t="shared" si="12"/>
        <v>0</v>
      </c>
      <c r="AY34" s="29"/>
      <c r="AZ34" s="29">
        <f t="shared" si="13"/>
        <v>0</v>
      </c>
      <c r="BA34" s="29"/>
      <c r="BB34" s="29">
        <f t="shared" si="43"/>
        <v>200000</v>
      </c>
      <c r="BC34" s="29">
        <f t="shared" si="43"/>
        <v>200000</v>
      </c>
      <c r="BD34" s="29">
        <f t="shared" si="43"/>
        <v>0</v>
      </c>
      <c r="BE34" s="29">
        <f t="shared" si="43"/>
        <v>200000</v>
      </c>
      <c r="BF34" s="29">
        <f t="shared" si="43"/>
        <v>0</v>
      </c>
      <c r="BG34" s="29">
        <f t="shared" si="5"/>
        <v>0</v>
      </c>
      <c r="BH34" s="80">
        <f t="shared" si="6"/>
        <v>100</v>
      </c>
      <c r="BI34" s="29">
        <f t="shared" si="7"/>
        <v>0</v>
      </c>
      <c r="BJ34" s="81">
        <f t="shared" si="8"/>
        <v>100</v>
      </c>
    </row>
    <row r="35" spans="1:62" ht="60" hidden="1" x14ac:dyDescent="0.25">
      <c r="A35" s="106" t="s">
        <v>12</v>
      </c>
      <c r="B35" s="124">
        <v>51</v>
      </c>
      <c r="C35" s="124">
        <v>0</v>
      </c>
      <c r="D35" s="3" t="s">
        <v>146</v>
      </c>
      <c r="E35" s="124">
        <v>851</v>
      </c>
      <c r="F35" s="3" t="s">
        <v>14</v>
      </c>
      <c r="G35" s="3" t="s">
        <v>16</v>
      </c>
      <c r="H35" s="3" t="s">
        <v>283</v>
      </c>
      <c r="I35" s="3" t="s">
        <v>27</v>
      </c>
      <c r="J35" s="29">
        <f>'7.ВС'!J24</f>
        <v>200000</v>
      </c>
      <c r="K35" s="29">
        <f>'7.ВС'!K24</f>
        <v>0</v>
      </c>
      <c r="L35" s="29">
        <f>'7.ВС'!L24</f>
        <v>200000</v>
      </c>
      <c r="M35" s="29">
        <f>'7.ВС'!M24</f>
        <v>0</v>
      </c>
      <c r="N35" s="29">
        <f>'7.ВС'!N24</f>
        <v>190596</v>
      </c>
      <c r="O35" s="29">
        <f>'7.ВС'!O24</f>
        <v>0</v>
      </c>
      <c r="P35" s="29">
        <f>'7.ВС'!P24</f>
        <v>190596</v>
      </c>
      <c r="Q35" s="29">
        <f>'7.ВС'!Q24</f>
        <v>0</v>
      </c>
      <c r="R35" s="29">
        <f>'7.ВС'!R24</f>
        <v>390596</v>
      </c>
      <c r="S35" s="29">
        <f>'7.ВС'!S24</f>
        <v>0</v>
      </c>
      <c r="T35" s="29">
        <f>'7.ВС'!T24</f>
        <v>390596</v>
      </c>
      <c r="U35" s="29">
        <f>'7.ВС'!U24</f>
        <v>0</v>
      </c>
      <c r="V35" s="29">
        <f>'7.ВС'!V24</f>
        <v>0</v>
      </c>
      <c r="W35" s="29">
        <f>'7.ВС'!W24</f>
        <v>0</v>
      </c>
      <c r="X35" s="29">
        <f>'7.ВС'!X24</f>
        <v>0</v>
      </c>
      <c r="Y35" s="29">
        <f>'7.ВС'!Y24</f>
        <v>0</v>
      </c>
      <c r="Z35" s="29">
        <f>'7.ВС'!Z24</f>
        <v>390596</v>
      </c>
      <c r="AA35" s="29">
        <f>'7.ВС'!AA24</f>
        <v>0</v>
      </c>
      <c r="AB35" s="29">
        <f>'7.ВС'!AB24</f>
        <v>390596</v>
      </c>
      <c r="AC35" s="29">
        <f>'7.ВС'!AC24</f>
        <v>0</v>
      </c>
      <c r="AD35" s="29">
        <f>'7.ВС'!AD24</f>
        <v>0</v>
      </c>
      <c r="AE35" s="29">
        <f>'7.ВС'!AE24</f>
        <v>0</v>
      </c>
      <c r="AF35" s="29">
        <f>'7.ВС'!AF24</f>
        <v>0</v>
      </c>
      <c r="AG35" s="29">
        <f>'7.ВС'!AG24</f>
        <v>0</v>
      </c>
      <c r="AH35" s="29">
        <f>'7.ВС'!AH24</f>
        <v>390596</v>
      </c>
      <c r="AI35" s="29">
        <f>'7.ВС'!AI24</f>
        <v>0</v>
      </c>
      <c r="AJ35" s="29">
        <f>'7.ВС'!AJ24</f>
        <v>390596</v>
      </c>
      <c r="AK35" s="29">
        <f>'7.ВС'!AK24</f>
        <v>0</v>
      </c>
      <c r="AL35" s="29"/>
      <c r="AM35" s="29"/>
      <c r="AN35" s="29"/>
      <c r="AO35" s="29"/>
      <c r="AP35" s="29"/>
      <c r="AQ35" s="29">
        <f>'7.ВС'!AQ24</f>
        <v>0</v>
      </c>
      <c r="AR35" s="29"/>
      <c r="AS35" s="9">
        <f t="shared" si="10"/>
        <v>0</v>
      </c>
      <c r="AT35" s="29"/>
      <c r="AU35" s="9">
        <f t="shared" si="11"/>
        <v>0</v>
      </c>
      <c r="AV35" s="29">
        <f>'7.ВС'!AV24</f>
        <v>0</v>
      </c>
      <c r="AW35" s="29"/>
      <c r="AX35" s="29">
        <f t="shared" si="12"/>
        <v>0</v>
      </c>
      <c r="AY35" s="29"/>
      <c r="AZ35" s="29">
        <f t="shared" si="13"/>
        <v>0</v>
      </c>
      <c r="BA35" s="29"/>
      <c r="BB35" s="29">
        <f>'7.ВС'!BA24</f>
        <v>200000</v>
      </c>
      <c r="BC35" s="29">
        <f>'7.ВС'!BB24</f>
        <v>200000</v>
      </c>
      <c r="BD35" s="29">
        <f>'7.ВС'!BC24</f>
        <v>0</v>
      </c>
      <c r="BE35" s="29">
        <f>'7.ВС'!BD24</f>
        <v>200000</v>
      </c>
      <c r="BF35" s="29">
        <f>'7.ВС'!BE24</f>
        <v>0</v>
      </c>
      <c r="BG35" s="29">
        <f t="shared" si="5"/>
        <v>0</v>
      </c>
      <c r="BH35" s="80">
        <f t="shared" si="6"/>
        <v>100</v>
      </c>
      <c r="BI35" s="29">
        <f t="shared" si="7"/>
        <v>0</v>
      </c>
      <c r="BJ35" s="81">
        <f t="shared" si="8"/>
        <v>100</v>
      </c>
    </row>
    <row r="36" spans="1:62" ht="60" hidden="1" x14ac:dyDescent="0.25">
      <c r="A36" s="22" t="s">
        <v>49</v>
      </c>
      <c r="B36" s="124">
        <v>51</v>
      </c>
      <c r="C36" s="124">
        <v>0</v>
      </c>
      <c r="D36" s="3" t="s">
        <v>146</v>
      </c>
      <c r="E36" s="124">
        <v>851</v>
      </c>
      <c r="F36" s="3" t="s">
        <v>20</v>
      </c>
      <c r="G36" s="4" t="s">
        <v>42</v>
      </c>
      <c r="H36" s="4" t="s">
        <v>285</v>
      </c>
      <c r="I36" s="3"/>
      <c r="J36" s="29">
        <f t="shared" ref="J36:BC37" si="44">J37</f>
        <v>315600</v>
      </c>
      <c r="K36" s="29">
        <f t="shared" si="44"/>
        <v>0</v>
      </c>
      <c r="L36" s="29">
        <f t="shared" si="44"/>
        <v>315600</v>
      </c>
      <c r="M36" s="29">
        <f t="shared" si="44"/>
        <v>0</v>
      </c>
      <c r="N36" s="29">
        <f t="shared" si="44"/>
        <v>100000</v>
      </c>
      <c r="O36" s="29">
        <f t="shared" si="44"/>
        <v>0</v>
      </c>
      <c r="P36" s="29">
        <f t="shared" si="44"/>
        <v>100000</v>
      </c>
      <c r="Q36" s="29">
        <f t="shared" si="44"/>
        <v>0</v>
      </c>
      <c r="R36" s="29">
        <f t="shared" si="44"/>
        <v>415600</v>
      </c>
      <c r="S36" s="29">
        <f t="shared" si="44"/>
        <v>0</v>
      </c>
      <c r="T36" s="29">
        <f t="shared" si="44"/>
        <v>415600</v>
      </c>
      <c r="U36" s="29">
        <f t="shared" si="44"/>
        <v>0</v>
      </c>
      <c r="V36" s="29">
        <f t="shared" si="44"/>
        <v>0</v>
      </c>
      <c r="W36" s="29">
        <f t="shared" si="44"/>
        <v>0</v>
      </c>
      <c r="X36" s="29">
        <f t="shared" si="44"/>
        <v>0</v>
      </c>
      <c r="Y36" s="29">
        <f t="shared" si="44"/>
        <v>0</v>
      </c>
      <c r="Z36" s="29">
        <f t="shared" si="44"/>
        <v>415600</v>
      </c>
      <c r="AA36" s="29">
        <f t="shared" si="44"/>
        <v>0</v>
      </c>
      <c r="AB36" s="29">
        <f t="shared" si="44"/>
        <v>415600</v>
      </c>
      <c r="AC36" s="29">
        <f t="shared" si="44"/>
        <v>0</v>
      </c>
      <c r="AD36" s="29">
        <f t="shared" si="44"/>
        <v>0</v>
      </c>
      <c r="AE36" s="29">
        <f t="shared" si="44"/>
        <v>0</v>
      </c>
      <c r="AF36" s="29">
        <f t="shared" si="44"/>
        <v>0</v>
      </c>
      <c r="AG36" s="29">
        <f t="shared" si="44"/>
        <v>0</v>
      </c>
      <c r="AH36" s="29">
        <f t="shared" si="44"/>
        <v>415600</v>
      </c>
      <c r="AI36" s="29">
        <f t="shared" si="44"/>
        <v>0</v>
      </c>
      <c r="AJ36" s="29">
        <f t="shared" si="44"/>
        <v>415600</v>
      </c>
      <c r="AK36" s="29">
        <f t="shared" si="44"/>
        <v>0</v>
      </c>
      <c r="AL36" s="29"/>
      <c r="AM36" s="29"/>
      <c r="AN36" s="29"/>
      <c r="AO36" s="29"/>
      <c r="AP36" s="29"/>
      <c r="AQ36" s="29">
        <f t="shared" si="44"/>
        <v>0</v>
      </c>
      <c r="AR36" s="29"/>
      <c r="AS36" s="9">
        <f t="shared" si="10"/>
        <v>0</v>
      </c>
      <c r="AT36" s="29"/>
      <c r="AU36" s="9">
        <f t="shared" si="11"/>
        <v>0</v>
      </c>
      <c r="AV36" s="29">
        <f t="shared" si="44"/>
        <v>0</v>
      </c>
      <c r="AW36" s="29"/>
      <c r="AX36" s="29">
        <f t="shared" si="12"/>
        <v>0</v>
      </c>
      <c r="AY36" s="29"/>
      <c r="AZ36" s="29">
        <f t="shared" si="13"/>
        <v>0</v>
      </c>
      <c r="BA36" s="29"/>
      <c r="BB36" s="29">
        <f t="shared" si="44"/>
        <v>398000</v>
      </c>
      <c r="BC36" s="29">
        <f t="shared" si="44"/>
        <v>1098000</v>
      </c>
      <c r="BD36" s="29">
        <f t="shared" ref="BB36:BF37" si="45">BD37</f>
        <v>0</v>
      </c>
      <c r="BE36" s="29">
        <f t="shared" si="45"/>
        <v>1098000</v>
      </c>
      <c r="BF36" s="29">
        <f t="shared" si="45"/>
        <v>0</v>
      </c>
      <c r="BG36" s="29">
        <f t="shared" si="5"/>
        <v>-82400</v>
      </c>
      <c r="BH36" s="80">
        <f t="shared" si="6"/>
        <v>79.2964824120603</v>
      </c>
      <c r="BI36" s="29">
        <f t="shared" si="7"/>
        <v>-782400</v>
      </c>
      <c r="BJ36" s="81">
        <f t="shared" si="8"/>
        <v>28.743169398907103</v>
      </c>
    </row>
    <row r="37" spans="1:62" ht="60" hidden="1" x14ac:dyDescent="0.25">
      <c r="A37" s="106" t="s">
        <v>25</v>
      </c>
      <c r="B37" s="124">
        <v>51</v>
      </c>
      <c r="C37" s="124">
        <v>0</v>
      </c>
      <c r="D37" s="3" t="s">
        <v>146</v>
      </c>
      <c r="E37" s="124">
        <v>851</v>
      </c>
      <c r="F37" s="3" t="s">
        <v>14</v>
      </c>
      <c r="G37" s="3" t="s">
        <v>42</v>
      </c>
      <c r="H37" s="4" t="s">
        <v>285</v>
      </c>
      <c r="I37" s="3" t="s">
        <v>26</v>
      </c>
      <c r="J37" s="29">
        <f t="shared" si="44"/>
        <v>315600</v>
      </c>
      <c r="K37" s="29">
        <f t="shared" si="44"/>
        <v>0</v>
      </c>
      <c r="L37" s="29">
        <f t="shared" si="44"/>
        <v>315600</v>
      </c>
      <c r="M37" s="29">
        <f t="shared" si="44"/>
        <v>0</v>
      </c>
      <c r="N37" s="29">
        <f t="shared" si="44"/>
        <v>100000</v>
      </c>
      <c r="O37" s="29">
        <f t="shared" si="44"/>
        <v>0</v>
      </c>
      <c r="P37" s="29">
        <f t="shared" si="44"/>
        <v>100000</v>
      </c>
      <c r="Q37" s="29">
        <f t="shared" si="44"/>
        <v>0</v>
      </c>
      <c r="R37" s="29">
        <f t="shared" si="44"/>
        <v>415600</v>
      </c>
      <c r="S37" s="29">
        <f t="shared" si="44"/>
        <v>0</v>
      </c>
      <c r="T37" s="29">
        <f t="shared" si="44"/>
        <v>415600</v>
      </c>
      <c r="U37" s="29">
        <f t="shared" si="44"/>
        <v>0</v>
      </c>
      <c r="V37" s="29">
        <f t="shared" si="44"/>
        <v>0</v>
      </c>
      <c r="W37" s="29">
        <f t="shared" si="44"/>
        <v>0</v>
      </c>
      <c r="X37" s="29">
        <f t="shared" si="44"/>
        <v>0</v>
      </c>
      <c r="Y37" s="29">
        <f t="shared" si="44"/>
        <v>0</v>
      </c>
      <c r="Z37" s="29">
        <f t="shared" si="44"/>
        <v>415600</v>
      </c>
      <c r="AA37" s="29">
        <f t="shared" si="44"/>
        <v>0</v>
      </c>
      <c r="AB37" s="29">
        <f t="shared" si="44"/>
        <v>415600</v>
      </c>
      <c r="AC37" s="29">
        <f t="shared" si="44"/>
        <v>0</v>
      </c>
      <c r="AD37" s="29">
        <f t="shared" si="44"/>
        <v>0</v>
      </c>
      <c r="AE37" s="29">
        <f t="shared" si="44"/>
        <v>0</v>
      </c>
      <c r="AF37" s="29">
        <f t="shared" si="44"/>
        <v>0</v>
      </c>
      <c r="AG37" s="29">
        <f t="shared" si="44"/>
        <v>0</v>
      </c>
      <c r="AH37" s="29">
        <f t="shared" si="44"/>
        <v>415600</v>
      </c>
      <c r="AI37" s="29">
        <f t="shared" si="44"/>
        <v>0</v>
      </c>
      <c r="AJ37" s="29">
        <f t="shared" si="44"/>
        <v>415600</v>
      </c>
      <c r="AK37" s="29">
        <f t="shared" si="44"/>
        <v>0</v>
      </c>
      <c r="AL37" s="29"/>
      <c r="AM37" s="29"/>
      <c r="AN37" s="29"/>
      <c r="AO37" s="29"/>
      <c r="AP37" s="29"/>
      <c r="AQ37" s="29">
        <f t="shared" si="44"/>
        <v>0</v>
      </c>
      <c r="AR37" s="29"/>
      <c r="AS37" s="9">
        <f t="shared" si="10"/>
        <v>0</v>
      </c>
      <c r="AT37" s="29"/>
      <c r="AU37" s="9">
        <f t="shared" si="11"/>
        <v>0</v>
      </c>
      <c r="AV37" s="29">
        <f t="shared" si="44"/>
        <v>0</v>
      </c>
      <c r="AW37" s="29"/>
      <c r="AX37" s="29">
        <f t="shared" si="12"/>
        <v>0</v>
      </c>
      <c r="AY37" s="29"/>
      <c r="AZ37" s="29">
        <f t="shared" si="13"/>
        <v>0</v>
      </c>
      <c r="BA37" s="29"/>
      <c r="BB37" s="29">
        <f t="shared" si="45"/>
        <v>398000</v>
      </c>
      <c r="BC37" s="29">
        <f t="shared" si="45"/>
        <v>1098000</v>
      </c>
      <c r="BD37" s="29">
        <f t="shared" si="45"/>
        <v>0</v>
      </c>
      <c r="BE37" s="29">
        <f t="shared" si="45"/>
        <v>1098000</v>
      </c>
      <c r="BF37" s="29">
        <f t="shared" si="45"/>
        <v>0</v>
      </c>
      <c r="BG37" s="29">
        <f t="shared" si="5"/>
        <v>-82400</v>
      </c>
      <c r="BH37" s="80">
        <f t="shared" si="6"/>
        <v>79.2964824120603</v>
      </c>
      <c r="BI37" s="29">
        <f t="shared" si="7"/>
        <v>-782400</v>
      </c>
      <c r="BJ37" s="81">
        <f t="shared" si="8"/>
        <v>28.743169398907103</v>
      </c>
    </row>
    <row r="38" spans="1:62" ht="60" hidden="1" x14ac:dyDescent="0.25">
      <c r="A38" s="106" t="s">
        <v>12</v>
      </c>
      <c r="B38" s="124">
        <v>51</v>
      </c>
      <c r="C38" s="124">
        <v>0</v>
      </c>
      <c r="D38" s="3" t="s">
        <v>146</v>
      </c>
      <c r="E38" s="124">
        <v>851</v>
      </c>
      <c r="F38" s="3" t="s">
        <v>14</v>
      </c>
      <c r="G38" s="3" t="s">
        <v>42</v>
      </c>
      <c r="H38" s="4" t="s">
        <v>285</v>
      </c>
      <c r="I38" s="3" t="s">
        <v>27</v>
      </c>
      <c r="J38" s="29">
        <f>'7.ВС'!J49</f>
        <v>315600</v>
      </c>
      <c r="K38" s="29">
        <f>'7.ВС'!K49</f>
        <v>0</v>
      </c>
      <c r="L38" s="29">
        <f>'7.ВС'!L49</f>
        <v>315600</v>
      </c>
      <c r="M38" s="29">
        <f>'7.ВС'!M49</f>
        <v>0</v>
      </c>
      <c r="N38" s="29">
        <f>'7.ВС'!N49</f>
        <v>100000</v>
      </c>
      <c r="O38" s="29">
        <f>'7.ВС'!O49</f>
        <v>0</v>
      </c>
      <c r="P38" s="29">
        <f>'7.ВС'!P49</f>
        <v>100000</v>
      </c>
      <c r="Q38" s="29">
        <f>'7.ВС'!Q49</f>
        <v>0</v>
      </c>
      <c r="R38" s="29">
        <f>'7.ВС'!R49</f>
        <v>415600</v>
      </c>
      <c r="S38" s="29">
        <f>'7.ВС'!S49</f>
        <v>0</v>
      </c>
      <c r="T38" s="29">
        <f>'7.ВС'!T49</f>
        <v>415600</v>
      </c>
      <c r="U38" s="29">
        <f>'7.ВС'!U49</f>
        <v>0</v>
      </c>
      <c r="V38" s="29">
        <f>'7.ВС'!V49</f>
        <v>0</v>
      </c>
      <c r="W38" s="29">
        <f>'7.ВС'!W49</f>
        <v>0</v>
      </c>
      <c r="X38" s="29">
        <f>'7.ВС'!X49</f>
        <v>0</v>
      </c>
      <c r="Y38" s="29">
        <f>'7.ВС'!Y49</f>
        <v>0</v>
      </c>
      <c r="Z38" s="29">
        <f>'7.ВС'!Z49</f>
        <v>415600</v>
      </c>
      <c r="AA38" s="29">
        <f>'7.ВС'!AA49</f>
        <v>0</v>
      </c>
      <c r="AB38" s="29">
        <f>'7.ВС'!AB49</f>
        <v>415600</v>
      </c>
      <c r="AC38" s="29">
        <f>'7.ВС'!AC49</f>
        <v>0</v>
      </c>
      <c r="AD38" s="29">
        <f>'7.ВС'!AD49</f>
        <v>0</v>
      </c>
      <c r="AE38" s="29">
        <f>'7.ВС'!AE49</f>
        <v>0</v>
      </c>
      <c r="AF38" s="29">
        <f>'7.ВС'!AF49</f>
        <v>0</v>
      </c>
      <c r="AG38" s="29">
        <f>'7.ВС'!AG49</f>
        <v>0</v>
      </c>
      <c r="AH38" s="29">
        <f>'7.ВС'!AH49</f>
        <v>415600</v>
      </c>
      <c r="AI38" s="29">
        <f>'7.ВС'!AI49</f>
        <v>0</v>
      </c>
      <c r="AJ38" s="29">
        <f>'7.ВС'!AJ49</f>
        <v>415600</v>
      </c>
      <c r="AK38" s="29">
        <f>'7.ВС'!AK49</f>
        <v>0</v>
      </c>
      <c r="AL38" s="29"/>
      <c r="AM38" s="29"/>
      <c r="AN38" s="29"/>
      <c r="AO38" s="29"/>
      <c r="AP38" s="29"/>
      <c r="AQ38" s="29">
        <f>'7.ВС'!AQ49</f>
        <v>0</v>
      </c>
      <c r="AR38" s="29"/>
      <c r="AS38" s="9">
        <f t="shared" si="10"/>
        <v>0</v>
      </c>
      <c r="AT38" s="29"/>
      <c r="AU38" s="9">
        <f t="shared" si="11"/>
        <v>0</v>
      </c>
      <c r="AV38" s="29">
        <f>'7.ВС'!AV49</f>
        <v>0</v>
      </c>
      <c r="AW38" s="29"/>
      <c r="AX38" s="29">
        <f t="shared" si="12"/>
        <v>0</v>
      </c>
      <c r="AY38" s="29"/>
      <c r="AZ38" s="29">
        <f t="shared" si="13"/>
        <v>0</v>
      </c>
      <c r="BA38" s="29"/>
      <c r="BB38" s="29">
        <f>'7.ВС'!BA49</f>
        <v>398000</v>
      </c>
      <c r="BC38" s="29">
        <f>'7.ВС'!BB49</f>
        <v>1098000</v>
      </c>
      <c r="BD38" s="29">
        <f>'7.ВС'!BC49</f>
        <v>0</v>
      </c>
      <c r="BE38" s="29">
        <f>'7.ВС'!BD49</f>
        <v>1098000</v>
      </c>
      <c r="BF38" s="29">
        <f>'7.ВС'!BE49</f>
        <v>0</v>
      </c>
      <c r="BG38" s="29">
        <f t="shared" si="5"/>
        <v>-82400</v>
      </c>
      <c r="BH38" s="80">
        <f t="shared" si="6"/>
        <v>79.2964824120603</v>
      </c>
      <c r="BI38" s="29">
        <f t="shared" si="7"/>
        <v>-782400</v>
      </c>
      <c r="BJ38" s="81">
        <f t="shared" si="8"/>
        <v>28.743169398907103</v>
      </c>
    </row>
    <row r="39" spans="1:62" ht="45" x14ac:dyDescent="0.25">
      <c r="A39" s="22" t="s">
        <v>51</v>
      </c>
      <c r="B39" s="124">
        <v>51</v>
      </c>
      <c r="C39" s="124">
        <v>0</v>
      </c>
      <c r="D39" s="3" t="s">
        <v>146</v>
      </c>
      <c r="E39" s="124">
        <v>851</v>
      </c>
      <c r="F39" s="3" t="s">
        <v>14</v>
      </c>
      <c r="G39" s="3" t="s">
        <v>42</v>
      </c>
      <c r="H39" s="4" t="s">
        <v>286</v>
      </c>
      <c r="I39" s="3"/>
      <c r="J39" s="29">
        <f t="shared" ref="J39:BF39" si="46">J40</f>
        <v>0</v>
      </c>
      <c r="K39" s="29">
        <f t="shared" si="46"/>
        <v>0</v>
      </c>
      <c r="L39" s="29">
        <f t="shared" si="46"/>
        <v>0</v>
      </c>
      <c r="M39" s="29">
        <f t="shared" si="46"/>
        <v>0</v>
      </c>
      <c r="N39" s="29">
        <f t="shared" si="46"/>
        <v>0</v>
      </c>
      <c r="O39" s="29">
        <f t="shared" si="46"/>
        <v>0</v>
      </c>
      <c r="P39" s="29">
        <f t="shared" si="46"/>
        <v>0</v>
      </c>
      <c r="Q39" s="29">
        <f t="shared" si="46"/>
        <v>0</v>
      </c>
      <c r="R39" s="29">
        <f t="shared" si="46"/>
        <v>0</v>
      </c>
      <c r="S39" s="29">
        <f t="shared" si="46"/>
        <v>0</v>
      </c>
      <c r="T39" s="29">
        <f t="shared" si="46"/>
        <v>0</v>
      </c>
      <c r="U39" s="29">
        <f t="shared" si="46"/>
        <v>0</v>
      </c>
      <c r="V39" s="29">
        <f t="shared" si="46"/>
        <v>0</v>
      </c>
      <c r="W39" s="29">
        <f t="shared" si="46"/>
        <v>0</v>
      </c>
      <c r="X39" s="29">
        <f t="shared" si="46"/>
        <v>0</v>
      </c>
      <c r="Y39" s="29">
        <f t="shared" si="46"/>
        <v>0</v>
      </c>
      <c r="Z39" s="29">
        <f t="shared" si="46"/>
        <v>0</v>
      </c>
      <c r="AA39" s="29">
        <f t="shared" si="46"/>
        <v>0</v>
      </c>
      <c r="AB39" s="29">
        <f t="shared" si="46"/>
        <v>0</v>
      </c>
      <c r="AC39" s="29">
        <f t="shared" si="46"/>
        <v>0</v>
      </c>
      <c r="AD39" s="29">
        <f t="shared" si="46"/>
        <v>70282</v>
      </c>
      <c r="AE39" s="29">
        <f t="shared" si="46"/>
        <v>0</v>
      </c>
      <c r="AF39" s="29">
        <f t="shared" si="46"/>
        <v>70282</v>
      </c>
      <c r="AG39" s="29">
        <f t="shared" si="46"/>
        <v>0</v>
      </c>
      <c r="AH39" s="29">
        <f t="shared" si="46"/>
        <v>70282</v>
      </c>
      <c r="AI39" s="29">
        <f t="shared" si="46"/>
        <v>0</v>
      </c>
      <c r="AJ39" s="29">
        <f t="shared" si="46"/>
        <v>70282</v>
      </c>
      <c r="AK39" s="29">
        <f t="shared" si="46"/>
        <v>0</v>
      </c>
      <c r="AL39" s="29"/>
      <c r="AM39" s="29"/>
      <c r="AN39" s="29"/>
      <c r="AO39" s="29"/>
      <c r="AP39" s="29"/>
      <c r="AQ39" s="29">
        <f t="shared" si="46"/>
        <v>0</v>
      </c>
      <c r="AR39" s="29"/>
      <c r="AS39" s="9">
        <f t="shared" si="10"/>
        <v>0</v>
      </c>
      <c r="AT39" s="29"/>
      <c r="AU39" s="9">
        <f t="shared" si="11"/>
        <v>0</v>
      </c>
      <c r="AV39" s="29">
        <f t="shared" si="46"/>
        <v>0</v>
      </c>
      <c r="AW39" s="29"/>
      <c r="AX39" s="29">
        <f t="shared" si="12"/>
        <v>0</v>
      </c>
      <c r="AY39" s="29"/>
      <c r="AZ39" s="29">
        <f t="shared" si="13"/>
        <v>0</v>
      </c>
      <c r="BA39" s="29"/>
      <c r="BB39" s="29">
        <f t="shared" si="46"/>
        <v>0</v>
      </c>
      <c r="BC39" s="29">
        <f t="shared" si="46"/>
        <v>0</v>
      </c>
      <c r="BD39" s="29">
        <f t="shared" si="46"/>
        <v>0</v>
      </c>
      <c r="BE39" s="29">
        <f t="shared" si="46"/>
        <v>0</v>
      </c>
      <c r="BF39" s="29">
        <f t="shared" si="46"/>
        <v>0</v>
      </c>
      <c r="BG39" s="29">
        <f t="shared" si="5"/>
        <v>0</v>
      </c>
      <c r="BH39" s="80" t="e">
        <f t="shared" si="6"/>
        <v>#DIV/0!</v>
      </c>
      <c r="BI39" s="29">
        <f t="shared" si="7"/>
        <v>0</v>
      </c>
      <c r="BJ39" s="81" t="e">
        <f t="shared" si="8"/>
        <v>#DIV/0!</v>
      </c>
    </row>
    <row r="40" spans="1:62" ht="45" customHeight="1" x14ac:dyDescent="0.25">
      <c r="A40" s="106" t="s">
        <v>25</v>
      </c>
      <c r="B40" s="124">
        <v>51</v>
      </c>
      <c r="C40" s="124">
        <v>0</v>
      </c>
      <c r="D40" s="3" t="s">
        <v>146</v>
      </c>
      <c r="E40" s="124">
        <v>851</v>
      </c>
      <c r="F40" s="3" t="s">
        <v>14</v>
      </c>
      <c r="G40" s="3" t="s">
        <v>42</v>
      </c>
      <c r="H40" s="4" t="s">
        <v>286</v>
      </c>
      <c r="I40" s="3" t="s">
        <v>26</v>
      </c>
      <c r="J40" s="29">
        <f t="shared" ref="J40:BF40" si="47">J41</f>
        <v>0</v>
      </c>
      <c r="K40" s="29">
        <f t="shared" si="47"/>
        <v>0</v>
      </c>
      <c r="L40" s="29">
        <f t="shared" si="47"/>
        <v>0</v>
      </c>
      <c r="M40" s="29">
        <f t="shared" si="47"/>
        <v>0</v>
      </c>
      <c r="N40" s="29">
        <f t="shared" si="47"/>
        <v>0</v>
      </c>
      <c r="O40" s="29">
        <f t="shared" si="47"/>
        <v>0</v>
      </c>
      <c r="P40" s="29">
        <f t="shared" si="47"/>
        <v>0</v>
      </c>
      <c r="Q40" s="29">
        <f t="shared" si="47"/>
        <v>0</v>
      </c>
      <c r="R40" s="29">
        <f t="shared" si="47"/>
        <v>0</v>
      </c>
      <c r="S40" s="29">
        <f t="shared" si="47"/>
        <v>0</v>
      </c>
      <c r="T40" s="29">
        <f t="shared" si="47"/>
        <v>0</v>
      </c>
      <c r="U40" s="29">
        <f t="shared" si="47"/>
        <v>0</v>
      </c>
      <c r="V40" s="29">
        <f t="shared" si="47"/>
        <v>0</v>
      </c>
      <c r="W40" s="29">
        <f t="shared" si="47"/>
        <v>0</v>
      </c>
      <c r="X40" s="29">
        <f t="shared" si="47"/>
        <v>0</v>
      </c>
      <c r="Y40" s="29">
        <f t="shared" si="47"/>
        <v>0</v>
      </c>
      <c r="Z40" s="29">
        <f t="shared" si="47"/>
        <v>0</v>
      </c>
      <c r="AA40" s="29">
        <f t="shared" si="47"/>
        <v>0</v>
      </c>
      <c r="AB40" s="29">
        <f t="shared" si="47"/>
        <v>0</v>
      </c>
      <c r="AC40" s="29">
        <f t="shared" si="47"/>
        <v>0</v>
      </c>
      <c r="AD40" s="29">
        <f t="shared" si="47"/>
        <v>70282</v>
      </c>
      <c r="AE40" s="29">
        <f t="shared" si="47"/>
        <v>0</v>
      </c>
      <c r="AF40" s="29">
        <f t="shared" si="47"/>
        <v>70282</v>
      </c>
      <c r="AG40" s="29">
        <f t="shared" si="47"/>
        <v>0</v>
      </c>
      <c r="AH40" s="29">
        <f t="shared" si="47"/>
        <v>70282</v>
      </c>
      <c r="AI40" s="29">
        <f t="shared" si="47"/>
        <v>0</v>
      </c>
      <c r="AJ40" s="29">
        <f t="shared" si="47"/>
        <v>70282</v>
      </c>
      <c r="AK40" s="29">
        <f t="shared" si="47"/>
        <v>0</v>
      </c>
      <c r="AL40" s="29"/>
      <c r="AM40" s="29"/>
      <c r="AN40" s="29"/>
      <c r="AO40" s="29"/>
      <c r="AP40" s="29"/>
      <c r="AQ40" s="29">
        <f t="shared" si="47"/>
        <v>0</v>
      </c>
      <c r="AR40" s="29"/>
      <c r="AS40" s="9">
        <f t="shared" si="10"/>
        <v>0</v>
      </c>
      <c r="AT40" s="29"/>
      <c r="AU40" s="9">
        <f t="shared" si="11"/>
        <v>0</v>
      </c>
      <c r="AV40" s="29">
        <f t="shared" si="47"/>
        <v>0</v>
      </c>
      <c r="AW40" s="29"/>
      <c r="AX40" s="29">
        <f t="shared" si="12"/>
        <v>0</v>
      </c>
      <c r="AY40" s="29"/>
      <c r="AZ40" s="29">
        <f t="shared" si="13"/>
        <v>0</v>
      </c>
      <c r="BA40" s="29"/>
      <c r="BB40" s="29">
        <f t="shared" si="47"/>
        <v>0</v>
      </c>
      <c r="BC40" s="29">
        <f t="shared" si="47"/>
        <v>0</v>
      </c>
      <c r="BD40" s="29">
        <f t="shared" si="47"/>
        <v>0</v>
      </c>
      <c r="BE40" s="29">
        <f t="shared" si="47"/>
        <v>0</v>
      </c>
      <c r="BF40" s="29">
        <f t="shared" si="47"/>
        <v>0</v>
      </c>
      <c r="BG40" s="29">
        <f t="shared" ref="BG40:BG65" si="48">J40-BB40</f>
        <v>0</v>
      </c>
      <c r="BH40" s="80" t="e">
        <f t="shared" ref="BH40:BH65" si="49">J40/BB40*100</f>
        <v>#DIV/0!</v>
      </c>
      <c r="BI40" s="29">
        <f t="shared" ref="BI40:BI65" si="50">J40-BC40</f>
        <v>0</v>
      </c>
      <c r="BJ40" s="81" t="e">
        <f t="shared" ref="BJ40:BJ65" si="51">J40/BC40*100</f>
        <v>#DIV/0!</v>
      </c>
    </row>
    <row r="41" spans="1:62" ht="60" x14ac:dyDescent="0.25">
      <c r="A41" s="106" t="s">
        <v>12</v>
      </c>
      <c r="B41" s="124">
        <v>51</v>
      </c>
      <c r="C41" s="124">
        <v>0</v>
      </c>
      <c r="D41" s="3" t="s">
        <v>146</v>
      </c>
      <c r="E41" s="124">
        <v>851</v>
      </c>
      <c r="F41" s="3" t="s">
        <v>14</v>
      </c>
      <c r="G41" s="3" t="s">
        <v>42</v>
      </c>
      <c r="H41" s="4" t="s">
        <v>286</v>
      </c>
      <c r="I41" s="3" t="s">
        <v>27</v>
      </c>
      <c r="J41" s="29">
        <f>'7.ВС'!J52</f>
        <v>0</v>
      </c>
      <c r="K41" s="29">
        <f>'7.ВС'!K52</f>
        <v>0</v>
      </c>
      <c r="L41" s="29">
        <f>'7.ВС'!L52</f>
        <v>0</v>
      </c>
      <c r="M41" s="29">
        <f>'7.ВС'!M52</f>
        <v>0</v>
      </c>
      <c r="N41" s="29">
        <f>'7.ВС'!N52</f>
        <v>0</v>
      </c>
      <c r="O41" s="29">
        <f>'7.ВС'!O52</f>
        <v>0</v>
      </c>
      <c r="P41" s="29">
        <f>'7.ВС'!P52</f>
        <v>0</v>
      </c>
      <c r="Q41" s="29">
        <f>'7.ВС'!Q52</f>
        <v>0</v>
      </c>
      <c r="R41" s="29">
        <f>'7.ВС'!R52</f>
        <v>0</v>
      </c>
      <c r="S41" s="29">
        <f>'7.ВС'!S52</f>
        <v>0</v>
      </c>
      <c r="T41" s="29">
        <f>'7.ВС'!T52</f>
        <v>0</v>
      </c>
      <c r="U41" s="29">
        <f>'7.ВС'!U52</f>
        <v>0</v>
      </c>
      <c r="V41" s="29">
        <f>'7.ВС'!V52</f>
        <v>0</v>
      </c>
      <c r="W41" s="29">
        <f>'7.ВС'!W52</f>
        <v>0</v>
      </c>
      <c r="X41" s="29">
        <f>'7.ВС'!X52</f>
        <v>0</v>
      </c>
      <c r="Y41" s="29">
        <f>'7.ВС'!Y52</f>
        <v>0</v>
      </c>
      <c r="Z41" s="29">
        <f>'7.ВС'!Z52</f>
        <v>0</v>
      </c>
      <c r="AA41" s="29">
        <f>'7.ВС'!AA52</f>
        <v>0</v>
      </c>
      <c r="AB41" s="29">
        <f>'7.ВС'!AB52</f>
        <v>0</v>
      </c>
      <c r="AC41" s="29">
        <f>'7.ВС'!AC52</f>
        <v>0</v>
      </c>
      <c r="AD41" s="29">
        <f>'7.ВС'!AD52</f>
        <v>70282</v>
      </c>
      <c r="AE41" s="29">
        <f>'7.ВС'!AE52</f>
        <v>0</v>
      </c>
      <c r="AF41" s="29">
        <f>'7.ВС'!AF52</f>
        <v>70282</v>
      </c>
      <c r="AG41" s="29">
        <f>'7.ВС'!AG52</f>
        <v>0</v>
      </c>
      <c r="AH41" s="29">
        <f>'7.ВС'!AH52</f>
        <v>70282</v>
      </c>
      <c r="AI41" s="29">
        <f>'7.ВС'!AI52</f>
        <v>0</v>
      </c>
      <c r="AJ41" s="29">
        <f>'7.ВС'!AJ52</f>
        <v>70282</v>
      </c>
      <c r="AK41" s="29">
        <f>'7.ВС'!AK52</f>
        <v>0</v>
      </c>
      <c r="AL41" s="29"/>
      <c r="AM41" s="29"/>
      <c r="AN41" s="29"/>
      <c r="AO41" s="29"/>
      <c r="AP41" s="29"/>
      <c r="AQ41" s="29">
        <f>'7.ВС'!AQ52</f>
        <v>0</v>
      </c>
      <c r="AR41" s="29"/>
      <c r="AS41" s="9">
        <f t="shared" si="10"/>
        <v>0</v>
      </c>
      <c r="AT41" s="29"/>
      <c r="AU41" s="9">
        <f t="shared" si="11"/>
        <v>0</v>
      </c>
      <c r="AV41" s="29">
        <f>'7.ВС'!AV52</f>
        <v>0</v>
      </c>
      <c r="AW41" s="29"/>
      <c r="AX41" s="29">
        <f t="shared" si="12"/>
        <v>0</v>
      </c>
      <c r="AY41" s="29"/>
      <c r="AZ41" s="29">
        <f t="shared" si="13"/>
        <v>0</v>
      </c>
      <c r="BA41" s="29"/>
      <c r="BB41" s="29">
        <f>'7.ВС'!BA52</f>
        <v>0</v>
      </c>
      <c r="BC41" s="29">
        <f>'7.ВС'!BB52</f>
        <v>0</v>
      </c>
      <c r="BD41" s="29">
        <f>'7.ВС'!BC52</f>
        <v>0</v>
      </c>
      <c r="BE41" s="29">
        <f>'7.ВС'!BD52</f>
        <v>0</v>
      </c>
      <c r="BF41" s="29">
        <f>'7.ВС'!BE52</f>
        <v>0</v>
      </c>
      <c r="BG41" s="29">
        <f t="shared" si="48"/>
        <v>0</v>
      </c>
      <c r="BH41" s="80" t="e">
        <f t="shared" si="49"/>
        <v>#DIV/0!</v>
      </c>
      <c r="BI41" s="29">
        <f t="shared" si="50"/>
        <v>0</v>
      </c>
      <c r="BJ41" s="81" t="e">
        <f t="shared" si="51"/>
        <v>#DIV/0!</v>
      </c>
    </row>
    <row r="42" spans="1:62" ht="75" x14ac:dyDescent="0.25">
      <c r="A42" s="12" t="s">
        <v>383</v>
      </c>
      <c r="B42" s="124">
        <v>51</v>
      </c>
      <c r="C42" s="124">
        <v>0</v>
      </c>
      <c r="D42" s="3" t="s">
        <v>146</v>
      </c>
      <c r="E42" s="124">
        <v>851</v>
      </c>
      <c r="F42" s="3" t="s">
        <v>14</v>
      </c>
      <c r="G42" s="3" t="s">
        <v>42</v>
      </c>
      <c r="H42" s="4" t="s">
        <v>385</v>
      </c>
      <c r="I42" s="3"/>
      <c r="J42" s="29">
        <f t="shared" ref="J42:BD43" si="52">J43</f>
        <v>0</v>
      </c>
      <c r="K42" s="29">
        <f t="shared" si="52"/>
        <v>0</v>
      </c>
      <c r="L42" s="29">
        <f t="shared" si="52"/>
        <v>0</v>
      </c>
      <c r="M42" s="29">
        <f t="shared" si="52"/>
        <v>0</v>
      </c>
      <c r="N42" s="29">
        <f t="shared" si="52"/>
        <v>1139967</v>
      </c>
      <c r="O42" s="29">
        <f t="shared" si="52"/>
        <v>0</v>
      </c>
      <c r="P42" s="29">
        <f t="shared" si="52"/>
        <v>1139967</v>
      </c>
      <c r="Q42" s="29">
        <f t="shared" si="52"/>
        <v>0</v>
      </c>
      <c r="R42" s="29">
        <f t="shared" si="52"/>
        <v>1139967</v>
      </c>
      <c r="S42" s="29">
        <f t="shared" si="52"/>
        <v>0</v>
      </c>
      <c r="T42" s="29">
        <f t="shared" si="52"/>
        <v>1139967</v>
      </c>
      <c r="U42" s="29">
        <f t="shared" si="52"/>
        <v>0</v>
      </c>
      <c r="V42" s="29">
        <f t="shared" si="52"/>
        <v>0</v>
      </c>
      <c r="W42" s="29">
        <f t="shared" si="52"/>
        <v>0</v>
      </c>
      <c r="X42" s="29">
        <f t="shared" si="52"/>
        <v>0</v>
      </c>
      <c r="Y42" s="29">
        <f t="shared" si="52"/>
        <v>0</v>
      </c>
      <c r="Z42" s="29">
        <f t="shared" si="52"/>
        <v>1139967</v>
      </c>
      <c r="AA42" s="29">
        <f t="shared" si="52"/>
        <v>0</v>
      </c>
      <c r="AB42" s="29">
        <f t="shared" si="52"/>
        <v>1139967</v>
      </c>
      <c r="AC42" s="29">
        <f t="shared" si="52"/>
        <v>0</v>
      </c>
      <c r="AD42" s="29">
        <f t="shared" si="52"/>
        <v>-188237</v>
      </c>
      <c r="AE42" s="29">
        <f t="shared" si="52"/>
        <v>0</v>
      </c>
      <c r="AF42" s="29">
        <f t="shared" si="52"/>
        <v>-188237</v>
      </c>
      <c r="AG42" s="29">
        <f t="shared" si="52"/>
        <v>0</v>
      </c>
      <c r="AH42" s="29">
        <f t="shared" si="52"/>
        <v>951730</v>
      </c>
      <c r="AI42" s="29">
        <f t="shared" si="52"/>
        <v>0</v>
      </c>
      <c r="AJ42" s="29">
        <f t="shared" si="52"/>
        <v>951730</v>
      </c>
      <c r="AK42" s="29">
        <f t="shared" si="52"/>
        <v>0</v>
      </c>
      <c r="AL42" s="29"/>
      <c r="AM42" s="29"/>
      <c r="AN42" s="29"/>
      <c r="AO42" s="29"/>
      <c r="AP42" s="29"/>
      <c r="AQ42" s="29">
        <f t="shared" si="52"/>
        <v>0</v>
      </c>
      <c r="AR42" s="29"/>
      <c r="AS42" s="9">
        <f t="shared" si="10"/>
        <v>0</v>
      </c>
      <c r="AT42" s="29"/>
      <c r="AU42" s="9">
        <f t="shared" si="11"/>
        <v>0</v>
      </c>
      <c r="AV42" s="29">
        <f t="shared" si="52"/>
        <v>0</v>
      </c>
      <c r="AW42" s="29"/>
      <c r="AX42" s="29">
        <f t="shared" si="12"/>
        <v>0</v>
      </c>
      <c r="AY42" s="29"/>
      <c r="AZ42" s="29">
        <f t="shared" si="13"/>
        <v>0</v>
      </c>
      <c r="BA42" s="29"/>
      <c r="BB42" s="29">
        <f t="shared" si="52"/>
        <v>0</v>
      </c>
      <c r="BC42" s="29">
        <f t="shared" si="52"/>
        <v>5871867</v>
      </c>
      <c r="BD42" s="29">
        <f t="shared" si="52"/>
        <v>0</v>
      </c>
      <c r="BE42" s="29">
        <f t="shared" ref="BB42:BF43" si="53">BE43</f>
        <v>0</v>
      </c>
      <c r="BF42" s="29">
        <f t="shared" si="53"/>
        <v>0</v>
      </c>
      <c r="BG42" s="29">
        <f t="shared" si="48"/>
        <v>0</v>
      </c>
      <c r="BH42" s="80" t="e">
        <f t="shared" si="49"/>
        <v>#DIV/0!</v>
      </c>
      <c r="BI42" s="29">
        <f t="shared" si="50"/>
        <v>-5871867</v>
      </c>
      <c r="BJ42" s="81">
        <f t="shared" si="51"/>
        <v>0</v>
      </c>
    </row>
    <row r="43" spans="1:62" ht="49.5" customHeight="1" x14ac:dyDescent="0.25">
      <c r="A43" s="106" t="s">
        <v>25</v>
      </c>
      <c r="B43" s="124">
        <v>51</v>
      </c>
      <c r="C43" s="124">
        <v>0</v>
      </c>
      <c r="D43" s="3" t="s">
        <v>146</v>
      </c>
      <c r="E43" s="124">
        <v>851</v>
      </c>
      <c r="F43" s="3" t="s">
        <v>14</v>
      </c>
      <c r="G43" s="3" t="s">
        <v>42</v>
      </c>
      <c r="H43" s="4" t="s">
        <v>385</v>
      </c>
      <c r="I43" s="3" t="s">
        <v>26</v>
      </c>
      <c r="J43" s="29">
        <f t="shared" si="52"/>
        <v>0</v>
      </c>
      <c r="K43" s="29">
        <f t="shared" si="52"/>
        <v>0</v>
      </c>
      <c r="L43" s="29">
        <f t="shared" si="52"/>
        <v>0</v>
      </c>
      <c r="M43" s="29">
        <f t="shared" si="52"/>
        <v>0</v>
      </c>
      <c r="N43" s="29">
        <f t="shared" si="52"/>
        <v>1139967</v>
      </c>
      <c r="O43" s="29">
        <f t="shared" si="52"/>
        <v>0</v>
      </c>
      <c r="P43" s="29">
        <f t="shared" si="52"/>
        <v>1139967</v>
      </c>
      <c r="Q43" s="29">
        <f t="shared" si="52"/>
        <v>0</v>
      </c>
      <c r="R43" s="29">
        <f t="shared" si="52"/>
        <v>1139967</v>
      </c>
      <c r="S43" s="29">
        <f t="shared" si="52"/>
        <v>0</v>
      </c>
      <c r="T43" s="29">
        <f t="shared" si="52"/>
        <v>1139967</v>
      </c>
      <c r="U43" s="29">
        <f t="shared" si="52"/>
        <v>0</v>
      </c>
      <c r="V43" s="29">
        <f t="shared" si="52"/>
        <v>0</v>
      </c>
      <c r="W43" s="29">
        <f t="shared" si="52"/>
        <v>0</v>
      </c>
      <c r="X43" s="29">
        <f t="shared" si="52"/>
        <v>0</v>
      </c>
      <c r="Y43" s="29">
        <f t="shared" si="52"/>
        <v>0</v>
      </c>
      <c r="Z43" s="29">
        <f t="shared" si="52"/>
        <v>1139967</v>
      </c>
      <c r="AA43" s="29">
        <f t="shared" si="52"/>
        <v>0</v>
      </c>
      <c r="AB43" s="29">
        <f t="shared" si="52"/>
        <v>1139967</v>
      </c>
      <c r="AC43" s="29">
        <f t="shared" si="52"/>
        <v>0</v>
      </c>
      <c r="AD43" s="29">
        <f t="shared" si="52"/>
        <v>-188237</v>
      </c>
      <c r="AE43" s="29">
        <f t="shared" si="52"/>
        <v>0</v>
      </c>
      <c r="AF43" s="29">
        <f t="shared" si="52"/>
        <v>-188237</v>
      </c>
      <c r="AG43" s="29">
        <f t="shared" si="52"/>
        <v>0</v>
      </c>
      <c r="AH43" s="29">
        <f t="shared" si="52"/>
        <v>951730</v>
      </c>
      <c r="AI43" s="29">
        <f t="shared" si="52"/>
        <v>0</v>
      </c>
      <c r="AJ43" s="29">
        <f t="shared" si="52"/>
        <v>951730</v>
      </c>
      <c r="AK43" s="29">
        <f t="shared" si="52"/>
        <v>0</v>
      </c>
      <c r="AL43" s="29"/>
      <c r="AM43" s="29"/>
      <c r="AN43" s="29"/>
      <c r="AO43" s="29"/>
      <c r="AP43" s="29"/>
      <c r="AQ43" s="29">
        <f t="shared" si="52"/>
        <v>0</v>
      </c>
      <c r="AR43" s="29"/>
      <c r="AS43" s="9">
        <f t="shared" si="10"/>
        <v>0</v>
      </c>
      <c r="AT43" s="29"/>
      <c r="AU43" s="9">
        <f t="shared" si="11"/>
        <v>0</v>
      </c>
      <c r="AV43" s="29">
        <f t="shared" si="52"/>
        <v>0</v>
      </c>
      <c r="AW43" s="29"/>
      <c r="AX43" s="29">
        <f t="shared" si="12"/>
        <v>0</v>
      </c>
      <c r="AY43" s="29"/>
      <c r="AZ43" s="29">
        <f t="shared" si="13"/>
        <v>0</v>
      </c>
      <c r="BA43" s="29"/>
      <c r="BB43" s="29">
        <f t="shared" si="53"/>
        <v>0</v>
      </c>
      <c r="BC43" s="29">
        <f t="shared" si="53"/>
        <v>5871867</v>
      </c>
      <c r="BD43" s="29">
        <f t="shared" si="53"/>
        <v>0</v>
      </c>
      <c r="BE43" s="29">
        <f t="shared" si="53"/>
        <v>0</v>
      </c>
      <c r="BF43" s="29">
        <f t="shared" si="53"/>
        <v>0</v>
      </c>
      <c r="BG43" s="29">
        <f t="shared" si="48"/>
        <v>0</v>
      </c>
      <c r="BH43" s="80" t="e">
        <f t="shared" si="49"/>
        <v>#DIV/0!</v>
      </c>
      <c r="BI43" s="29">
        <f t="shared" si="50"/>
        <v>-5871867</v>
      </c>
      <c r="BJ43" s="81">
        <f t="shared" si="51"/>
        <v>0</v>
      </c>
    </row>
    <row r="44" spans="1:62" ht="60" x14ac:dyDescent="0.25">
      <c r="A44" s="106" t="s">
        <v>12</v>
      </c>
      <c r="B44" s="124">
        <v>51</v>
      </c>
      <c r="C44" s="124">
        <v>0</v>
      </c>
      <c r="D44" s="3" t="s">
        <v>146</v>
      </c>
      <c r="E44" s="124">
        <v>851</v>
      </c>
      <c r="F44" s="3" t="s">
        <v>14</v>
      </c>
      <c r="G44" s="3" t="s">
        <v>42</v>
      </c>
      <c r="H44" s="4" t="s">
        <v>385</v>
      </c>
      <c r="I44" s="3" t="s">
        <v>27</v>
      </c>
      <c r="J44" s="29">
        <f>'7.ВС'!J55</f>
        <v>0</v>
      </c>
      <c r="K44" s="29">
        <f>'7.ВС'!K55</f>
        <v>0</v>
      </c>
      <c r="L44" s="29">
        <f>'7.ВС'!L55</f>
        <v>0</v>
      </c>
      <c r="M44" s="29">
        <f>'7.ВС'!M55</f>
        <v>0</v>
      </c>
      <c r="N44" s="29">
        <f>'7.ВС'!N55</f>
        <v>1139967</v>
      </c>
      <c r="O44" s="29">
        <f>'7.ВС'!O55</f>
        <v>0</v>
      </c>
      <c r="P44" s="29">
        <f>'7.ВС'!P55</f>
        <v>1139967</v>
      </c>
      <c r="Q44" s="29">
        <f>'7.ВС'!Q55</f>
        <v>0</v>
      </c>
      <c r="R44" s="29">
        <f>'7.ВС'!R55</f>
        <v>1139967</v>
      </c>
      <c r="S44" s="29">
        <f>'7.ВС'!S55</f>
        <v>0</v>
      </c>
      <c r="T44" s="29">
        <f>'7.ВС'!T55</f>
        <v>1139967</v>
      </c>
      <c r="U44" s="29">
        <f>'7.ВС'!U55</f>
        <v>0</v>
      </c>
      <c r="V44" s="29">
        <f>'7.ВС'!V55</f>
        <v>0</v>
      </c>
      <c r="W44" s="29">
        <f>'7.ВС'!W55</f>
        <v>0</v>
      </c>
      <c r="X44" s="29">
        <f>'7.ВС'!X55</f>
        <v>0</v>
      </c>
      <c r="Y44" s="29">
        <f>'7.ВС'!Y55</f>
        <v>0</v>
      </c>
      <c r="Z44" s="29">
        <f>'7.ВС'!Z55</f>
        <v>1139967</v>
      </c>
      <c r="AA44" s="29">
        <f>'7.ВС'!AA55</f>
        <v>0</v>
      </c>
      <c r="AB44" s="29">
        <f>'7.ВС'!AB55</f>
        <v>1139967</v>
      </c>
      <c r="AC44" s="29">
        <f>'7.ВС'!AC55</f>
        <v>0</v>
      </c>
      <c r="AD44" s="29">
        <f>'7.ВС'!AD55</f>
        <v>-188237</v>
      </c>
      <c r="AE44" s="29">
        <f>'7.ВС'!AE55</f>
        <v>0</v>
      </c>
      <c r="AF44" s="29">
        <f>'7.ВС'!AF55</f>
        <v>-188237</v>
      </c>
      <c r="AG44" s="29">
        <f>'7.ВС'!AG55</f>
        <v>0</v>
      </c>
      <c r="AH44" s="29">
        <f>'7.ВС'!AH55</f>
        <v>951730</v>
      </c>
      <c r="AI44" s="29">
        <f>'7.ВС'!AI55</f>
        <v>0</v>
      </c>
      <c r="AJ44" s="29">
        <f>'7.ВС'!AJ55</f>
        <v>951730</v>
      </c>
      <c r="AK44" s="29">
        <f>'7.ВС'!AK55</f>
        <v>0</v>
      </c>
      <c r="AL44" s="29"/>
      <c r="AM44" s="29"/>
      <c r="AN44" s="29"/>
      <c r="AO44" s="29"/>
      <c r="AP44" s="29"/>
      <c r="AQ44" s="29">
        <f>'7.ВС'!AQ55</f>
        <v>0</v>
      </c>
      <c r="AR44" s="29"/>
      <c r="AS44" s="9">
        <f t="shared" si="10"/>
        <v>0</v>
      </c>
      <c r="AT44" s="29"/>
      <c r="AU44" s="9">
        <f t="shared" si="11"/>
        <v>0</v>
      </c>
      <c r="AV44" s="29">
        <f>'7.ВС'!AV55</f>
        <v>0</v>
      </c>
      <c r="AW44" s="29"/>
      <c r="AX44" s="29">
        <f t="shared" si="12"/>
        <v>0</v>
      </c>
      <c r="AY44" s="29"/>
      <c r="AZ44" s="29">
        <f t="shared" si="13"/>
        <v>0</v>
      </c>
      <c r="BA44" s="29"/>
      <c r="BB44" s="29">
        <f>'7.ВС'!BA55</f>
        <v>0</v>
      </c>
      <c r="BC44" s="29">
        <f>'7.ВС'!BB55</f>
        <v>5871867</v>
      </c>
      <c r="BD44" s="29">
        <f>'7.ВС'!BC55</f>
        <v>0</v>
      </c>
      <c r="BE44" s="29">
        <f>'7.ВС'!BD55</f>
        <v>0</v>
      </c>
      <c r="BF44" s="29">
        <f>'7.ВС'!BE55</f>
        <v>0</v>
      </c>
      <c r="BG44" s="29">
        <f t="shared" si="48"/>
        <v>0</v>
      </c>
      <c r="BH44" s="80" t="e">
        <f t="shared" si="49"/>
        <v>#DIV/0!</v>
      </c>
      <c r="BI44" s="29">
        <f t="shared" si="50"/>
        <v>-5871867</v>
      </c>
      <c r="BJ44" s="81">
        <f t="shared" si="51"/>
        <v>0</v>
      </c>
    </row>
    <row r="45" spans="1:62" ht="30" hidden="1" x14ac:dyDescent="0.25">
      <c r="A45" s="22" t="s">
        <v>35</v>
      </c>
      <c r="B45" s="124">
        <v>51</v>
      </c>
      <c r="C45" s="124">
        <v>0</v>
      </c>
      <c r="D45" s="3" t="s">
        <v>146</v>
      </c>
      <c r="E45" s="124">
        <v>851</v>
      </c>
      <c r="F45" s="3" t="s">
        <v>14</v>
      </c>
      <c r="G45" s="3" t="s">
        <v>16</v>
      </c>
      <c r="H45" s="3" t="s">
        <v>284</v>
      </c>
      <c r="I45" s="3"/>
      <c r="J45" s="29">
        <f t="shared" ref="J45:BC46" si="54">J46</f>
        <v>65000</v>
      </c>
      <c r="K45" s="29">
        <f t="shared" si="54"/>
        <v>0</v>
      </c>
      <c r="L45" s="29">
        <f t="shared" si="54"/>
        <v>65000</v>
      </c>
      <c r="M45" s="29">
        <f t="shared" si="54"/>
        <v>0</v>
      </c>
      <c r="N45" s="29">
        <f t="shared" si="54"/>
        <v>0</v>
      </c>
      <c r="O45" s="29">
        <f t="shared" si="54"/>
        <v>0</v>
      </c>
      <c r="P45" s="29">
        <f t="shared" si="54"/>
        <v>0</v>
      </c>
      <c r="Q45" s="29">
        <f t="shared" si="54"/>
        <v>0</v>
      </c>
      <c r="R45" s="29">
        <f t="shared" si="54"/>
        <v>65000</v>
      </c>
      <c r="S45" s="29">
        <f t="shared" si="54"/>
        <v>0</v>
      </c>
      <c r="T45" s="29">
        <f t="shared" si="54"/>
        <v>65000</v>
      </c>
      <c r="U45" s="29">
        <f t="shared" si="54"/>
        <v>0</v>
      </c>
      <c r="V45" s="29">
        <f t="shared" si="54"/>
        <v>0</v>
      </c>
      <c r="W45" s="29">
        <f t="shared" si="54"/>
        <v>0</v>
      </c>
      <c r="X45" s="29">
        <f t="shared" si="54"/>
        <v>0</v>
      </c>
      <c r="Y45" s="29">
        <f t="shared" si="54"/>
        <v>0</v>
      </c>
      <c r="Z45" s="29">
        <f t="shared" si="54"/>
        <v>65000</v>
      </c>
      <c r="AA45" s="29">
        <f t="shared" si="54"/>
        <v>0</v>
      </c>
      <c r="AB45" s="29">
        <f t="shared" si="54"/>
        <v>65000</v>
      </c>
      <c r="AC45" s="29">
        <f t="shared" si="54"/>
        <v>0</v>
      </c>
      <c r="AD45" s="29">
        <f t="shared" si="54"/>
        <v>0</v>
      </c>
      <c r="AE45" s="29">
        <f t="shared" si="54"/>
        <v>0</v>
      </c>
      <c r="AF45" s="29">
        <f t="shared" si="54"/>
        <v>0</v>
      </c>
      <c r="AG45" s="29">
        <f t="shared" si="54"/>
        <v>0</v>
      </c>
      <c r="AH45" s="29">
        <f t="shared" si="54"/>
        <v>65000</v>
      </c>
      <c r="AI45" s="29">
        <f t="shared" si="54"/>
        <v>0</v>
      </c>
      <c r="AJ45" s="29">
        <f t="shared" si="54"/>
        <v>65000</v>
      </c>
      <c r="AK45" s="29">
        <f t="shared" si="54"/>
        <v>0</v>
      </c>
      <c r="AL45" s="29"/>
      <c r="AM45" s="29"/>
      <c r="AN45" s="29"/>
      <c r="AO45" s="29"/>
      <c r="AP45" s="29"/>
      <c r="AQ45" s="29">
        <f t="shared" si="54"/>
        <v>65000</v>
      </c>
      <c r="AR45" s="29"/>
      <c r="AS45" s="9">
        <f t="shared" si="10"/>
        <v>65000</v>
      </c>
      <c r="AT45" s="29"/>
      <c r="AU45" s="9">
        <f t="shared" si="11"/>
        <v>65000</v>
      </c>
      <c r="AV45" s="29">
        <f t="shared" si="54"/>
        <v>65000</v>
      </c>
      <c r="AW45" s="29"/>
      <c r="AX45" s="29">
        <f t="shared" si="12"/>
        <v>65000</v>
      </c>
      <c r="AY45" s="29"/>
      <c r="AZ45" s="29">
        <f t="shared" si="13"/>
        <v>65000</v>
      </c>
      <c r="BA45" s="29"/>
      <c r="BB45" s="29">
        <f t="shared" si="54"/>
        <v>50000</v>
      </c>
      <c r="BC45" s="29">
        <f t="shared" si="54"/>
        <v>65000</v>
      </c>
      <c r="BD45" s="29">
        <f t="shared" ref="BB45:BF46" si="55">BD46</f>
        <v>0</v>
      </c>
      <c r="BE45" s="29">
        <f t="shared" si="55"/>
        <v>65000</v>
      </c>
      <c r="BF45" s="29">
        <f t="shared" si="55"/>
        <v>0</v>
      </c>
      <c r="BG45" s="29">
        <f t="shared" si="48"/>
        <v>15000</v>
      </c>
      <c r="BH45" s="80">
        <f t="shared" si="49"/>
        <v>130</v>
      </c>
      <c r="BI45" s="29">
        <f t="shared" si="50"/>
        <v>0</v>
      </c>
      <c r="BJ45" s="81">
        <f t="shared" si="51"/>
        <v>100</v>
      </c>
    </row>
    <row r="46" spans="1:62" hidden="1" x14ac:dyDescent="0.25">
      <c r="A46" s="106" t="s">
        <v>28</v>
      </c>
      <c r="B46" s="124">
        <v>51</v>
      </c>
      <c r="C46" s="124">
        <v>0</v>
      </c>
      <c r="D46" s="3" t="s">
        <v>146</v>
      </c>
      <c r="E46" s="124">
        <v>851</v>
      </c>
      <c r="F46" s="3" t="s">
        <v>14</v>
      </c>
      <c r="G46" s="3" t="s">
        <v>16</v>
      </c>
      <c r="H46" s="3" t="s">
        <v>284</v>
      </c>
      <c r="I46" s="3" t="s">
        <v>29</v>
      </c>
      <c r="J46" s="29">
        <f t="shared" si="54"/>
        <v>65000</v>
      </c>
      <c r="K46" s="29">
        <f t="shared" si="54"/>
        <v>0</v>
      </c>
      <c r="L46" s="29">
        <f t="shared" si="54"/>
        <v>65000</v>
      </c>
      <c r="M46" s="29">
        <f t="shared" si="54"/>
        <v>0</v>
      </c>
      <c r="N46" s="29">
        <f t="shared" si="54"/>
        <v>0</v>
      </c>
      <c r="O46" s="29">
        <f t="shared" si="54"/>
        <v>0</v>
      </c>
      <c r="P46" s="29">
        <f t="shared" si="54"/>
        <v>0</v>
      </c>
      <c r="Q46" s="29">
        <f t="shared" si="54"/>
        <v>0</v>
      </c>
      <c r="R46" s="29">
        <f t="shared" si="54"/>
        <v>65000</v>
      </c>
      <c r="S46" s="29">
        <f t="shared" si="54"/>
        <v>0</v>
      </c>
      <c r="T46" s="29">
        <f t="shared" si="54"/>
        <v>65000</v>
      </c>
      <c r="U46" s="29">
        <f t="shared" si="54"/>
        <v>0</v>
      </c>
      <c r="V46" s="29">
        <f t="shared" si="54"/>
        <v>0</v>
      </c>
      <c r="W46" s="29">
        <f t="shared" si="54"/>
        <v>0</v>
      </c>
      <c r="X46" s="29">
        <f t="shared" si="54"/>
        <v>0</v>
      </c>
      <c r="Y46" s="29">
        <f t="shared" si="54"/>
        <v>0</v>
      </c>
      <c r="Z46" s="29">
        <f t="shared" si="54"/>
        <v>65000</v>
      </c>
      <c r="AA46" s="29">
        <f t="shared" si="54"/>
        <v>0</v>
      </c>
      <c r="AB46" s="29">
        <f t="shared" si="54"/>
        <v>65000</v>
      </c>
      <c r="AC46" s="29">
        <f t="shared" si="54"/>
        <v>0</v>
      </c>
      <c r="AD46" s="29">
        <f t="shared" si="54"/>
        <v>0</v>
      </c>
      <c r="AE46" s="29">
        <f t="shared" si="54"/>
        <v>0</v>
      </c>
      <c r="AF46" s="29">
        <f t="shared" si="54"/>
        <v>0</v>
      </c>
      <c r="AG46" s="29">
        <f t="shared" si="54"/>
        <v>0</v>
      </c>
      <c r="AH46" s="29">
        <f t="shared" si="54"/>
        <v>65000</v>
      </c>
      <c r="AI46" s="29">
        <f t="shared" si="54"/>
        <v>0</v>
      </c>
      <c r="AJ46" s="29">
        <f t="shared" si="54"/>
        <v>65000</v>
      </c>
      <c r="AK46" s="29">
        <f t="shared" si="54"/>
        <v>0</v>
      </c>
      <c r="AL46" s="29"/>
      <c r="AM46" s="29"/>
      <c r="AN46" s="29"/>
      <c r="AO46" s="29"/>
      <c r="AP46" s="29"/>
      <c r="AQ46" s="29">
        <f t="shared" si="54"/>
        <v>65000</v>
      </c>
      <c r="AR46" s="29"/>
      <c r="AS46" s="9">
        <f t="shared" si="10"/>
        <v>65000</v>
      </c>
      <c r="AT46" s="29"/>
      <c r="AU46" s="9">
        <f t="shared" si="11"/>
        <v>65000</v>
      </c>
      <c r="AV46" s="29">
        <f t="shared" si="54"/>
        <v>65000</v>
      </c>
      <c r="AW46" s="29"/>
      <c r="AX46" s="29">
        <f t="shared" si="12"/>
        <v>65000</v>
      </c>
      <c r="AY46" s="29"/>
      <c r="AZ46" s="29">
        <f t="shared" si="13"/>
        <v>65000</v>
      </c>
      <c r="BA46" s="29"/>
      <c r="BB46" s="29">
        <f t="shared" si="55"/>
        <v>50000</v>
      </c>
      <c r="BC46" s="29">
        <f t="shared" si="55"/>
        <v>65000</v>
      </c>
      <c r="BD46" s="29">
        <f t="shared" si="55"/>
        <v>0</v>
      </c>
      <c r="BE46" s="29">
        <f t="shared" si="55"/>
        <v>65000</v>
      </c>
      <c r="BF46" s="29">
        <f t="shared" si="55"/>
        <v>0</v>
      </c>
      <c r="BG46" s="29">
        <f t="shared" si="48"/>
        <v>15000</v>
      </c>
      <c r="BH46" s="80">
        <f t="shared" si="49"/>
        <v>130</v>
      </c>
      <c r="BI46" s="29">
        <f t="shared" si="50"/>
        <v>0</v>
      </c>
      <c r="BJ46" s="81">
        <f t="shared" si="51"/>
        <v>100</v>
      </c>
    </row>
    <row r="47" spans="1:62" ht="30" hidden="1" x14ac:dyDescent="0.25">
      <c r="A47" s="106" t="s">
        <v>30</v>
      </c>
      <c r="B47" s="124">
        <v>51</v>
      </c>
      <c r="C47" s="124">
        <v>0</v>
      </c>
      <c r="D47" s="3" t="s">
        <v>146</v>
      </c>
      <c r="E47" s="124">
        <v>851</v>
      </c>
      <c r="F47" s="3" t="s">
        <v>14</v>
      </c>
      <c r="G47" s="3" t="s">
        <v>16</v>
      </c>
      <c r="H47" s="3" t="s">
        <v>284</v>
      </c>
      <c r="I47" s="3" t="s">
        <v>31</v>
      </c>
      <c r="J47" s="29">
        <f>'7.ВС'!J27</f>
        <v>65000</v>
      </c>
      <c r="K47" s="29">
        <f>'7.ВС'!K27</f>
        <v>0</v>
      </c>
      <c r="L47" s="29">
        <f>'7.ВС'!L27</f>
        <v>65000</v>
      </c>
      <c r="M47" s="29">
        <f>'7.ВС'!M27</f>
        <v>0</v>
      </c>
      <c r="N47" s="29">
        <f>'7.ВС'!N27</f>
        <v>0</v>
      </c>
      <c r="O47" s="29">
        <f>'7.ВС'!O27</f>
        <v>0</v>
      </c>
      <c r="P47" s="29">
        <f>'7.ВС'!P27</f>
        <v>0</v>
      </c>
      <c r="Q47" s="29">
        <f>'7.ВС'!Q27</f>
        <v>0</v>
      </c>
      <c r="R47" s="29">
        <f>'7.ВС'!R27</f>
        <v>65000</v>
      </c>
      <c r="S47" s="29">
        <f>'7.ВС'!S27</f>
        <v>0</v>
      </c>
      <c r="T47" s="29">
        <f>'7.ВС'!T27</f>
        <v>65000</v>
      </c>
      <c r="U47" s="29">
        <f>'7.ВС'!U27</f>
        <v>0</v>
      </c>
      <c r="V47" s="29">
        <f>'7.ВС'!V27</f>
        <v>0</v>
      </c>
      <c r="W47" s="29">
        <f>'7.ВС'!W27</f>
        <v>0</v>
      </c>
      <c r="X47" s="29">
        <f>'7.ВС'!X27</f>
        <v>0</v>
      </c>
      <c r="Y47" s="29">
        <f>'7.ВС'!Y27</f>
        <v>0</v>
      </c>
      <c r="Z47" s="29">
        <f>'7.ВС'!Z27</f>
        <v>65000</v>
      </c>
      <c r="AA47" s="29">
        <f>'7.ВС'!AA27</f>
        <v>0</v>
      </c>
      <c r="AB47" s="29">
        <f>'7.ВС'!AB27</f>
        <v>65000</v>
      </c>
      <c r="AC47" s="29">
        <f>'7.ВС'!AC27</f>
        <v>0</v>
      </c>
      <c r="AD47" s="29">
        <f>'7.ВС'!AD27</f>
        <v>0</v>
      </c>
      <c r="AE47" s="29">
        <f>'7.ВС'!AE27</f>
        <v>0</v>
      </c>
      <c r="AF47" s="29">
        <f>'7.ВС'!AF27</f>
        <v>0</v>
      </c>
      <c r="AG47" s="29">
        <f>'7.ВС'!AG27</f>
        <v>0</v>
      </c>
      <c r="AH47" s="29">
        <f>'7.ВС'!AH27</f>
        <v>65000</v>
      </c>
      <c r="AI47" s="29">
        <f>'7.ВС'!AI27</f>
        <v>0</v>
      </c>
      <c r="AJ47" s="29">
        <f>'7.ВС'!AJ27</f>
        <v>65000</v>
      </c>
      <c r="AK47" s="29">
        <f>'7.ВС'!AK27</f>
        <v>0</v>
      </c>
      <c r="AL47" s="29"/>
      <c r="AM47" s="29"/>
      <c r="AN47" s="29"/>
      <c r="AO47" s="29"/>
      <c r="AP47" s="29"/>
      <c r="AQ47" s="29">
        <f>'7.ВС'!AQ27</f>
        <v>65000</v>
      </c>
      <c r="AR47" s="29"/>
      <c r="AS47" s="9">
        <f t="shared" si="10"/>
        <v>65000</v>
      </c>
      <c r="AT47" s="29"/>
      <c r="AU47" s="9">
        <f t="shared" si="11"/>
        <v>65000</v>
      </c>
      <c r="AV47" s="29">
        <f>'7.ВС'!AV27</f>
        <v>65000</v>
      </c>
      <c r="AW47" s="29"/>
      <c r="AX47" s="29">
        <f t="shared" si="12"/>
        <v>65000</v>
      </c>
      <c r="AY47" s="29"/>
      <c r="AZ47" s="29">
        <f t="shared" si="13"/>
        <v>65000</v>
      </c>
      <c r="BA47" s="29"/>
      <c r="BB47" s="29">
        <f>'7.ВС'!BA27</f>
        <v>50000</v>
      </c>
      <c r="BC47" s="29">
        <f>'7.ВС'!BB27</f>
        <v>65000</v>
      </c>
      <c r="BD47" s="29">
        <f>'7.ВС'!BC27</f>
        <v>0</v>
      </c>
      <c r="BE47" s="29">
        <f>'7.ВС'!BD27</f>
        <v>65000</v>
      </c>
      <c r="BF47" s="29">
        <f>'7.ВС'!BE27</f>
        <v>0</v>
      </c>
      <c r="BG47" s="29">
        <f t="shared" si="48"/>
        <v>15000</v>
      </c>
      <c r="BH47" s="80">
        <f t="shared" si="49"/>
        <v>130</v>
      </c>
      <c r="BI47" s="29">
        <f t="shared" si="50"/>
        <v>0</v>
      </c>
      <c r="BJ47" s="81">
        <f t="shared" si="51"/>
        <v>100</v>
      </c>
    </row>
    <row r="48" spans="1:62" ht="45" hidden="1" x14ac:dyDescent="0.25">
      <c r="A48" s="22" t="s">
        <v>375</v>
      </c>
      <c r="B48" s="124">
        <v>51</v>
      </c>
      <c r="C48" s="124">
        <v>0</v>
      </c>
      <c r="D48" s="3" t="s">
        <v>146</v>
      </c>
      <c r="E48" s="124">
        <v>851</v>
      </c>
      <c r="F48" s="3" t="s">
        <v>14</v>
      </c>
      <c r="G48" s="4" t="s">
        <v>42</v>
      </c>
      <c r="H48" s="4" t="s">
        <v>287</v>
      </c>
      <c r="I48" s="3"/>
      <c r="J48" s="29">
        <f t="shared" ref="J48:BF48" si="56">J49</f>
        <v>55500</v>
      </c>
      <c r="K48" s="29">
        <f t="shared" si="56"/>
        <v>0</v>
      </c>
      <c r="L48" s="29">
        <f t="shared" si="56"/>
        <v>55500</v>
      </c>
      <c r="M48" s="29">
        <f t="shared" si="56"/>
        <v>0</v>
      </c>
      <c r="N48" s="29">
        <f t="shared" si="56"/>
        <v>0</v>
      </c>
      <c r="O48" s="29">
        <f t="shared" si="56"/>
        <v>0</v>
      </c>
      <c r="P48" s="29">
        <f t="shared" si="56"/>
        <v>0</v>
      </c>
      <c r="Q48" s="29">
        <f t="shared" si="56"/>
        <v>0</v>
      </c>
      <c r="R48" s="29">
        <f t="shared" si="56"/>
        <v>55500</v>
      </c>
      <c r="S48" s="29">
        <f t="shared" si="56"/>
        <v>0</v>
      </c>
      <c r="T48" s="29">
        <f t="shared" si="56"/>
        <v>55500</v>
      </c>
      <c r="U48" s="29">
        <f t="shared" si="56"/>
        <v>0</v>
      </c>
      <c r="V48" s="29">
        <f t="shared" si="56"/>
        <v>0</v>
      </c>
      <c r="W48" s="29">
        <f t="shared" si="56"/>
        <v>0</v>
      </c>
      <c r="X48" s="29">
        <f t="shared" si="56"/>
        <v>0</v>
      </c>
      <c r="Y48" s="29">
        <f t="shared" si="56"/>
        <v>0</v>
      </c>
      <c r="Z48" s="29">
        <f t="shared" si="56"/>
        <v>55500</v>
      </c>
      <c r="AA48" s="29">
        <f t="shared" si="56"/>
        <v>0</v>
      </c>
      <c r="AB48" s="29">
        <f t="shared" si="56"/>
        <v>55500</v>
      </c>
      <c r="AC48" s="29">
        <f t="shared" si="56"/>
        <v>0</v>
      </c>
      <c r="AD48" s="29">
        <f t="shared" si="56"/>
        <v>0</v>
      </c>
      <c r="AE48" s="29">
        <f t="shared" si="56"/>
        <v>0</v>
      </c>
      <c r="AF48" s="29">
        <f t="shared" si="56"/>
        <v>0</v>
      </c>
      <c r="AG48" s="29">
        <f t="shared" si="56"/>
        <v>0</v>
      </c>
      <c r="AH48" s="29">
        <f t="shared" si="56"/>
        <v>55500</v>
      </c>
      <c r="AI48" s="29">
        <f t="shared" si="56"/>
        <v>0</v>
      </c>
      <c r="AJ48" s="29">
        <f t="shared" si="56"/>
        <v>55500</v>
      </c>
      <c r="AK48" s="29">
        <f t="shared" si="56"/>
        <v>0</v>
      </c>
      <c r="AL48" s="29"/>
      <c r="AM48" s="29"/>
      <c r="AN48" s="29"/>
      <c r="AO48" s="29"/>
      <c r="AP48" s="29"/>
      <c r="AQ48" s="29">
        <f t="shared" si="56"/>
        <v>55500</v>
      </c>
      <c r="AR48" s="29"/>
      <c r="AS48" s="9">
        <f t="shared" si="10"/>
        <v>55500</v>
      </c>
      <c r="AT48" s="29"/>
      <c r="AU48" s="9">
        <f t="shared" si="11"/>
        <v>55500</v>
      </c>
      <c r="AV48" s="29">
        <f t="shared" si="56"/>
        <v>55500</v>
      </c>
      <c r="AW48" s="29"/>
      <c r="AX48" s="29">
        <f t="shared" si="12"/>
        <v>55500</v>
      </c>
      <c r="AY48" s="29"/>
      <c r="AZ48" s="29">
        <f t="shared" si="13"/>
        <v>55500</v>
      </c>
      <c r="BA48" s="29"/>
      <c r="BB48" s="29">
        <f t="shared" si="56"/>
        <v>55500</v>
      </c>
      <c r="BC48" s="29">
        <f t="shared" si="56"/>
        <v>55500</v>
      </c>
      <c r="BD48" s="29">
        <f t="shared" si="56"/>
        <v>0</v>
      </c>
      <c r="BE48" s="29">
        <f t="shared" si="56"/>
        <v>55500</v>
      </c>
      <c r="BF48" s="29">
        <f t="shared" si="56"/>
        <v>0</v>
      </c>
      <c r="BG48" s="29">
        <f t="shared" si="48"/>
        <v>0</v>
      </c>
      <c r="BH48" s="80">
        <f t="shared" si="49"/>
        <v>100</v>
      </c>
      <c r="BI48" s="29">
        <f t="shared" si="50"/>
        <v>0</v>
      </c>
      <c r="BJ48" s="81">
        <f t="shared" si="51"/>
        <v>100</v>
      </c>
    </row>
    <row r="49" spans="1:62" ht="60" hidden="1" x14ac:dyDescent="0.25">
      <c r="A49" s="106" t="s">
        <v>25</v>
      </c>
      <c r="B49" s="124">
        <v>51</v>
      </c>
      <c r="C49" s="124">
        <v>0</v>
      </c>
      <c r="D49" s="3" t="s">
        <v>146</v>
      </c>
      <c r="E49" s="124">
        <v>851</v>
      </c>
      <c r="F49" s="3" t="s">
        <v>14</v>
      </c>
      <c r="G49" s="4" t="s">
        <v>42</v>
      </c>
      <c r="H49" s="4" t="s">
        <v>287</v>
      </c>
      <c r="I49" s="3" t="s">
        <v>26</v>
      </c>
      <c r="J49" s="29">
        <f t="shared" ref="J49:BF49" si="57">J50</f>
        <v>55500</v>
      </c>
      <c r="K49" s="29">
        <f t="shared" si="57"/>
        <v>0</v>
      </c>
      <c r="L49" s="29">
        <f t="shared" si="57"/>
        <v>55500</v>
      </c>
      <c r="M49" s="29">
        <f t="shared" si="57"/>
        <v>0</v>
      </c>
      <c r="N49" s="29">
        <f t="shared" si="57"/>
        <v>0</v>
      </c>
      <c r="O49" s="29">
        <f t="shared" si="57"/>
        <v>0</v>
      </c>
      <c r="P49" s="29">
        <f t="shared" si="57"/>
        <v>0</v>
      </c>
      <c r="Q49" s="29">
        <f t="shared" si="57"/>
        <v>0</v>
      </c>
      <c r="R49" s="29">
        <f t="shared" si="57"/>
        <v>55500</v>
      </c>
      <c r="S49" s="29">
        <f t="shared" si="57"/>
        <v>0</v>
      </c>
      <c r="T49" s="29">
        <f t="shared" si="57"/>
        <v>55500</v>
      </c>
      <c r="U49" s="29">
        <f t="shared" si="57"/>
        <v>0</v>
      </c>
      <c r="V49" s="29">
        <f t="shared" si="57"/>
        <v>0</v>
      </c>
      <c r="W49" s="29">
        <f t="shared" si="57"/>
        <v>0</v>
      </c>
      <c r="X49" s="29">
        <f t="shared" si="57"/>
        <v>0</v>
      </c>
      <c r="Y49" s="29">
        <f t="shared" si="57"/>
        <v>0</v>
      </c>
      <c r="Z49" s="29">
        <f t="shared" si="57"/>
        <v>55500</v>
      </c>
      <c r="AA49" s="29">
        <f t="shared" si="57"/>
        <v>0</v>
      </c>
      <c r="AB49" s="29">
        <f t="shared" si="57"/>
        <v>55500</v>
      </c>
      <c r="AC49" s="29">
        <f t="shared" si="57"/>
        <v>0</v>
      </c>
      <c r="AD49" s="29">
        <f t="shared" si="57"/>
        <v>0</v>
      </c>
      <c r="AE49" s="29">
        <f t="shared" si="57"/>
        <v>0</v>
      </c>
      <c r="AF49" s="29">
        <f t="shared" si="57"/>
        <v>0</v>
      </c>
      <c r="AG49" s="29">
        <f t="shared" si="57"/>
        <v>0</v>
      </c>
      <c r="AH49" s="29">
        <f t="shared" si="57"/>
        <v>55500</v>
      </c>
      <c r="AI49" s="29">
        <f t="shared" si="57"/>
        <v>0</v>
      </c>
      <c r="AJ49" s="29">
        <f t="shared" si="57"/>
        <v>55500</v>
      </c>
      <c r="AK49" s="29">
        <f t="shared" si="57"/>
        <v>0</v>
      </c>
      <c r="AL49" s="29"/>
      <c r="AM49" s="29"/>
      <c r="AN49" s="29"/>
      <c r="AO49" s="29"/>
      <c r="AP49" s="29"/>
      <c r="AQ49" s="29">
        <f t="shared" si="57"/>
        <v>55500</v>
      </c>
      <c r="AR49" s="29"/>
      <c r="AS49" s="9">
        <f t="shared" si="10"/>
        <v>55500</v>
      </c>
      <c r="AT49" s="29"/>
      <c r="AU49" s="9">
        <f t="shared" si="11"/>
        <v>55500</v>
      </c>
      <c r="AV49" s="29">
        <f t="shared" si="57"/>
        <v>55500</v>
      </c>
      <c r="AW49" s="29"/>
      <c r="AX49" s="29">
        <f t="shared" si="12"/>
        <v>55500</v>
      </c>
      <c r="AY49" s="29"/>
      <c r="AZ49" s="29">
        <f t="shared" si="13"/>
        <v>55500</v>
      </c>
      <c r="BA49" s="29"/>
      <c r="BB49" s="29">
        <f t="shared" si="57"/>
        <v>55500</v>
      </c>
      <c r="BC49" s="29">
        <f t="shared" si="57"/>
        <v>55500</v>
      </c>
      <c r="BD49" s="29">
        <f t="shared" si="57"/>
        <v>0</v>
      </c>
      <c r="BE49" s="29">
        <f t="shared" si="57"/>
        <v>55500</v>
      </c>
      <c r="BF49" s="29">
        <f t="shared" si="57"/>
        <v>0</v>
      </c>
      <c r="BG49" s="29">
        <f t="shared" si="48"/>
        <v>0</v>
      </c>
      <c r="BH49" s="80">
        <f t="shared" si="49"/>
        <v>100</v>
      </c>
      <c r="BI49" s="29">
        <f t="shared" si="50"/>
        <v>0</v>
      </c>
      <c r="BJ49" s="81">
        <f t="shared" si="51"/>
        <v>100</v>
      </c>
    </row>
    <row r="50" spans="1:62" ht="60" hidden="1" x14ac:dyDescent="0.25">
      <c r="A50" s="106" t="s">
        <v>12</v>
      </c>
      <c r="B50" s="124">
        <v>51</v>
      </c>
      <c r="C50" s="124">
        <v>0</v>
      </c>
      <c r="D50" s="3" t="s">
        <v>146</v>
      </c>
      <c r="E50" s="124">
        <v>851</v>
      </c>
      <c r="F50" s="3" t="s">
        <v>14</v>
      </c>
      <c r="G50" s="4" t="s">
        <v>42</v>
      </c>
      <c r="H50" s="4" t="s">
        <v>287</v>
      </c>
      <c r="I50" s="3" t="s">
        <v>27</v>
      </c>
      <c r="J50" s="29">
        <f>'7.ВС'!J58</f>
        <v>55500</v>
      </c>
      <c r="K50" s="29">
        <f>'7.ВС'!K58</f>
        <v>0</v>
      </c>
      <c r="L50" s="29">
        <f>'7.ВС'!L58</f>
        <v>55500</v>
      </c>
      <c r="M50" s="29">
        <f>'7.ВС'!M58</f>
        <v>0</v>
      </c>
      <c r="N50" s="29">
        <f>'7.ВС'!N58</f>
        <v>0</v>
      </c>
      <c r="O50" s="29">
        <f>'7.ВС'!O58</f>
        <v>0</v>
      </c>
      <c r="P50" s="29">
        <f>'7.ВС'!P58</f>
        <v>0</v>
      </c>
      <c r="Q50" s="29">
        <f>'7.ВС'!Q58</f>
        <v>0</v>
      </c>
      <c r="R50" s="29">
        <f>'7.ВС'!R58</f>
        <v>55500</v>
      </c>
      <c r="S50" s="29">
        <f>'7.ВС'!S58</f>
        <v>0</v>
      </c>
      <c r="T50" s="29">
        <f>'7.ВС'!T58</f>
        <v>55500</v>
      </c>
      <c r="U50" s="29">
        <f>'7.ВС'!U58</f>
        <v>0</v>
      </c>
      <c r="V50" s="29">
        <f>'7.ВС'!V58</f>
        <v>0</v>
      </c>
      <c r="W50" s="29">
        <f>'7.ВС'!W58</f>
        <v>0</v>
      </c>
      <c r="X50" s="29">
        <f>'7.ВС'!X58</f>
        <v>0</v>
      </c>
      <c r="Y50" s="29">
        <f>'7.ВС'!Y58</f>
        <v>0</v>
      </c>
      <c r="Z50" s="29">
        <f>'7.ВС'!Z58</f>
        <v>55500</v>
      </c>
      <c r="AA50" s="29">
        <f>'7.ВС'!AA58</f>
        <v>0</v>
      </c>
      <c r="AB50" s="29">
        <f>'7.ВС'!AB58</f>
        <v>55500</v>
      </c>
      <c r="AC50" s="29">
        <f>'7.ВС'!AC58</f>
        <v>0</v>
      </c>
      <c r="AD50" s="29">
        <f>'7.ВС'!AD58</f>
        <v>0</v>
      </c>
      <c r="AE50" s="29">
        <f>'7.ВС'!AE58</f>
        <v>0</v>
      </c>
      <c r="AF50" s="29">
        <f>'7.ВС'!AF58</f>
        <v>0</v>
      </c>
      <c r="AG50" s="29">
        <f>'7.ВС'!AG58</f>
        <v>0</v>
      </c>
      <c r="AH50" s="29">
        <f>'7.ВС'!AH58</f>
        <v>55500</v>
      </c>
      <c r="AI50" s="29">
        <f>'7.ВС'!AI58</f>
        <v>0</v>
      </c>
      <c r="AJ50" s="29">
        <f>'7.ВС'!AJ58</f>
        <v>55500</v>
      </c>
      <c r="AK50" s="29">
        <f>'7.ВС'!AK58</f>
        <v>0</v>
      </c>
      <c r="AL50" s="29"/>
      <c r="AM50" s="29"/>
      <c r="AN50" s="29"/>
      <c r="AO50" s="29"/>
      <c r="AP50" s="29"/>
      <c r="AQ50" s="29">
        <f>'7.ВС'!AQ58</f>
        <v>55500</v>
      </c>
      <c r="AR50" s="29"/>
      <c r="AS50" s="9">
        <f t="shared" si="10"/>
        <v>55500</v>
      </c>
      <c r="AT50" s="29"/>
      <c r="AU50" s="9">
        <f t="shared" si="11"/>
        <v>55500</v>
      </c>
      <c r="AV50" s="29">
        <f>'7.ВС'!AV58</f>
        <v>55500</v>
      </c>
      <c r="AW50" s="29"/>
      <c r="AX50" s="29">
        <f t="shared" si="12"/>
        <v>55500</v>
      </c>
      <c r="AY50" s="29"/>
      <c r="AZ50" s="29">
        <f t="shared" si="13"/>
        <v>55500</v>
      </c>
      <c r="BA50" s="29"/>
      <c r="BB50" s="29">
        <f>'7.ВС'!BA58</f>
        <v>55500</v>
      </c>
      <c r="BC50" s="29">
        <f>'7.ВС'!BB58</f>
        <v>55500</v>
      </c>
      <c r="BD50" s="29">
        <f>'7.ВС'!BC58</f>
        <v>0</v>
      </c>
      <c r="BE50" s="29">
        <f>'7.ВС'!BD58</f>
        <v>55500</v>
      </c>
      <c r="BF50" s="29">
        <f>'7.ВС'!BE58</f>
        <v>0</v>
      </c>
      <c r="BG50" s="29">
        <f t="shared" si="48"/>
        <v>0</v>
      </c>
      <c r="BH50" s="80">
        <f t="shared" si="49"/>
        <v>100</v>
      </c>
      <c r="BI50" s="29">
        <f t="shared" si="50"/>
        <v>0</v>
      </c>
      <c r="BJ50" s="81">
        <f t="shared" si="51"/>
        <v>100</v>
      </c>
    </row>
    <row r="51" spans="1:62" ht="60" hidden="1" x14ac:dyDescent="0.25">
      <c r="A51" s="12" t="s">
        <v>390</v>
      </c>
      <c r="B51" s="124">
        <v>51</v>
      </c>
      <c r="C51" s="124">
        <v>0</v>
      </c>
      <c r="D51" s="3" t="s">
        <v>146</v>
      </c>
      <c r="E51" s="124">
        <v>851</v>
      </c>
      <c r="F51" s="3"/>
      <c r="G51" s="4"/>
      <c r="H51" s="4" t="s">
        <v>392</v>
      </c>
      <c r="I51" s="3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9">
        <f t="shared" si="10"/>
        <v>0</v>
      </c>
      <c r="AT51" s="29"/>
      <c r="AU51" s="9">
        <f t="shared" si="11"/>
        <v>0</v>
      </c>
      <c r="AV51" s="29"/>
      <c r="AW51" s="29"/>
      <c r="AX51" s="29">
        <f t="shared" si="12"/>
        <v>0</v>
      </c>
      <c r="AY51" s="29"/>
      <c r="AZ51" s="29">
        <f t="shared" si="13"/>
        <v>0</v>
      </c>
      <c r="BA51" s="29"/>
      <c r="BB51" s="29">
        <f t="shared" ref="BB51:BF52" si="58">BB52</f>
        <v>0</v>
      </c>
      <c r="BC51" s="29">
        <f t="shared" si="58"/>
        <v>300000</v>
      </c>
      <c r="BD51" s="29">
        <f t="shared" si="58"/>
        <v>0</v>
      </c>
      <c r="BE51" s="29">
        <f t="shared" si="58"/>
        <v>0</v>
      </c>
      <c r="BF51" s="29">
        <f t="shared" si="58"/>
        <v>0</v>
      </c>
      <c r="BG51" s="29">
        <f t="shared" si="48"/>
        <v>0</v>
      </c>
      <c r="BH51" s="80" t="e">
        <f t="shared" si="49"/>
        <v>#DIV/0!</v>
      </c>
      <c r="BI51" s="29">
        <f t="shared" si="50"/>
        <v>-300000</v>
      </c>
      <c r="BJ51" s="81">
        <f t="shared" si="51"/>
        <v>0</v>
      </c>
    </row>
    <row r="52" spans="1:62" ht="60" hidden="1" x14ac:dyDescent="0.25">
      <c r="A52" s="106" t="s">
        <v>25</v>
      </c>
      <c r="B52" s="124">
        <v>51</v>
      </c>
      <c r="C52" s="124">
        <v>0</v>
      </c>
      <c r="D52" s="3" t="s">
        <v>146</v>
      </c>
      <c r="E52" s="124">
        <v>851</v>
      </c>
      <c r="F52" s="3"/>
      <c r="G52" s="4"/>
      <c r="H52" s="4" t="s">
        <v>392</v>
      </c>
      <c r="I52" s="3" t="s">
        <v>26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9">
        <f t="shared" si="10"/>
        <v>0</v>
      </c>
      <c r="AT52" s="29"/>
      <c r="AU52" s="9">
        <f t="shared" si="11"/>
        <v>0</v>
      </c>
      <c r="AV52" s="29"/>
      <c r="AW52" s="29"/>
      <c r="AX52" s="29">
        <f t="shared" si="12"/>
        <v>0</v>
      </c>
      <c r="AY52" s="29"/>
      <c r="AZ52" s="29">
        <f t="shared" si="13"/>
        <v>0</v>
      </c>
      <c r="BA52" s="29"/>
      <c r="BB52" s="29">
        <f t="shared" si="58"/>
        <v>0</v>
      </c>
      <c r="BC52" s="29">
        <f t="shared" si="58"/>
        <v>300000</v>
      </c>
      <c r="BD52" s="29">
        <f t="shared" si="58"/>
        <v>0</v>
      </c>
      <c r="BE52" s="29">
        <f t="shared" si="58"/>
        <v>0</v>
      </c>
      <c r="BF52" s="29">
        <f t="shared" si="58"/>
        <v>0</v>
      </c>
      <c r="BG52" s="29">
        <f t="shared" si="48"/>
        <v>0</v>
      </c>
      <c r="BH52" s="80" t="e">
        <f t="shared" si="49"/>
        <v>#DIV/0!</v>
      </c>
      <c r="BI52" s="29">
        <f t="shared" si="50"/>
        <v>-300000</v>
      </c>
      <c r="BJ52" s="81">
        <f t="shared" si="51"/>
        <v>0</v>
      </c>
    </row>
    <row r="53" spans="1:62" ht="60" hidden="1" x14ac:dyDescent="0.25">
      <c r="A53" s="106" t="s">
        <v>12</v>
      </c>
      <c r="B53" s="124">
        <v>51</v>
      </c>
      <c r="C53" s="124">
        <v>0</v>
      </c>
      <c r="D53" s="3" t="s">
        <v>146</v>
      </c>
      <c r="E53" s="124">
        <v>851</v>
      </c>
      <c r="F53" s="3"/>
      <c r="G53" s="4"/>
      <c r="H53" s="4" t="s">
        <v>392</v>
      </c>
      <c r="I53" s="3" t="s">
        <v>27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9">
        <f t="shared" si="10"/>
        <v>0</v>
      </c>
      <c r="AT53" s="29"/>
      <c r="AU53" s="9">
        <f t="shared" si="11"/>
        <v>0</v>
      </c>
      <c r="AV53" s="29"/>
      <c r="AW53" s="29"/>
      <c r="AX53" s="29">
        <f t="shared" si="12"/>
        <v>0</v>
      </c>
      <c r="AY53" s="29"/>
      <c r="AZ53" s="29">
        <f t="shared" si="13"/>
        <v>0</v>
      </c>
      <c r="BA53" s="29"/>
      <c r="BB53" s="29">
        <f>'7.ВС'!BA125</f>
        <v>0</v>
      </c>
      <c r="BC53" s="29">
        <f>'7.ВС'!BB125</f>
        <v>300000</v>
      </c>
      <c r="BD53" s="29">
        <f>'7.ВС'!BC125</f>
        <v>0</v>
      </c>
      <c r="BE53" s="29">
        <f>'7.ВС'!BD125</f>
        <v>0</v>
      </c>
      <c r="BF53" s="29">
        <f>'7.ВС'!BE125</f>
        <v>0</v>
      </c>
      <c r="BG53" s="29">
        <f t="shared" si="48"/>
        <v>0</v>
      </c>
      <c r="BH53" s="80" t="e">
        <f t="shared" si="49"/>
        <v>#DIV/0!</v>
      </c>
      <c r="BI53" s="29">
        <f t="shared" si="50"/>
        <v>-300000</v>
      </c>
      <c r="BJ53" s="81">
        <f t="shared" si="51"/>
        <v>0</v>
      </c>
    </row>
    <row r="54" spans="1:62" ht="120" hidden="1" x14ac:dyDescent="0.25">
      <c r="A54" s="22" t="s">
        <v>32</v>
      </c>
      <c r="B54" s="124">
        <v>51</v>
      </c>
      <c r="C54" s="124">
        <v>0</v>
      </c>
      <c r="D54" s="3" t="s">
        <v>146</v>
      </c>
      <c r="E54" s="124">
        <v>851</v>
      </c>
      <c r="F54" s="3" t="s">
        <v>14</v>
      </c>
      <c r="G54" s="3" t="s">
        <v>16</v>
      </c>
      <c r="H54" s="3" t="s">
        <v>282</v>
      </c>
      <c r="I54" s="3"/>
      <c r="J54" s="29">
        <f t="shared" ref="J54:BC55" si="59">J55</f>
        <v>2500</v>
      </c>
      <c r="K54" s="29">
        <f t="shared" si="59"/>
        <v>0</v>
      </c>
      <c r="L54" s="29">
        <f t="shared" si="59"/>
        <v>0</v>
      </c>
      <c r="M54" s="29">
        <f t="shared" si="59"/>
        <v>2500</v>
      </c>
      <c r="N54" s="29">
        <f t="shared" si="59"/>
        <v>0</v>
      </c>
      <c r="O54" s="29">
        <f t="shared" si="59"/>
        <v>0</v>
      </c>
      <c r="P54" s="29">
        <f t="shared" si="59"/>
        <v>0</v>
      </c>
      <c r="Q54" s="29">
        <f t="shared" si="59"/>
        <v>0</v>
      </c>
      <c r="R54" s="29">
        <f t="shared" si="59"/>
        <v>2500</v>
      </c>
      <c r="S54" s="29">
        <f t="shared" si="59"/>
        <v>0</v>
      </c>
      <c r="T54" s="29">
        <f t="shared" si="59"/>
        <v>0</v>
      </c>
      <c r="U54" s="29">
        <f t="shared" si="59"/>
        <v>2500</v>
      </c>
      <c r="V54" s="29">
        <f t="shared" si="59"/>
        <v>0</v>
      </c>
      <c r="W54" s="29">
        <f t="shared" si="59"/>
        <v>0</v>
      </c>
      <c r="X54" s="29">
        <f t="shared" si="59"/>
        <v>0</v>
      </c>
      <c r="Y54" s="29">
        <f t="shared" si="59"/>
        <v>0</v>
      </c>
      <c r="Z54" s="29">
        <f t="shared" si="59"/>
        <v>2500</v>
      </c>
      <c r="AA54" s="29">
        <f t="shared" si="59"/>
        <v>0</v>
      </c>
      <c r="AB54" s="29">
        <f t="shared" si="59"/>
        <v>0</v>
      </c>
      <c r="AC54" s="29">
        <f t="shared" si="59"/>
        <v>2500</v>
      </c>
      <c r="AD54" s="29">
        <f t="shared" si="59"/>
        <v>0</v>
      </c>
      <c r="AE54" s="29">
        <f t="shared" si="59"/>
        <v>0</v>
      </c>
      <c r="AF54" s="29">
        <f t="shared" si="59"/>
        <v>0</v>
      </c>
      <c r="AG54" s="29">
        <f t="shared" si="59"/>
        <v>0</v>
      </c>
      <c r="AH54" s="29">
        <f t="shared" si="59"/>
        <v>2500</v>
      </c>
      <c r="AI54" s="29">
        <f t="shared" si="59"/>
        <v>0</v>
      </c>
      <c r="AJ54" s="29">
        <f t="shared" si="59"/>
        <v>0</v>
      </c>
      <c r="AK54" s="29">
        <f t="shared" si="59"/>
        <v>2500</v>
      </c>
      <c r="AL54" s="29"/>
      <c r="AM54" s="29"/>
      <c r="AN54" s="29"/>
      <c r="AO54" s="29"/>
      <c r="AP54" s="29"/>
      <c r="AQ54" s="29">
        <f t="shared" si="59"/>
        <v>2500</v>
      </c>
      <c r="AR54" s="29"/>
      <c r="AS54" s="9">
        <f t="shared" si="10"/>
        <v>2500</v>
      </c>
      <c r="AT54" s="29"/>
      <c r="AU54" s="9">
        <f t="shared" si="11"/>
        <v>2500</v>
      </c>
      <c r="AV54" s="29">
        <f t="shared" si="59"/>
        <v>2500</v>
      </c>
      <c r="AW54" s="29"/>
      <c r="AX54" s="29">
        <f t="shared" si="12"/>
        <v>2500</v>
      </c>
      <c r="AY54" s="29"/>
      <c r="AZ54" s="29">
        <f t="shared" si="13"/>
        <v>2500</v>
      </c>
      <c r="BA54" s="29"/>
      <c r="BB54" s="29">
        <f t="shared" si="59"/>
        <v>2500</v>
      </c>
      <c r="BC54" s="29">
        <f t="shared" si="59"/>
        <v>2500</v>
      </c>
      <c r="BD54" s="29">
        <f t="shared" ref="BB54:BF55" si="60">BD55</f>
        <v>0</v>
      </c>
      <c r="BE54" s="29">
        <f t="shared" si="60"/>
        <v>0</v>
      </c>
      <c r="BF54" s="29">
        <f t="shared" si="60"/>
        <v>2500</v>
      </c>
      <c r="BG54" s="29">
        <f t="shared" si="48"/>
        <v>0</v>
      </c>
      <c r="BH54" s="80">
        <f t="shared" si="49"/>
        <v>100</v>
      </c>
      <c r="BI54" s="29">
        <f t="shared" si="50"/>
        <v>0</v>
      </c>
      <c r="BJ54" s="81">
        <f t="shared" si="51"/>
        <v>100</v>
      </c>
    </row>
    <row r="55" spans="1:62" ht="60" hidden="1" x14ac:dyDescent="0.25">
      <c r="A55" s="106" t="s">
        <v>25</v>
      </c>
      <c r="B55" s="124">
        <v>51</v>
      </c>
      <c r="C55" s="124">
        <v>0</v>
      </c>
      <c r="D55" s="3" t="s">
        <v>146</v>
      </c>
      <c r="E55" s="124">
        <v>851</v>
      </c>
      <c r="F55" s="3" t="s">
        <v>14</v>
      </c>
      <c r="G55" s="3" t="s">
        <v>16</v>
      </c>
      <c r="H55" s="3" t="s">
        <v>282</v>
      </c>
      <c r="I55" s="3" t="s">
        <v>26</v>
      </c>
      <c r="J55" s="29">
        <f t="shared" si="59"/>
        <v>2500</v>
      </c>
      <c r="K55" s="29">
        <f t="shared" si="59"/>
        <v>0</v>
      </c>
      <c r="L55" s="29">
        <f t="shared" si="59"/>
        <v>0</v>
      </c>
      <c r="M55" s="29">
        <f t="shared" si="59"/>
        <v>2500</v>
      </c>
      <c r="N55" s="29">
        <f t="shared" si="59"/>
        <v>0</v>
      </c>
      <c r="O55" s="29">
        <f t="shared" si="59"/>
        <v>0</v>
      </c>
      <c r="P55" s="29">
        <f t="shared" si="59"/>
        <v>0</v>
      </c>
      <c r="Q55" s="29">
        <f t="shared" si="59"/>
        <v>0</v>
      </c>
      <c r="R55" s="29">
        <f t="shared" si="59"/>
        <v>2500</v>
      </c>
      <c r="S55" s="29">
        <f t="shared" si="59"/>
        <v>0</v>
      </c>
      <c r="T55" s="29">
        <f t="shared" si="59"/>
        <v>0</v>
      </c>
      <c r="U55" s="29">
        <f t="shared" si="59"/>
        <v>2500</v>
      </c>
      <c r="V55" s="29">
        <f t="shared" si="59"/>
        <v>0</v>
      </c>
      <c r="W55" s="29">
        <f t="shared" si="59"/>
        <v>0</v>
      </c>
      <c r="X55" s="29">
        <f t="shared" si="59"/>
        <v>0</v>
      </c>
      <c r="Y55" s="29">
        <f t="shared" si="59"/>
        <v>0</v>
      </c>
      <c r="Z55" s="29">
        <f t="shared" si="59"/>
        <v>2500</v>
      </c>
      <c r="AA55" s="29">
        <f t="shared" si="59"/>
        <v>0</v>
      </c>
      <c r="AB55" s="29">
        <f t="shared" si="59"/>
        <v>0</v>
      </c>
      <c r="AC55" s="29">
        <f t="shared" si="59"/>
        <v>2500</v>
      </c>
      <c r="AD55" s="29">
        <f t="shared" si="59"/>
        <v>0</v>
      </c>
      <c r="AE55" s="29">
        <f t="shared" si="59"/>
        <v>0</v>
      </c>
      <c r="AF55" s="29">
        <f t="shared" si="59"/>
        <v>0</v>
      </c>
      <c r="AG55" s="29">
        <f t="shared" si="59"/>
        <v>0</v>
      </c>
      <c r="AH55" s="29">
        <f t="shared" si="59"/>
        <v>2500</v>
      </c>
      <c r="AI55" s="29">
        <f t="shared" si="59"/>
        <v>0</v>
      </c>
      <c r="AJ55" s="29">
        <f t="shared" si="59"/>
        <v>0</v>
      </c>
      <c r="AK55" s="29">
        <f t="shared" si="59"/>
        <v>2500</v>
      </c>
      <c r="AL55" s="29"/>
      <c r="AM55" s="29"/>
      <c r="AN55" s="29"/>
      <c r="AO55" s="29"/>
      <c r="AP55" s="29"/>
      <c r="AQ55" s="29">
        <f t="shared" si="59"/>
        <v>2500</v>
      </c>
      <c r="AR55" s="29"/>
      <c r="AS55" s="9">
        <f t="shared" si="10"/>
        <v>2500</v>
      </c>
      <c r="AT55" s="29"/>
      <c r="AU55" s="9">
        <f t="shared" si="11"/>
        <v>2500</v>
      </c>
      <c r="AV55" s="29">
        <f t="shared" si="59"/>
        <v>2500</v>
      </c>
      <c r="AW55" s="29"/>
      <c r="AX55" s="29">
        <f t="shared" si="12"/>
        <v>2500</v>
      </c>
      <c r="AY55" s="29"/>
      <c r="AZ55" s="29">
        <f t="shared" si="13"/>
        <v>2500</v>
      </c>
      <c r="BA55" s="29"/>
      <c r="BB55" s="29">
        <f t="shared" si="60"/>
        <v>2500</v>
      </c>
      <c r="BC55" s="29">
        <f t="shared" si="60"/>
        <v>2500</v>
      </c>
      <c r="BD55" s="29">
        <f t="shared" si="60"/>
        <v>0</v>
      </c>
      <c r="BE55" s="29">
        <f t="shared" si="60"/>
        <v>0</v>
      </c>
      <c r="BF55" s="29">
        <f t="shared" si="60"/>
        <v>2500</v>
      </c>
      <c r="BG55" s="29">
        <f t="shared" si="48"/>
        <v>0</v>
      </c>
      <c r="BH55" s="80">
        <f t="shared" si="49"/>
        <v>100</v>
      </c>
      <c r="BI55" s="29">
        <f t="shared" si="50"/>
        <v>0</v>
      </c>
      <c r="BJ55" s="81">
        <f t="shared" si="51"/>
        <v>100</v>
      </c>
    </row>
    <row r="56" spans="1:62" ht="60" hidden="1" x14ac:dyDescent="0.25">
      <c r="A56" s="106" t="s">
        <v>12</v>
      </c>
      <c r="B56" s="124">
        <v>51</v>
      </c>
      <c r="C56" s="124">
        <v>0</v>
      </c>
      <c r="D56" s="3" t="s">
        <v>146</v>
      </c>
      <c r="E56" s="124">
        <v>851</v>
      </c>
      <c r="F56" s="3" t="s">
        <v>14</v>
      </c>
      <c r="G56" s="3" t="s">
        <v>16</v>
      </c>
      <c r="H56" s="3" t="s">
        <v>282</v>
      </c>
      <c r="I56" s="3" t="s">
        <v>27</v>
      </c>
      <c r="J56" s="29">
        <f>'7.ВС'!J30</f>
        <v>2500</v>
      </c>
      <c r="K56" s="29">
        <f>'7.ВС'!K30</f>
        <v>0</v>
      </c>
      <c r="L56" s="29">
        <f>'7.ВС'!L30</f>
        <v>0</v>
      </c>
      <c r="M56" s="29">
        <f>'7.ВС'!M30</f>
        <v>2500</v>
      </c>
      <c r="N56" s="29">
        <f>'7.ВС'!N30</f>
        <v>0</v>
      </c>
      <c r="O56" s="29">
        <f>'7.ВС'!O30</f>
        <v>0</v>
      </c>
      <c r="P56" s="29">
        <f>'7.ВС'!P30</f>
        <v>0</v>
      </c>
      <c r="Q56" s="29">
        <f>'7.ВС'!Q30</f>
        <v>0</v>
      </c>
      <c r="R56" s="29">
        <f>'7.ВС'!R30</f>
        <v>2500</v>
      </c>
      <c r="S56" s="29">
        <f>'7.ВС'!S30</f>
        <v>0</v>
      </c>
      <c r="T56" s="29">
        <f>'7.ВС'!T30</f>
        <v>0</v>
      </c>
      <c r="U56" s="29">
        <f>'7.ВС'!U30</f>
        <v>2500</v>
      </c>
      <c r="V56" s="29">
        <f>'7.ВС'!V30</f>
        <v>0</v>
      </c>
      <c r="W56" s="29">
        <f>'7.ВС'!W30</f>
        <v>0</v>
      </c>
      <c r="X56" s="29">
        <f>'7.ВС'!X30</f>
        <v>0</v>
      </c>
      <c r="Y56" s="29">
        <f>'7.ВС'!Y30</f>
        <v>0</v>
      </c>
      <c r="Z56" s="29">
        <f>'7.ВС'!Z30</f>
        <v>2500</v>
      </c>
      <c r="AA56" s="29">
        <f>'7.ВС'!AA30</f>
        <v>0</v>
      </c>
      <c r="AB56" s="29">
        <f>'7.ВС'!AB30</f>
        <v>0</v>
      </c>
      <c r="AC56" s="29">
        <f>'7.ВС'!AC30</f>
        <v>2500</v>
      </c>
      <c r="AD56" s="29">
        <f>'7.ВС'!AD30</f>
        <v>0</v>
      </c>
      <c r="AE56" s="29">
        <f>'7.ВС'!AE30</f>
        <v>0</v>
      </c>
      <c r="AF56" s="29">
        <f>'7.ВС'!AF30</f>
        <v>0</v>
      </c>
      <c r="AG56" s="29">
        <f>'7.ВС'!AG30</f>
        <v>0</v>
      </c>
      <c r="AH56" s="29">
        <f>'7.ВС'!AH30</f>
        <v>2500</v>
      </c>
      <c r="AI56" s="29">
        <f>'7.ВС'!AI30</f>
        <v>0</v>
      </c>
      <c r="AJ56" s="29">
        <f>'7.ВС'!AJ30</f>
        <v>0</v>
      </c>
      <c r="AK56" s="29">
        <f>'7.ВС'!AK30</f>
        <v>2500</v>
      </c>
      <c r="AL56" s="29"/>
      <c r="AM56" s="29"/>
      <c r="AN56" s="29"/>
      <c r="AO56" s="29"/>
      <c r="AP56" s="29"/>
      <c r="AQ56" s="29">
        <f>'7.ВС'!AQ30</f>
        <v>2500</v>
      </c>
      <c r="AR56" s="29"/>
      <c r="AS56" s="9">
        <f t="shared" si="10"/>
        <v>2500</v>
      </c>
      <c r="AT56" s="29"/>
      <c r="AU56" s="9">
        <f t="shared" si="11"/>
        <v>2500</v>
      </c>
      <c r="AV56" s="29">
        <f>'7.ВС'!AV30</f>
        <v>2500</v>
      </c>
      <c r="AW56" s="29"/>
      <c r="AX56" s="29">
        <f t="shared" si="12"/>
        <v>2500</v>
      </c>
      <c r="AY56" s="29"/>
      <c r="AZ56" s="29">
        <f t="shared" si="13"/>
        <v>2500</v>
      </c>
      <c r="BA56" s="29"/>
      <c r="BB56" s="29">
        <f>'7.ВС'!BA30</f>
        <v>2500</v>
      </c>
      <c r="BC56" s="29">
        <f>'7.ВС'!BB30</f>
        <v>2500</v>
      </c>
      <c r="BD56" s="29">
        <f>'7.ВС'!BC30</f>
        <v>0</v>
      </c>
      <c r="BE56" s="29">
        <f>'7.ВС'!BD30</f>
        <v>0</v>
      </c>
      <c r="BF56" s="29">
        <f>'7.ВС'!BE30</f>
        <v>2500</v>
      </c>
      <c r="BG56" s="29">
        <f t="shared" si="48"/>
        <v>0</v>
      </c>
      <c r="BH56" s="80">
        <f t="shared" si="49"/>
        <v>100</v>
      </c>
      <c r="BI56" s="29">
        <f t="shared" si="50"/>
        <v>0</v>
      </c>
      <c r="BJ56" s="81">
        <f t="shared" si="51"/>
        <v>100</v>
      </c>
    </row>
    <row r="57" spans="1:62" s="31" customFormat="1" ht="78" customHeight="1" x14ac:dyDescent="0.25">
      <c r="A57" s="25" t="s">
        <v>229</v>
      </c>
      <c r="B57" s="13">
        <v>51</v>
      </c>
      <c r="C57" s="13">
        <v>0</v>
      </c>
      <c r="D57" s="27" t="s">
        <v>87</v>
      </c>
      <c r="E57" s="13"/>
      <c r="F57" s="27"/>
      <c r="G57" s="27"/>
      <c r="H57" s="27"/>
      <c r="I57" s="27"/>
      <c r="J57" s="30">
        <f t="shared" ref="J57:BC57" si="61">J58</f>
        <v>2874000</v>
      </c>
      <c r="K57" s="30">
        <f t="shared" si="61"/>
        <v>0</v>
      </c>
      <c r="L57" s="30">
        <f t="shared" si="61"/>
        <v>2874000</v>
      </c>
      <c r="M57" s="30">
        <f t="shared" si="61"/>
        <v>0</v>
      </c>
      <c r="N57" s="30">
        <f t="shared" si="61"/>
        <v>26000</v>
      </c>
      <c r="O57" s="30">
        <f t="shared" si="61"/>
        <v>0</v>
      </c>
      <c r="P57" s="30">
        <f t="shared" si="61"/>
        <v>26000</v>
      </c>
      <c r="Q57" s="30">
        <f t="shared" si="61"/>
        <v>0</v>
      </c>
      <c r="R57" s="30">
        <f t="shared" si="61"/>
        <v>2900000</v>
      </c>
      <c r="S57" s="30">
        <f t="shared" si="61"/>
        <v>0</v>
      </c>
      <c r="T57" s="30">
        <f t="shared" si="61"/>
        <v>2900000</v>
      </c>
      <c r="U57" s="30">
        <f t="shared" si="61"/>
        <v>0</v>
      </c>
      <c r="V57" s="30">
        <f t="shared" si="61"/>
        <v>0</v>
      </c>
      <c r="W57" s="30">
        <f t="shared" si="61"/>
        <v>0</v>
      </c>
      <c r="X57" s="30">
        <f t="shared" si="61"/>
        <v>0</v>
      </c>
      <c r="Y57" s="30">
        <f t="shared" si="61"/>
        <v>0</v>
      </c>
      <c r="Z57" s="30">
        <f t="shared" si="61"/>
        <v>2900000</v>
      </c>
      <c r="AA57" s="30">
        <f t="shared" si="61"/>
        <v>0</v>
      </c>
      <c r="AB57" s="30">
        <f t="shared" si="61"/>
        <v>2900000</v>
      </c>
      <c r="AC57" s="30">
        <f t="shared" si="61"/>
        <v>0</v>
      </c>
      <c r="AD57" s="30">
        <f t="shared" si="61"/>
        <v>510138</v>
      </c>
      <c r="AE57" s="30">
        <f t="shared" si="61"/>
        <v>0</v>
      </c>
      <c r="AF57" s="30">
        <f t="shared" si="61"/>
        <v>510138</v>
      </c>
      <c r="AG57" s="30">
        <f t="shared" si="61"/>
        <v>0</v>
      </c>
      <c r="AH57" s="30">
        <f t="shared" si="61"/>
        <v>3410138</v>
      </c>
      <c r="AI57" s="30">
        <f t="shared" si="61"/>
        <v>0</v>
      </c>
      <c r="AJ57" s="30">
        <f t="shared" si="61"/>
        <v>3410138</v>
      </c>
      <c r="AK57" s="30">
        <f t="shared" si="61"/>
        <v>0</v>
      </c>
      <c r="AL57" s="30"/>
      <c r="AM57" s="30"/>
      <c r="AN57" s="30"/>
      <c r="AO57" s="30"/>
      <c r="AP57" s="30"/>
      <c r="AQ57" s="30">
        <f t="shared" si="61"/>
        <v>2874000</v>
      </c>
      <c r="AR57" s="30"/>
      <c r="AS57" s="9">
        <f t="shared" si="10"/>
        <v>2874000</v>
      </c>
      <c r="AT57" s="30"/>
      <c r="AU57" s="9">
        <f t="shared" si="11"/>
        <v>2874000</v>
      </c>
      <c r="AV57" s="30">
        <f t="shared" si="61"/>
        <v>2874000</v>
      </c>
      <c r="AW57" s="30"/>
      <c r="AX57" s="29">
        <f t="shared" si="12"/>
        <v>2874000</v>
      </c>
      <c r="AY57" s="30"/>
      <c r="AZ57" s="29">
        <f t="shared" si="13"/>
        <v>2874000</v>
      </c>
      <c r="BA57" s="30"/>
      <c r="BB57" s="30">
        <f t="shared" si="61"/>
        <v>1808000</v>
      </c>
      <c r="BC57" s="30">
        <f t="shared" si="61"/>
        <v>2250000</v>
      </c>
      <c r="BD57" s="30">
        <f t="shared" ref="BB57:BF58" si="62">BD58</f>
        <v>0</v>
      </c>
      <c r="BE57" s="30">
        <f t="shared" si="62"/>
        <v>2250000</v>
      </c>
      <c r="BF57" s="30">
        <f t="shared" si="62"/>
        <v>0</v>
      </c>
      <c r="BG57" s="29">
        <f t="shared" si="48"/>
        <v>1066000</v>
      </c>
      <c r="BH57" s="80">
        <f t="shared" si="49"/>
        <v>158.96017699115043</v>
      </c>
      <c r="BI57" s="29">
        <f t="shared" si="50"/>
        <v>624000</v>
      </c>
      <c r="BJ57" s="81">
        <f t="shared" si="51"/>
        <v>127.73333333333335</v>
      </c>
    </row>
    <row r="58" spans="1:62" ht="28.5" x14ac:dyDescent="0.25">
      <c r="A58" s="25" t="s">
        <v>9</v>
      </c>
      <c r="B58" s="26">
        <v>51</v>
      </c>
      <c r="C58" s="26">
        <v>0</v>
      </c>
      <c r="D58" s="27" t="s">
        <v>87</v>
      </c>
      <c r="E58" s="26">
        <v>851</v>
      </c>
      <c r="F58" s="27"/>
      <c r="G58" s="27"/>
      <c r="H58" s="27"/>
      <c r="I58" s="3"/>
      <c r="J58" s="28">
        <f>J59+J66</f>
        <v>2874000</v>
      </c>
      <c r="K58" s="28">
        <f t="shared" ref="K58:U58" si="63">K59+K66</f>
        <v>0</v>
      </c>
      <c r="L58" s="28">
        <f t="shared" si="63"/>
        <v>2874000</v>
      </c>
      <c r="M58" s="28">
        <f t="shared" si="63"/>
        <v>0</v>
      </c>
      <c r="N58" s="28">
        <f t="shared" si="63"/>
        <v>26000</v>
      </c>
      <c r="O58" s="28">
        <f t="shared" si="63"/>
        <v>0</v>
      </c>
      <c r="P58" s="28">
        <f t="shared" si="63"/>
        <v>26000</v>
      </c>
      <c r="Q58" s="28">
        <f t="shared" si="63"/>
        <v>0</v>
      </c>
      <c r="R58" s="28">
        <f t="shared" si="63"/>
        <v>2900000</v>
      </c>
      <c r="S58" s="28">
        <f t="shared" si="63"/>
        <v>0</v>
      </c>
      <c r="T58" s="28">
        <f t="shared" si="63"/>
        <v>2900000</v>
      </c>
      <c r="U58" s="28">
        <f t="shared" si="63"/>
        <v>0</v>
      </c>
      <c r="V58" s="28">
        <f t="shared" ref="V58" si="64">V59+V66</f>
        <v>0</v>
      </c>
      <c r="W58" s="28">
        <f t="shared" ref="W58" si="65">W59+W66</f>
        <v>0</v>
      </c>
      <c r="X58" s="28">
        <f t="shared" ref="X58" si="66">X59+X66</f>
        <v>0</v>
      </c>
      <c r="Y58" s="28">
        <f t="shared" ref="Y58" si="67">Y59+Y66</f>
        <v>0</v>
      </c>
      <c r="Z58" s="28">
        <f t="shared" ref="Z58" si="68">Z59+Z66</f>
        <v>2900000</v>
      </c>
      <c r="AA58" s="28">
        <f t="shared" ref="AA58" si="69">AA59+AA66</f>
        <v>0</v>
      </c>
      <c r="AB58" s="28">
        <f t="shared" ref="AB58" si="70">AB59+AB66</f>
        <v>2900000</v>
      </c>
      <c r="AC58" s="28">
        <f t="shared" ref="AC58:AJ58" si="71">AC59+AC66</f>
        <v>0</v>
      </c>
      <c r="AD58" s="28">
        <f t="shared" si="71"/>
        <v>510138</v>
      </c>
      <c r="AE58" s="28">
        <f t="shared" si="71"/>
        <v>0</v>
      </c>
      <c r="AF58" s="28">
        <f t="shared" si="71"/>
        <v>510138</v>
      </c>
      <c r="AG58" s="28">
        <f t="shared" si="71"/>
        <v>0</v>
      </c>
      <c r="AH58" s="28">
        <f t="shared" si="71"/>
        <v>3410138</v>
      </c>
      <c r="AI58" s="28">
        <f t="shared" si="71"/>
        <v>0</v>
      </c>
      <c r="AJ58" s="28">
        <f t="shared" si="71"/>
        <v>3410138</v>
      </c>
      <c r="AK58" s="28">
        <f t="shared" ref="AK58" si="72">AK59+AK66</f>
        <v>0</v>
      </c>
      <c r="AL58" s="28"/>
      <c r="AM58" s="28"/>
      <c r="AN58" s="28"/>
      <c r="AO58" s="28"/>
      <c r="AP58" s="28"/>
      <c r="AQ58" s="28">
        <f t="shared" ref="AQ58:AV58" si="73">AQ59+AQ66</f>
        <v>2874000</v>
      </c>
      <c r="AR58" s="28"/>
      <c r="AS58" s="9">
        <f t="shared" si="10"/>
        <v>2874000</v>
      </c>
      <c r="AT58" s="28"/>
      <c r="AU58" s="9">
        <f t="shared" si="11"/>
        <v>2874000</v>
      </c>
      <c r="AV58" s="28">
        <f t="shared" si="73"/>
        <v>2874000</v>
      </c>
      <c r="AW58" s="28"/>
      <c r="AX58" s="29">
        <f t="shared" si="12"/>
        <v>2874000</v>
      </c>
      <c r="AY58" s="28"/>
      <c r="AZ58" s="29">
        <f t="shared" si="13"/>
        <v>2874000</v>
      </c>
      <c r="BA58" s="28"/>
      <c r="BB58" s="28">
        <f t="shared" si="62"/>
        <v>1808000</v>
      </c>
      <c r="BC58" s="28">
        <f t="shared" si="62"/>
        <v>2250000</v>
      </c>
      <c r="BD58" s="28">
        <f t="shared" si="62"/>
        <v>0</v>
      </c>
      <c r="BE58" s="28">
        <f t="shared" si="62"/>
        <v>2250000</v>
      </c>
      <c r="BF58" s="28">
        <f t="shared" si="62"/>
        <v>0</v>
      </c>
      <c r="BG58" s="29">
        <f t="shared" si="48"/>
        <v>1066000</v>
      </c>
      <c r="BH58" s="80">
        <f t="shared" si="49"/>
        <v>158.96017699115043</v>
      </c>
      <c r="BI58" s="29">
        <f t="shared" si="50"/>
        <v>624000</v>
      </c>
      <c r="BJ58" s="81">
        <f t="shared" si="51"/>
        <v>127.73333333333335</v>
      </c>
    </row>
    <row r="59" spans="1:62" s="31" customFormat="1" ht="30" x14ac:dyDescent="0.25">
      <c r="A59" s="22" t="s">
        <v>68</v>
      </c>
      <c r="B59" s="124">
        <v>51</v>
      </c>
      <c r="C59" s="124">
        <v>0</v>
      </c>
      <c r="D59" s="3" t="s">
        <v>87</v>
      </c>
      <c r="E59" s="124">
        <v>851</v>
      </c>
      <c r="F59" s="3" t="s">
        <v>61</v>
      </c>
      <c r="G59" s="3" t="s">
        <v>67</v>
      </c>
      <c r="H59" s="3" t="s">
        <v>288</v>
      </c>
      <c r="I59" s="27"/>
      <c r="J59" s="29">
        <f t="shared" ref="J59" si="74">J60+J62+J64</f>
        <v>2734356</v>
      </c>
      <c r="K59" s="29">
        <f t="shared" ref="K59:U59" si="75">K60+K62+K64</f>
        <v>0</v>
      </c>
      <c r="L59" s="29">
        <f t="shared" si="75"/>
        <v>2734356</v>
      </c>
      <c r="M59" s="29">
        <f t="shared" si="75"/>
        <v>0</v>
      </c>
      <c r="N59" s="29">
        <f t="shared" si="75"/>
        <v>0</v>
      </c>
      <c r="O59" s="29">
        <f t="shared" si="75"/>
        <v>0</v>
      </c>
      <c r="P59" s="29">
        <f t="shared" si="75"/>
        <v>0</v>
      </c>
      <c r="Q59" s="29">
        <f t="shared" si="75"/>
        <v>0</v>
      </c>
      <c r="R59" s="29">
        <f t="shared" si="75"/>
        <v>2734356</v>
      </c>
      <c r="S59" s="29">
        <f t="shared" si="75"/>
        <v>0</v>
      </c>
      <c r="T59" s="29">
        <f t="shared" si="75"/>
        <v>2734356</v>
      </c>
      <c r="U59" s="29">
        <f t="shared" si="75"/>
        <v>0</v>
      </c>
      <c r="V59" s="29">
        <f t="shared" ref="V59:AC59" si="76">V60+V62+V64</f>
        <v>0</v>
      </c>
      <c r="W59" s="29">
        <f t="shared" si="76"/>
        <v>0</v>
      </c>
      <c r="X59" s="29">
        <f t="shared" si="76"/>
        <v>0</v>
      </c>
      <c r="Y59" s="29">
        <f t="shared" si="76"/>
        <v>0</v>
      </c>
      <c r="Z59" s="29">
        <f t="shared" si="76"/>
        <v>2734356</v>
      </c>
      <c r="AA59" s="29">
        <f t="shared" si="76"/>
        <v>0</v>
      </c>
      <c r="AB59" s="29">
        <f t="shared" si="76"/>
        <v>2734356</v>
      </c>
      <c r="AC59" s="29">
        <f t="shared" si="76"/>
        <v>0</v>
      </c>
      <c r="AD59" s="29">
        <f t="shared" ref="AD59:AK59" si="77">AD60+AD62+AD64</f>
        <v>50048</v>
      </c>
      <c r="AE59" s="29">
        <f t="shared" si="77"/>
        <v>0</v>
      </c>
      <c r="AF59" s="29">
        <f t="shared" si="77"/>
        <v>50048</v>
      </c>
      <c r="AG59" s="29">
        <f t="shared" si="77"/>
        <v>0</v>
      </c>
      <c r="AH59" s="29">
        <f t="shared" si="77"/>
        <v>2784404</v>
      </c>
      <c r="AI59" s="29">
        <f t="shared" si="77"/>
        <v>0</v>
      </c>
      <c r="AJ59" s="29">
        <f t="shared" si="77"/>
        <v>2784404</v>
      </c>
      <c r="AK59" s="29">
        <f t="shared" si="77"/>
        <v>0</v>
      </c>
      <c r="AL59" s="29"/>
      <c r="AM59" s="29"/>
      <c r="AN59" s="29"/>
      <c r="AO59" s="29"/>
      <c r="AP59" s="29"/>
      <c r="AQ59" s="29">
        <f t="shared" ref="AQ59:BF59" si="78">AQ60+AQ62+AQ64</f>
        <v>2734356</v>
      </c>
      <c r="AR59" s="29"/>
      <c r="AS59" s="9">
        <f t="shared" si="10"/>
        <v>2734356</v>
      </c>
      <c r="AT59" s="29"/>
      <c r="AU59" s="9">
        <f t="shared" si="11"/>
        <v>2734356</v>
      </c>
      <c r="AV59" s="29">
        <f t="shared" si="78"/>
        <v>2734356</v>
      </c>
      <c r="AW59" s="29"/>
      <c r="AX59" s="29">
        <f t="shared" si="12"/>
        <v>2734356</v>
      </c>
      <c r="AY59" s="29"/>
      <c r="AZ59" s="29">
        <f t="shared" si="13"/>
        <v>2734356</v>
      </c>
      <c r="BA59" s="29"/>
      <c r="BB59" s="29">
        <f t="shared" ref="BB59" si="79">BB60+BB62+BB64</f>
        <v>1808000</v>
      </c>
      <c r="BC59" s="29">
        <f t="shared" si="78"/>
        <v>2250000</v>
      </c>
      <c r="BD59" s="29">
        <f t="shared" si="78"/>
        <v>0</v>
      </c>
      <c r="BE59" s="29">
        <f t="shared" si="78"/>
        <v>2250000</v>
      </c>
      <c r="BF59" s="29">
        <f t="shared" si="78"/>
        <v>0</v>
      </c>
      <c r="BG59" s="29">
        <f t="shared" si="48"/>
        <v>926356</v>
      </c>
      <c r="BH59" s="80">
        <f t="shared" si="49"/>
        <v>151.23650442477876</v>
      </c>
      <c r="BI59" s="29">
        <f t="shared" si="50"/>
        <v>484356</v>
      </c>
      <c r="BJ59" s="81">
        <f t="shared" si="51"/>
        <v>121.52693333333333</v>
      </c>
    </row>
    <row r="60" spans="1:62" ht="123" customHeight="1" x14ac:dyDescent="0.25">
      <c r="A60" s="126" t="s">
        <v>19</v>
      </c>
      <c r="B60" s="124">
        <v>51</v>
      </c>
      <c r="C60" s="124">
        <v>0</v>
      </c>
      <c r="D60" s="4" t="s">
        <v>87</v>
      </c>
      <c r="E60" s="124">
        <v>851</v>
      </c>
      <c r="F60" s="3" t="s">
        <v>61</v>
      </c>
      <c r="G60" s="4" t="s">
        <v>67</v>
      </c>
      <c r="H60" s="3" t="s">
        <v>288</v>
      </c>
      <c r="I60" s="3" t="s">
        <v>21</v>
      </c>
      <c r="J60" s="29">
        <f t="shared" ref="J60:BF60" si="80">J61</f>
        <v>1819300</v>
      </c>
      <c r="K60" s="29">
        <f t="shared" si="80"/>
        <v>0</v>
      </c>
      <c r="L60" s="29">
        <f t="shared" si="80"/>
        <v>1819300</v>
      </c>
      <c r="M60" s="29">
        <f t="shared" si="80"/>
        <v>0</v>
      </c>
      <c r="N60" s="29">
        <f t="shared" si="80"/>
        <v>0</v>
      </c>
      <c r="O60" s="29">
        <f t="shared" si="80"/>
        <v>0</v>
      </c>
      <c r="P60" s="29">
        <f t="shared" si="80"/>
        <v>0</v>
      </c>
      <c r="Q60" s="29">
        <f t="shared" si="80"/>
        <v>0</v>
      </c>
      <c r="R60" s="29">
        <f t="shared" si="80"/>
        <v>1819300</v>
      </c>
      <c r="S60" s="29">
        <f t="shared" si="80"/>
        <v>0</v>
      </c>
      <c r="T60" s="29">
        <f t="shared" si="80"/>
        <v>1819300</v>
      </c>
      <c r="U60" s="29">
        <f t="shared" si="80"/>
        <v>0</v>
      </c>
      <c r="V60" s="29">
        <f t="shared" si="80"/>
        <v>0</v>
      </c>
      <c r="W60" s="29">
        <f t="shared" si="80"/>
        <v>0</v>
      </c>
      <c r="X60" s="29">
        <f t="shared" si="80"/>
        <v>0</v>
      </c>
      <c r="Y60" s="29">
        <f t="shared" si="80"/>
        <v>0</v>
      </c>
      <c r="Z60" s="29">
        <f t="shared" si="80"/>
        <v>1819300</v>
      </c>
      <c r="AA60" s="29">
        <f t="shared" si="80"/>
        <v>0</v>
      </c>
      <c r="AB60" s="29">
        <f t="shared" si="80"/>
        <v>1819300</v>
      </c>
      <c r="AC60" s="29">
        <f t="shared" si="80"/>
        <v>0</v>
      </c>
      <c r="AD60" s="29">
        <f t="shared" si="80"/>
        <v>44100</v>
      </c>
      <c r="AE60" s="29">
        <f t="shared" si="80"/>
        <v>0</v>
      </c>
      <c r="AF60" s="29">
        <f t="shared" si="80"/>
        <v>44100</v>
      </c>
      <c r="AG60" s="29">
        <f t="shared" si="80"/>
        <v>0</v>
      </c>
      <c r="AH60" s="29">
        <f t="shared" si="80"/>
        <v>1863400</v>
      </c>
      <c r="AI60" s="29">
        <f t="shared" si="80"/>
        <v>0</v>
      </c>
      <c r="AJ60" s="29">
        <f t="shared" si="80"/>
        <v>1863400</v>
      </c>
      <c r="AK60" s="29">
        <f t="shared" si="80"/>
        <v>0</v>
      </c>
      <c r="AL60" s="29"/>
      <c r="AM60" s="29"/>
      <c r="AN60" s="29"/>
      <c r="AO60" s="29"/>
      <c r="AP60" s="29"/>
      <c r="AQ60" s="29">
        <f t="shared" si="80"/>
        <v>1819300</v>
      </c>
      <c r="AR60" s="29"/>
      <c r="AS60" s="9">
        <f t="shared" si="10"/>
        <v>1819300</v>
      </c>
      <c r="AT60" s="29"/>
      <c r="AU60" s="9">
        <f t="shared" si="11"/>
        <v>1819300</v>
      </c>
      <c r="AV60" s="29">
        <f t="shared" si="80"/>
        <v>1819300</v>
      </c>
      <c r="AW60" s="29"/>
      <c r="AX60" s="29">
        <f t="shared" si="12"/>
        <v>1819300</v>
      </c>
      <c r="AY60" s="29"/>
      <c r="AZ60" s="29">
        <f t="shared" si="13"/>
        <v>1819300</v>
      </c>
      <c r="BA60" s="29"/>
      <c r="BB60" s="29">
        <f t="shared" si="80"/>
        <v>1526300</v>
      </c>
      <c r="BC60" s="29">
        <f t="shared" si="80"/>
        <v>1662400</v>
      </c>
      <c r="BD60" s="29">
        <f t="shared" si="80"/>
        <v>0</v>
      </c>
      <c r="BE60" s="29">
        <f t="shared" si="80"/>
        <v>1662400</v>
      </c>
      <c r="BF60" s="29">
        <f t="shared" si="80"/>
        <v>0</v>
      </c>
      <c r="BG60" s="29">
        <f t="shared" si="48"/>
        <v>293000</v>
      </c>
      <c r="BH60" s="80">
        <f t="shared" si="49"/>
        <v>119.19675031121011</v>
      </c>
      <c r="BI60" s="29">
        <f t="shared" si="50"/>
        <v>156900</v>
      </c>
      <c r="BJ60" s="81">
        <f t="shared" si="51"/>
        <v>109.43816169393648</v>
      </c>
    </row>
    <row r="61" spans="1:62" ht="30" x14ac:dyDescent="0.25">
      <c r="A61" s="106" t="s">
        <v>10</v>
      </c>
      <c r="B61" s="124">
        <v>51</v>
      </c>
      <c r="C61" s="124">
        <v>0</v>
      </c>
      <c r="D61" s="4" t="s">
        <v>87</v>
      </c>
      <c r="E61" s="124">
        <v>851</v>
      </c>
      <c r="F61" s="3" t="s">
        <v>61</v>
      </c>
      <c r="G61" s="4" t="s">
        <v>67</v>
      </c>
      <c r="H61" s="3" t="s">
        <v>288</v>
      </c>
      <c r="I61" s="3" t="s">
        <v>70</v>
      </c>
      <c r="J61" s="29">
        <f>'7.ВС'!J81</f>
        <v>1819300</v>
      </c>
      <c r="K61" s="29">
        <f>'7.ВС'!K81</f>
        <v>0</v>
      </c>
      <c r="L61" s="29">
        <f>'7.ВС'!L81</f>
        <v>1819300</v>
      </c>
      <c r="M61" s="29">
        <f>'7.ВС'!M81</f>
        <v>0</v>
      </c>
      <c r="N61" s="29">
        <f>'7.ВС'!N81</f>
        <v>0</v>
      </c>
      <c r="O61" s="29">
        <f>'7.ВС'!O81</f>
        <v>0</v>
      </c>
      <c r="P61" s="29">
        <f>'7.ВС'!P81</f>
        <v>0</v>
      </c>
      <c r="Q61" s="29">
        <f>'7.ВС'!Q81</f>
        <v>0</v>
      </c>
      <c r="R61" s="29">
        <f>'7.ВС'!R81</f>
        <v>1819300</v>
      </c>
      <c r="S61" s="29">
        <f>'7.ВС'!S81</f>
        <v>0</v>
      </c>
      <c r="T61" s="29">
        <f>'7.ВС'!T81</f>
        <v>1819300</v>
      </c>
      <c r="U61" s="29">
        <f>'7.ВС'!U81</f>
        <v>0</v>
      </c>
      <c r="V61" s="29">
        <f>'7.ВС'!V81</f>
        <v>0</v>
      </c>
      <c r="W61" s="29">
        <f>'7.ВС'!W81</f>
        <v>0</v>
      </c>
      <c r="X61" s="29">
        <f>'7.ВС'!X81</f>
        <v>0</v>
      </c>
      <c r="Y61" s="29">
        <f>'7.ВС'!Y81</f>
        <v>0</v>
      </c>
      <c r="Z61" s="29">
        <f>'7.ВС'!Z81</f>
        <v>1819300</v>
      </c>
      <c r="AA61" s="29">
        <f>'7.ВС'!AA81</f>
        <v>0</v>
      </c>
      <c r="AB61" s="29">
        <f>'7.ВС'!AB81</f>
        <v>1819300</v>
      </c>
      <c r="AC61" s="29">
        <f>'7.ВС'!AC81</f>
        <v>0</v>
      </c>
      <c r="AD61" s="29">
        <f>'7.ВС'!AD81</f>
        <v>44100</v>
      </c>
      <c r="AE61" s="29">
        <f>'7.ВС'!AE81</f>
        <v>0</v>
      </c>
      <c r="AF61" s="29">
        <f>'7.ВС'!AF81</f>
        <v>44100</v>
      </c>
      <c r="AG61" s="29">
        <f>'7.ВС'!AG81</f>
        <v>0</v>
      </c>
      <c r="AH61" s="29">
        <f>'7.ВС'!AH81</f>
        <v>1863400</v>
      </c>
      <c r="AI61" s="29">
        <f>'7.ВС'!AI81</f>
        <v>0</v>
      </c>
      <c r="AJ61" s="29">
        <f>'7.ВС'!AJ81</f>
        <v>1863400</v>
      </c>
      <c r="AK61" s="29">
        <f>'7.ВС'!AK81</f>
        <v>0</v>
      </c>
      <c r="AL61" s="29"/>
      <c r="AM61" s="29"/>
      <c r="AN61" s="29"/>
      <c r="AO61" s="29"/>
      <c r="AP61" s="29"/>
      <c r="AQ61" s="29">
        <f>'7.ВС'!AQ81</f>
        <v>1819300</v>
      </c>
      <c r="AR61" s="29"/>
      <c r="AS61" s="9">
        <f t="shared" si="10"/>
        <v>1819300</v>
      </c>
      <c r="AT61" s="29"/>
      <c r="AU61" s="9">
        <f t="shared" si="11"/>
        <v>1819300</v>
      </c>
      <c r="AV61" s="29">
        <f>'7.ВС'!AV81</f>
        <v>1819300</v>
      </c>
      <c r="AW61" s="29"/>
      <c r="AX61" s="29">
        <f t="shared" si="12"/>
        <v>1819300</v>
      </c>
      <c r="AY61" s="29"/>
      <c r="AZ61" s="29">
        <f t="shared" si="13"/>
        <v>1819300</v>
      </c>
      <c r="BA61" s="29"/>
      <c r="BB61" s="29">
        <f>'7.ВС'!BA81</f>
        <v>1526300</v>
      </c>
      <c r="BC61" s="29">
        <f>'7.ВС'!BB81</f>
        <v>1662400</v>
      </c>
      <c r="BD61" s="29">
        <f>'7.ВС'!BC81</f>
        <v>0</v>
      </c>
      <c r="BE61" s="29">
        <f>'7.ВС'!BD81</f>
        <v>1662400</v>
      </c>
      <c r="BF61" s="29">
        <f>'7.ВС'!BE81</f>
        <v>0</v>
      </c>
      <c r="BG61" s="29">
        <f t="shared" si="48"/>
        <v>293000</v>
      </c>
      <c r="BH61" s="80">
        <f t="shared" si="49"/>
        <v>119.19675031121011</v>
      </c>
      <c r="BI61" s="29">
        <f t="shared" si="50"/>
        <v>156900</v>
      </c>
      <c r="BJ61" s="81">
        <f t="shared" si="51"/>
        <v>109.43816169393648</v>
      </c>
    </row>
    <row r="62" spans="1:62" ht="60" hidden="1" x14ac:dyDescent="0.25">
      <c r="A62" s="106" t="s">
        <v>25</v>
      </c>
      <c r="B62" s="124">
        <v>51</v>
      </c>
      <c r="C62" s="124">
        <v>0</v>
      </c>
      <c r="D62" s="4" t="s">
        <v>87</v>
      </c>
      <c r="E62" s="124">
        <v>851</v>
      </c>
      <c r="F62" s="3" t="s">
        <v>61</v>
      </c>
      <c r="G62" s="4" t="s">
        <v>67</v>
      </c>
      <c r="H62" s="3" t="s">
        <v>288</v>
      </c>
      <c r="I62" s="3" t="s">
        <v>26</v>
      </c>
      <c r="J62" s="29">
        <f t="shared" ref="J62:BF62" si="81">J63</f>
        <v>872056</v>
      </c>
      <c r="K62" s="29">
        <f t="shared" si="81"/>
        <v>0</v>
      </c>
      <c r="L62" s="29">
        <f t="shared" si="81"/>
        <v>872056</v>
      </c>
      <c r="M62" s="29">
        <f t="shared" si="81"/>
        <v>0</v>
      </c>
      <c r="N62" s="29">
        <f t="shared" si="81"/>
        <v>0</v>
      </c>
      <c r="O62" s="29">
        <f t="shared" si="81"/>
        <v>0</v>
      </c>
      <c r="P62" s="29">
        <f t="shared" si="81"/>
        <v>0</v>
      </c>
      <c r="Q62" s="29">
        <f t="shared" si="81"/>
        <v>0</v>
      </c>
      <c r="R62" s="29">
        <f t="shared" si="81"/>
        <v>872056</v>
      </c>
      <c r="S62" s="29">
        <f t="shared" si="81"/>
        <v>0</v>
      </c>
      <c r="T62" s="29">
        <f t="shared" si="81"/>
        <v>872056</v>
      </c>
      <c r="U62" s="29">
        <f t="shared" si="81"/>
        <v>0</v>
      </c>
      <c r="V62" s="29">
        <f t="shared" si="81"/>
        <v>0</v>
      </c>
      <c r="W62" s="29">
        <f t="shared" si="81"/>
        <v>0</v>
      </c>
      <c r="X62" s="29">
        <f t="shared" si="81"/>
        <v>0</v>
      </c>
      <c r="Y62" s="29">
        <f t="shared" si="81"/>
        <v>0</v>
      </c>
      <c r="Z62" s="29">
        <f t="shared" si="81"/>
        <v>872056</v>
      </c>
      <c r="AA62" s="29">
        <f t="shared" si="81"/>
        <v>0</v>
      </c>
      <c r="AB62" s="29">
        <f t="shared" si="81"/>
        <v>872056</v>
      </c>
      <c r="AC62" s="29">
        <f t="shared" si="81"/>
        <v>0</v>
      </c>
      <c r="AD62" s="29">
        <f t="shared" si="81"/>
        <v>0</v>
      </c>
      <c r="AE62" s="29">
        <f t="shared" si="81"/>
        <v>0</v>
      </c>
      <c r="AF62" s="29">
        <f t="shared" si="81"/>
        <v>0</v>
      </c>
      <c r="AG62" s="29">
        <f t="shared" si="81"/>
        <v>0</v>
      </c>
      <c r="AH62" s="29">
        <f t="shared" si="81"/>
        <v>872056</v>
      </c>
      <c r="AI62" s="29">
        <f t="shared" si="81"/>
        <v>0</v>
      </c>
      <c r="AJ62" s="29">
        <f t="shared" si="81"/>
        <v>872056</v>
      </c>
      <c r="AK62" s="29">
        <f t="shared" si="81"/>
        <v>0</v>
      </c>
      <c r="AL62" s="29"/>
      <c r="AM62" s="29"/>
      <c r="AN62" s="29"/>
      <c r="AO62" s="29"/>
      <c r="AP62" s="29"/>
      <c r="AQ62" s="29">
        <f t="shared" si="81"/>
        <v>872056</v>
      </c>
      <c r="AR62" s="29"/>
      <c r="AS62" s="9">
        <f t="shared" si="10"/>
        <v>872056</v>
      </c>
      <c r="AT62" s="29"/>
      <c r="AU62" s="9">
        <f t="shared" si="11"/>
        <v>872056</v>
      </c>
      <c r="AV62" s="29">
        <f t="shared" si="81"/>
        <v>872056</v>
      </c>
      <c r="AW62" s="29"/>
      <c r="AX62" s="29">
        <f t="shared" si="12"/>
        <v>872056</v>
      </c>
      <c r="AY62" s="29"/>
      <c r="AZ62" s="29">
        <f t="shared" si="13"/>
        <v>872056</v>
      </c>
      <c r="BA62" s="29"/>
      <c r="BB62" s="29">
        <f t="shared" si="81"/>
        <v>249700</v>
      </c>
      <c r="BC62" s="29">
        <f t="shared" si="81"/>
        <v>555600</v>
      </c>
      <c r="BD62" s="29">
        <f t="shared" si="81"/>
        <v>0</v>
      </c>
      <c r="BE62" s="29">
        <f t="shared" si="81"/>
        <v>555600</v>
      </c>
      <c r="BF62" s="29">
        <f t="shared" si="81"/>
        <v>0</v>
      </c>
      <c r="BG62" s="29">
        <f t="shared" si="48"/>
        <v>622356</v>
      </c>
      <c r="BH62" s="80">
        <f t="shared" si="49"/>
        <v>349.24148978774531</v>
      </c>
      <c r="BI62" s="29">
        <f t="shared" si="50"/>
        <v>316456</v>
      </c>
      <c r="BJ62" s="81">
        <f t="shared" si="51"/>
        <v>156.95752339812813</v>
      </c>
    </row>
    <row r="63" spans="1:62" ht="60" hidden="1" x14ac:dyDescent="0.25">
      <c r="A63" s="106" t="s">
        <v>12</v>
      </c>
      <c r="B63" s="124">
        <v>51</v>
      </c>
      <c r="C63" s="124">
        <v>0</v>
      </c>
      <c r="D63" s="4" t="s">
        <v>87</v>
      </c>
      <c r="E63" s="124">
        <v>851</v>
      </c>
      <c r="F63" s="3" t="s">
        <v>61</v>
      </c>
      <c r="G63" s="4" t="s">
        <v>67</v>
      </c>
      <c r="H63" s="3" t="s">
        <v>288</v>
      </c>
      <c r="I63" s="3" t="s">
        <v>27</v>
      </c>
      <c r="J63" s="29">
        <f>'7.ВС'!J83</f>
        <v>872056</v>
      </c>
      <c r="K63" s="29">
        <f>'7.ВС'!K83</f>
        <v>0</v>
      </c>
      <c r="L63" s="29">
        <f>'7.ВС'!L83</f>
        <v>872056</v>
      </c>
      <c r="M63" s="29">
        <f>'7.ВС'!M83</f>
        <v>0</v>
      </c>
      <c r="N63" s="29">
        <f>'7.ВС'!N83</f>
        <v>0</v>
      </c>
      <c r="O63" s="29">
        <f>'7.ВС'!O83</f>
        <v>0</v>
      </c>
      <c r="P63" s="29">
        <f>'7.ВС'!P83</f>
        <v>0</v>
      </c>
      <c r="Q63" s="29">
        <f>'7.ВС'!Q83</f>
        <v>0</v>
      </c>
      <c r="R63" s="29">
        <f>'7.ВС'!R83</f>
        <v>872056</v>
      </c>
      <c r="S63" s="29">
        <f>'7.ВС'!S83</f>
        <v>0</v>
      </c>
      <c r="T63" s="29">
        <f>'7.ВС'!T83</f>
        <v>872056</v>
      </c>
      <c r="U63" s="29">
        <f>'7.ВС'!U83</f>
        <v>0</v>
      </c>
      <c r="V63" s="29">
        <f>'7.ВС'!V83</f>
        <v>0</v>
      </c>
      <c r="W63" s="29">
        <f>'7.ВС'!W83</f>
        <v>0</v>
      </c>
      <c r="X63" s="29">
        <f>'7.ВС'!X83</f>
        <v>0</v>
      </c>
      <c r="Y63" s="29">
        <f>'7.ВС'!Y83</f>
        <v>0</v>
      </c>
      <c r="Z63" s="29">
        <f>'7.ВС'!Z83</f>
        <v>872056</v>
      </c>
      <c r="AA63" s="29">
        <f>'7.ВС'!AA83</f>
        <v>0</v>
      </c>
      <c r="AB63" s="29">
        <f>'7.ВС'!AB83</f>
        <v>872056</v>
      </c>
      <c r="AC63" s="29">
        <f>'7.ВС'!AC83</f>
        <v>0</v>
      </c>
      <c r="AD63" s="29">
        <f>'7.ВС'!AD83</f>
        <v>0</v>
      </c>
      <c r="AE63" s="29">
        <f>'7.ВС'!AE83</f>
        <v>0</v>
      </c>
      <c r="AF63" s="29">
        <f>'7.ВС'!AF83</f>
        <v>0</v>
      </c>
      <c r="AG63" s="29">
        <f>'7.ВС'!AG83</f>
        <v>0</v>
      </c>
      <c r="AH63" s="29">
        <f>'7.ВС'!AH83</f>
        <v>872056</v>
      </c>
      <c r="AI63" s="29">
        <f>'7.ВС'!AI83</f>
        <v>0</v>
      </c>
      <c r="AJ63" s="29">
        <f>'7.ВС'!AJ83</f>
        <v>872056</v>
      </c>
      <c r="AK63" s="29">
        <f>'7.ВС'!AK83</f>
        <v>0</v>
      </c>
      <c r="AL63" s="29"/>
      <c r="AM63" s="29"/>
      <c r="AN63" s="29"/>
      <c r="AO63" s="29"/>
      <c r="AP63" s="29"/>
      <c r="AQ63" s="29">
        <f>'7.ВС'!AQ83</f>
        <v>872056</v>
      </c>
      <c r="AR63" s="29"/>
      <c r="AS63" s="9">
        <f t="shared" si="10"/>
        <v>872056</v>
      </c>
      <c r="AT63" s="29"/>
      <c r="AU63" s="9">
        <f t="shared" si="11"/>
        <v>872056</v>
      </c>
      <c r="AV63" s="29">
        <f>'7.ВС'!AV83</f>
        <v>872056</v>
      </c>
      <c r="AW63" s="29"/>
      <c r="AX63" s="29">
        <f t="shared" si="12"/>
        <v>872056</v>
      </c>
      <c r="AY63" s="29"/>
      <c r="AZ63" s="29">
        <f t="shared" si="13"/>
        <v>872056</v>
      </c>
      <c r="BA63" s="29"/>
      <c r="BB63" s="29">
        <f>'7.ВС'!BA83</f>
        <v>249700</v>
      </c>
      <c r="BC63" s="29">
        <f>'7.ВС'!BB83</f>
        <v>555600</v>
      </c>
      <c r="BD63" s="29">
        <f>'7.ВС'!BC83</f>
        <v>0</v>
      </c>
      <c r="BE63" s="29">
        <f>'7.ВС'!BD83</f>
        <v>555600</v>
      </c>
      <c r="BF63" s="29">
        <f>'7.ВС'!BE83</f>
        <v>0</v>
      </c>
      <c r="BG63" s="29">
        <f t="shared" si="48"/>
        <v>622356</v>
      </c>
      <c r="BH63" s="80">
        <f t="shared" si="49"/>
        <v>349.24148978774531</v>
      </c>
      <c r="BI63" s="29">
        <f t="shared" si="50"/>
        <v>316456</v>
      </c>
      <c r="BJ63" s="81">
        <f t="shared" si="51"/>
        <v>156.95752339812813</v>
      </c>
    </row>
    <row r="64" spans="1:62" ht="20.25" customHeight="1" x14ac:dyDescent="0.25">
      <c r="A64" s="106" t="s">
        <v>28</v>
      </c>
      <c r="B64" s="124">
        <v>51</v>
      </c>
      <c r="C64" s="124">
        <v>0</v>
      </c>
      <c r="D64" s="4" t="s">
        <v>87</v>
      </c>
      <c r="E64" s="124">
        <v>851</v>
      </c>
      <c r="F64" s="3" t="s">
        <v>61</v>
      </c>
      <c r="G64" s="4" t="s">
        <v>67</v>
      </c>
      <c r="H64" s="3" t="s">
        <v>288</v>
      </c>
      <c r="I64" s="3" t="s">
        <v>29</v>
      </c>
      <c r="J64" s="29">
        <f t="shared" ref="J64:BF64" si="82">J65</f>
        <v>43000</v>
      </c>
      <c r="K64" s="29">
        <f t="shared" si="82"/>
        <v>0</v>
      </c>
      <c r="L64" s="29">
        <f t="shared" si="82"/>
        <v>43000</v>
      </c>
      <c r="M64" s="29">
        <f t="shared" si="82"/>
        <v>0</v>
      </c>
      <c r="N64" s="29">
        <f t="shared" si="82"/>
        <v>0</v>
      </c>
      <c r="O64" s="29">
        <f t="shared" si="82"/>
        <v>0</v>
      </c>
      <c r="P64" s="29">
        <f t="shared" si="82"/>
        <v>0</v>
      </c>
      <c r="Q64" s="29">
        <f t="shared" si="82"/>
        <v>0</v>
      </c>
      <c r="R64" s="29">
        <f t="shared" si="82"/>
        <v>43000</v>
      </c>
      <c r="S64" s="29">
        <f t="shared" si="82"/>
        <v>0</v>
      </c>
      <c r="T64" s="29">
        <f t="shared" si="82"/>
        <v>43000</v>
      </c>
      <c r="U64" s="29">
        <f t="shared" si="82"/>
        <v>0</v>
      </c>
      <c r="V64" s="29">
        <f t="shared" si="82"/>
        <v>0</v>
      </c>
      <c r="W64" s="29">
        <f t="shared" si="82"/>
        <v>0</v>
      </c>
      <c r="X64" s="29">
        <f t="shared" si="82"/>
        <v>0</v>
      </c>
      <c r="Y64" s="29">
        <f t="shared" si="82"/>
        <v>0</v>
      </c>
      <c r="Z64" s="29">
        <f t="shared" si="82"/>
        <v>43000</v>
      </c>
      <c r="AA64" s="29">
        <f t="shared" si="82"/>
        <v>0</v>
      </c>
      <c r="AB64" s="29">
        <f t="shared" si="82"/>
        <v>43000</v>
      </c>
      <c r="AC64" s="29">
        <f t="shared" si="82"/>
        <v>0</v>
      </c>
      <c r="AD64" s="29">
        <f t="shared" si="82"/>
        <v>5948</v>
      </c>
      <c r="AE64" s="29">
        <f t="shared" si="82"/>
        <v>0</v>
      </c>
      <c r="AF64" s="29">
        <f t="shared" si="82"/>
        <v>5948</v>
      </c>
      <c r="AG64" s="29">
        <f t="shared" si="82"/>
        <v>0</v>
      </c>
      <c r="AH64" s="29">
        <f t="shared" si="82"/>
        <v>48948</v>
      </c>
      <c r="AI64" s="29">
        <f t="shared" si="82"/>
        <v>0</v>
      </c>
      <c r="AJ64" s="29">
        <f t="shared" si="82"/>
        <v>48948</v>
      </c>
      <c r="AK64" s="29">
        <f t="shared" si="82"/>
        <v>0</v>
      </c>
      <c r="AL64" s="29"/>
      <c r="AM64" s="29"/>
      <c r="AN64" s="29"/>
      <c r="AO64" s="29"/>
      <c r="AP64" s="29"/>
      <c r="AQ64" s="29">
        <f t="shared" si="82"/>
        <v>43000</v>
      </c>
      <c r="AR64" s="29"/>
      <c r="AS64" s="9">
        <f t="shared" si="10"/>
        <v>43000</v>
      </c>
      <c r="AT64" s="29"/>
      <c r="AU64" s="9">
        <f t="shared" si="11"/>
        <v>43000</v>
      </c>
      <c r="AV64" s="29">
        <f t="shared" si="82"/>
        <v>43000</v>
      </c>
      <c r="AW64" s="29"/>
      <c r="AX64" s="29">
        <f t="shared" si="12"/>
        <v>43000</v>
      </c>
      <c r="AY64" s="29"/>
      <c r="AZ64" s="29">
        <f t="shared" si="13"/>
        <v>43000</v>
      </c>
      <c r="BA64" s="29"/>
      <c r="BB64" s="29">
        <f t="shared" si="82"/>
        <v>32000</v>
      </c>
      <c r="BC64" s="29">
        <f t="shared" si="82"/>
        <v>32000</v>
      </c>
      <c r="BD64" s="29">
        <f t="shared" si="82"/>
        <v>0</v>
      </c>
      <c r="BE64" s="29">
        <f t="shared" si="82"/>
        <v>32000</v>
      </c>
      <c r="BF64" s="29">
        <f t="shared" si="82"/>
        <v>0</v>
      </c>
      <c r="BG64" s="29">
        <f t="shared" si="48"/>
        <v>11000</v>
      </c>
      <c r="BH64" s="80">
        <f t="shared" si="49"/>
        <v>134.375</v>
      </c>
      <c r="BI64" s="29">
        <f t="shared" si="50"/>
        <v>11000</v>
      </c>
      <c r="BJ64" s="81">
        <f t="shared" si="51"/>
        <v>134.375</v>
      </c>
    </row>
    <row r="65" spans="1:62" ht="30" x14ac:dyDescent="0.25">
      <c r="A65" s="106" t="s">
        <v>30</v>
      </c>
      <c r="B65" s="124">
        <v>51</v>
      </c>
      <c r="C65" s="124">
        <v>0</v>
      </c>
      <c r="D65" s="4" t="s">
        <v>87</v>
      </c>
      <c r="E65" s="124">
        <v>851</v>
      </c>
      <c r="F65" s="3" t="s">
        <v>61</v>
      </c>
      <c r="G65" s="4" t="s">
        <v>67</v>
      </c>
      <c r="H65" s="3" t="s">
        <v>288</v>
      </c>
      <c r="I65" s="3" t="s">
        <v>31</v>
      </c>
      <c r="J65" s="29">
        <f>'7.ВС'!J85</f>
        <v>43000</v>
      </c>
      <c r="K65" s="29">
        <f>'7.ВС'!K85</f>
        <v>0</v>
      </c>
      <c r="L65" s="29">
        <f>'7.ВС'!L85</f>
        <v>43000</v>
      </c>
      <c r="M65" s="29">
        <f>'7.ВС'!M85</f>
        <v>0</v>
      </c>
      <c r="N65" s="29">
        <f>'7.ВС'!N85</f>
        <v>0</v>
      </c>
      <c r="O65" s="29">
        <f>'7.ВС'!O85</f>
        <v>0</v>
      </c>
      <c r="P65" s="29">
        <f>'7.ВС'!P85</f>
        <v>0</v>
      </c>
      <c r="Q65" s="29">
        <f>'7.ВС'!Q85</f>
        <v>0</v>
      </c>
      <c r="R65" s="29">
        <f>'7.ВС'!R85</f>
        <v>43000</v>
      </c>
      <c r="S65" s="29">
        <f>'7.ВС'!S85</f>
        <v>0</v>
      </c>
      <c r="T65" s="29">
        <f>'7.ВС'!T85</f>
        <v>43000</v>
      </c>
      <c r="U65" s="29">
        <f>'7.ВС'!U85</f>
        <v>0</v>
      </c>
      <c r="V65" s="29">
        <f>'7.ВС'!V85</f>
        <v>0</v>
      </c>
      <c r="W65" s="29">
        <f>'7.ВС'!W85</f>
        <v>0</v>
      </c>
      <c r="X65" s="29">
        <f>'7.ВС'!X85</f>
        <v>0</v>
      </c>
      <c r="Y65" s="29">
        <f>'7.ВС'!Y85</f>
        <v>0</v>
      </c>
      <c r="Z65" s="29">
        <f>'7.ВС'!Z85</f>
        <v>43000</v>
      </c>
      <c r="AA65" s="29">
        <f>'7.ВС'!AA85</f>
        <v>0</v>
      </c>
      <c r="AB65" s="29">
        <f>'7.ВС'!AB85</f>
        <v>43000</v>
      </c>
      <c r="AC65" s="29">
        <f>'7.ВС'!AC85</f>
        <v>0</v>
      </c>
      <c r="AD65" s="29">
        <f>'7.ВС'!AD85</f>
        <v>5948</v>
      </c>
      <c r="AE65" s="29">
        <f>'7.ВС'!AE85</f>
        <v>0</v>
      </c>
      <c r="AF65" s="29">
        <f>'7.ВС'!AF85</f>
        <v>5948</v>
      </c>
      <c r="AG65" s="29">
        <f>'7.ВС'!AG85</f>
        <v>0</v>
      </c>
      <c r="AH65" s="29">
        <f>'7.ВС'!AH85</f>
        <v>48948</v>
      </c>
      <c r="AI65" s="29">
        <f>'7.ВС'!AI85</f>
        <v>0</v>
      </c>
      <c r="AJ65" s="29">
        <f>'7.ВС'!AJ85</f>
        <v>48948</v>
      </c>
      <c r="AK65" s="29">
        <f>'7.ВС'!AK85</f>
        <v>0</v>
      </c>
      <c r="AL65" s="29"/>
      <c r="AM65" s="29"/>
      <c r="AN65" s="29"/>
      <c r="AO65" s="29"/>
      <c r="AP65" s="29"/>
      <c r="AQ65" s="29">
        <f>'7.ВС'!AQ85</f>
        <v>43000</v>
      </c>
      <c r="AR65" s="29"/>
      <c r="AS65" s="9">
        <f t="shared" si="10"/>
        <v>43000</v>
      </c>
      <c r="AT65" s="29"/>
      <c r="AU65" s="9">
        <f t="shared" si="11"/>
        <v>43000</v>
      </c>
      <c r="AV65" s="29">
        <f>'7.ВС'!AV85</f>
        <v>43000</v>
      </c>
      <c r="AW65" s="29"/>
      <c r="AX65" s="29">
        <f t="shared" si="12"/>
        <v>43000</v>
      </c>
      <c r="AY65" s="29"/>
      <c r="AZ65" s="29">
        <f t="shared" si="13"/>
        <v>43000</v>
      </c>
      <c r="BA65" s="29"/>
      <c r="BB65" s="29">
        <f>'7.ВС'!BA85</f>
        <v>32000</v>
      </c>
      <c r="BC65" s="29">
        <f>'7.ВС'!BB85</f>
        <v>32000</v>
      </c>
      <c r="BD65" s="29">
        <f>'7.ВС'!BC85</f>
        <v>0</v>
      </c>
      <c r="BE65" s="29">
        <f>'7.ВС'!BD85</f>
        <v>32000</v>
      </c>
      <c r="BF65" s="29">
        <f>'7.ВС'!BE85</f>
        <v>0</v>
      </c>
      <c r="BG65" s="29">
        <f t="shared" si="48"/>
        <v>11000</v>
      </c>
      <c r="BH65" s="80">
        <f t="shared" si="49"/>
        <v>134.375</v>
      </c>
      <c r="BI65" s="29">
        <f t="shared" si="50"/>
        <v>11000</v>
      </c>
      <c r="BJ65" s="81">
        <f t="shared" si="51"/>
        <v>134.375</v>
      </c>
    </row>
    <row r="66" spans="1:62" ht="75" x14ac:dyDescent="0.25">
      <c r="A66" s="22" t="s">
        <v>463</v>
      </c>
      <c r="B66" s="124">
        <v>51</v>
      </c>
      <c r="C66" s="124">
        <v>0</v>
      </c>
      <c r="D66" s="4" t="s">
        <v>87</v>
      </c>
      <c r="E66" s="124">
        <v>851</v>
      </c>
      <c r="F66" s="3" t="s">
        <v>61</v>
      </c>
      <c r="G66" s="4" t="s">
        <v>67</v>
      </c>
      <c r="H66" s="3" t="s">
        <v>465</v>
      </c>
      <c r="I66" s="3"/>
      <c r="J66" s="29">
        <f>J67</f>
        <v>139644</v>
      </c>
      <c r="K66" s="29">
        <f t="shared" ref="K66:U67" si="83">K67</f>
        <v>0</v>
      </c>
      <c r="L66" s="29">
        <f t="shared" si="83"/>
        <v>139644</v>
      </c>
      <c r="M66" s="29">
        <f t="shared" si="83"/>
        <v>0</v>
      </c>
      <c r="N66" s="29">
        <f t="shared" si="83"/>
        <v>26000</v>
      </c>
      <c r="O66" s="29">
        <f t="shared" si="83"/>
        <v>0</v>
      </c>
      <c r="P66" s="29">
        <f t="shared" si="83"/>
        <v>26000</v>
      </c>
      <c r="Q66" s="29">
        <f t="shared" si="83"/>
        <v>0</v>
      </c>
      <c r="R66" s="29">
        <f t="shared" si="83"/>
        <v>165644</v>
      </c>
      <c r="S66" s="29">
        <f t="shared" si="83"/>
        <v>0</v>
      </c>
      <c r="T66" s="29">
        <f t="shared" si="83"/>
        <v>165644</v>
      </c>
      <c r="U66" s="29">
        <f t="shared" si="83"/>
        <v>0</v>
      </c>
      <c r="V66" s="29">
        <f t="shared" ref="V66:V67" si="84">V67</f>
        <v>0</v>
      </c>
      <c r="W66" s="29">
        <f t="shared" ref="W66:W67" si="85">W67</f>
        <v>0</v>
      </c>
      <c r="X66" s="29">
        <f t="shared" ref="X66:X67" si="86">X67</f>
        <v>0</v>
      </c>
      <c r="Y66" s="29">
        <f t="shared" ref="Y66:Y67" si="87">Y67</f>
        <v>0</v>
      </c>
      <c r="Z66" s="29">
        <f t="shared" ref="Z66:Z67" si="88">Z67</f>
        <v>165644</v>
      </c>
      <c r="AA66" s="29">
        <f t="shared" ref="AA66:AA67" si="89">AA67</f>
        <v>0</v>
      </c>
      <c r="AB66" s="29">
        <f t="shared" ref="AB66:AB67" si="90">AB67</f>
        <v>165644</v>
      </c>
      <c r="AC66" s="29">
        <f t="shared" ref="AC66:AK67" si="91">AC67</f>
        <v>0</v>
      </c>
      <c r="AD66" s="29">
        <f t="shared" si="91"/>
        <v>460090</v>
      </c>
      <c r="AE66" s="29">
        <f t="shared" si="91"/>
        <v>0</v>
      </c>
      <c r="AF66" s="29">
        <f t="shared" si="91"/>
        <v>460090</v>
      </c>
      <c r="AG66" s="29">
        <f t="shared" si="91"/>
        <v>0</v>
      </c>
      <c r="AH66" s="29">
        <f t="shared" si="91"/>
        <v>625734</v>
      </c>
      <c r="AI66" s="29">
        <f t="shared" si="91"/>
        <v>0</v>
      </c>
      <c r="AJ66" s="29">
        <f t="shared" si="91"/>
        <v>625734</v>
      </c>
      <c r="AK66" s="29">
        <f t="shared" si="91"/>
        <v>0</v>
      </c>
      <c r="AL66" s="29"/>
      <c r="AM66" s="29"/>
      <c r="AN66" s="29"/>
      <c r="AO66" s="29"/>
      <c r="AP66" s="29"/>
      <c r="AQ66" s="29">
        <f t="shared" ref="AQ66:AV67" si="92">AQ67</f>
        <v>139644</v>
      </c>
      <c r="AR66" s="29"/>
      <c r="AS66" s="9">
        <f t="shared" si="10"/>
        <v>139644</v>
      </c>
      <c r="AT66" s="29"/>
      <c r="AU66" s="9">
        <f t="shared" si="11"/>
        <v>139644</v>
      </c>
      <c r="AV66" s="29">
        <f t="shared" si="92"/>
        <v>139644</v>
      </c>
      <c r="AW66" s="29"/>
      <c r="AX66" s="29">
        <f t="shared" si="12"/>
        <v>139644</v>
      </c>
      <c r="AY66" s="29"/>
      <c r="AZ66" s="29">
        <f t="shared" si="13"/>
        <v>139644</v>
      </c>
      <c r="BA66" s="29"/>
      <c r="BB66" s="29"/>
      <c r="BC66" s="29"/>
      <c r="BD66" s="29"/>
      <c r="BE66" s="29"/>
      <c r="BF66" s="29"/>
      <c r="BG66" s="29"/>
      <c r="BH66" s="80"/>
      <c r="BI66" s="29"/>
      <c r="BJ66" s="81"/>
    </row>
    <row r="67" spans="1:62" ht="49.5" customHeight="1" x14ac:dyDescent="0.25">
      <c r="A67" s="106" t="s">
        <v>25</v>
      </c>
      <c r="B67" s="124">
        <v>51</v>
      </c>
      <c r="C67" s="124">
        <v>0</v>
      </c>
      <c r="D67" s="4" t="s">
        <v>87</v>
      </c>
      <c r="E67" s="124">
        <v>851</v>
      </c>
      <c r="F67" s="3" t="s">
        <v>61</v>
      </c>
      <c r="G67" s="4" t="s">
        <v>67</v>
      </c>
      <c r="H67" s="3" t="s">
        <v>465</v>
      </c>
      <c r="I67" s="3" t="s">
        <v>26</v>
      </c>
      <c r="J67" s="29">
        <f>J68</f>
        <v>139644</v>
      </c>
      <c r="K67" s="29">
        <f t="shared" si="83"/>
        <v>0</v>
      </c>
      <c r="L67" s="29">
        <f t="shared" si="83"/>
        <v>139644</v>
      </c>
      <c r="M67" s="29">
        <f t="shared" si="83"/>
        <v>0</v>
      </c>
      <c r="N67" s="29">
        <f t="shared" si="83"/>
        <v>26000</v>
      </c>
      <c r="O67" s="29">
        <f t="shared" si="83"/>
        <v>0</v>
      </c>
      <c r="P67" s="29">
        <f t="shared" si="83"/>
        <v>26000</v>
      </c>
      <c r="Q67" s="29">
        <f t="shared" si="83"/>
        <v>0</v>
      </c>
      <c r="R67" s="29">
        <f t="shared" si="83"/>
        <v>165644</v>
      </c>
      <c r="S67" s="29">
        <f t="shared" si="83"/>
        <v>0</v>
      </c>
      <c r="T67" s="29">
        <f t="shared" si="83"/>
        <v>165644</v>
      </c>
      <c r="U67" s="29">
        <f t="shared" si="83"/>
        <v>0</v>
      </c>
      <c r="V67" s="29">
        <f t="shared" si="84"/>
        <v>0</v>
      </c>
      <c r="W67" s="29">
        <f t="shared" si="85"/>
        <v>0</v>
      </c>
      <c r="X67" s="29">
        <f t="shared" si="86"/>
        <v>0</v>
      </c>
      <c r="Y67" s="29">
        <f t="shared" si="87"/>
        <v>0</v>
      </c>
      <c r="Z67" s="29">
        <f t="shared" si="88"/>
        <v>165644</v>
      </c>
      <c r="AA67" s="29">
        <f t="shared" si="89"/>
        <v>0</v>
      </c>
      <c r="AB67" s="29">
        <f t="shared" si="90"/>
        <v>165644</v>
      </c>
      <c r="AC67" s="29">
        <f t="shared" si="91"/>
        <v>0</v>
      </c>
      <c r="AD67" s="29">
        <f t="shared" si="91"/>
        <v>460090</v>
      </c>
      <c r="AE67" s="29">
        <f t="shared" si="91"/>
        <v>0</v>
      </c>
      <c r="AF67" s="29">
        <f t="shared" si="91"/>
        <v>460090</v>
      </c>
      <c r="AG67" s="29">
        <f t="shared" si="91"/>
        <v>0</v>
      </c>
      <c r="AH67" s="29">
        <f t="shared" si="91"/>
        <v>625734</v>
      </c>
      <c r="AI67" s="29">
        <f t="shared" si="91"/>
        <v>0</v>
      </c>
      <c r="AJ67" s="29">
        <f t="shared" si="91"/>
        <v>625734</v>
      </c>
      <c r="AK67" s="29">
        <f t="shared" si="91"/>
        <v>0</v>
      </c>
      <c r="AL67" s="29"/>
      <c r="AM67" s="29"/>
      <c r="AN67" s="29"/>
      <c r="AO67" s="29"/>
      <c r="AP67" s="29"/>
      <c r="AQ67" s="29">
        <f t="shared" si="92"/>
        <v>139644</v>
      </c>
      <c r="AR67" s="29"/>
      <c r="AS67" s="9">
        <f t="shared" si="10"/>
        <v>139644</v>
      </c>
      <c r="AT67" s="29"/>
      <c r="AU67" s="9">
        <f t="shared" si="11"/>
        <v>139644</v>
      </c>
      <c r="AV67" s="29">
        <f t="shared" si="92"/>
        <v>139644</v>
      </c>
      <c r="AW67" s="29"/>
      <c r="AX67" s="29">
        <f t="shared" si="12"/>
        <v>139644</v>
      </c>
      <c r="AY67" s="29"/>
      <c r="AZ67" s="29">
        <f t="shared" si="13"/>
        <v>139644</v>
      </c>
      <c r="BA67" s="29"/>
      <c r="BB67" s="29"/>
      <c r="BC67" s="29"/>
      <c r="BD67" s="29"/>
      <c r="BE67" s="29"/>
      <c r="BF67" s="29"/>
      <c r="BG67" s="29"/>
      <c r="BH67" s="80"/>
      <c r="BI67" s="29"/>
      <c r="BJ67" s="81"/>
    </row>
    <row r="68" spans="1:62" ht="60" x14ac:dyDescent="0.25">
      <c r="A68" s="106" t="s">
        <v>12</v>
      </c>
      <c r="B68" s="124">
        <v>51</v>
      </c>
      <c r="C68" s="124">
        <v>0</v>
      </c>
      <c r="D68" s="4" t="s">
        <v>87</v>
      </c>
      <c r="E68" s="124">
        <v>851</v>
      </c>
      <c r="F68" s="3" t="s">
        <v>61</v>
      </c>
      <c r="G68" s="4" t="s">
        <v>67</v>
      </c>
      <c r="H68" s="3" t="s">
        <v>465</v>
      </c>
      <c r="I68" s="3" t="s">
        <v>27</v>
      </c>
      <c r="J68" s="29">
        <f>'7.ВС'!J88</f>
        <v>139644</v>
      </c>
      <c r="K68" s="29">
        <f>'7.ВС'!K88</f>
        <v>0</v>
      </c>
      <c r="L68" s="29">
        <f>'7.ВС'!L88</f>
        <v>139644</v>
      </c>
      <c r="M68" s="29">
        <f>'7.ВС'!M88</f>
        <v>0</v>
      </c>
      <c r="N68" s="29">
        <f>'7.ВС'!N88</f>
        <v>26000</v>
      </c>
      <c r="O68" s="29">
        <f>'7.ВС'!O88</f>
        <v>0</v>
      </c>
      <c r="P68" s="29">
        <f>'7.ВС'!P88</f>
        <v>26000</v>
      </c>
      <c r="Q68" s="29">
        <f>'7.ВС'!Q88</f>
        <v>0</v>
      </c>
      <c r="R68" s="29">
        <f>'7.ВС'!R88</f>
        <v>165644</v>
      </c>
      <c r="S68" s="29">
        <f>'7.ВС'!S88</f>
        <v>0</v>
      </c>
      <c r="T68" s="29">
        <f>'7.ВС'!T88</f>
        <v>165644</v>
      </c>
      <c r="U68" s="29">
        <f>'7.ВС'!U88</f>
        <v>0</v>
      </c>
      <c r="V68" s="29">
        <f>'7.ВС'!V88</f>
        <v>0</v>
      </c>
      <c r="W68" s="29">
        <f>'7.ВС'!W88</f>
        <v>0</v>
      </c>
      <c r="X68" s="29">
        <f>'7.ВС'!X88</f>
        <v>0</v>
      </c>
      <c r="Y68" s="29">
        <f>'7.ВС'!Y88</f>
        <v>0</v>
      </c>
      <c r="Z68" s="29">
        <f>'7.ВС'!Z88</f>
        <v>165644</v>
      </c>
      <c r="AA68" s="29">
        <f>'7.ВС'!AA88</f>
        <v>0</v>
      </c>
      <c r="AB68" s="29">
        <f>'7.ВС'!AB88</f>
        <v>165644</v>
      </c>
      <c r="AC68" s="29">
        <f>'7.ВС'!AC88</f>
        <v>0</v>
      </c>
      <c r="AD68" s="29">
        <f>'7.ВС'!AD88</f>
        <v>460090</v>
      </c>
      <c r="AE68" s="29">
        <f>'7.ВС'!AE88</f>
        <v>0</v>
      </c>
      <c r="AF68" s="29">
        <f>'7.ВС'!AF88</f>
        <v>460090</v>
      </c>
      <c r="AG68" s="29">
        <f>'7.ВС'!AG88</f>
        <v>0</v>
      </c>
      <c r="AH68" s="29">
        <f>'7.ВС'!AH88</f>
        <v>625734</v>
      </c>
      <c r="AI68" s="29">
        <f>'7.ВС'!AI88</f>
        <v>0</v>
      </c>
      <c r="AJ68" s="29">
        <f>'7.ВС'!AJ88</f>
        <v>625734</v>
      </c>
      <c r="AK68" s="29">
        <f>'7.ВС'!AK88</f>
        <v>0</v>
      </c>
      <c r="AL68" s="29"/>
      <c r="AM68" s="29"/>
      <c r="AN68" s="29"/>
      <c r="AO68" s="29"/>
      <c r="AP68" s="29"/>
      <c r="AQ68" s="29">
        <f>'7.ВС'!AQ88</f>
        <v>139644</v>
      </c>
      <c r="AR68" s="29"/>
      <c r="AS68" s="9">
        <f t="shared" si="10"/>
        <v>139644</v>
      </c>
      <c r="AT68" s="29"/>
      <c r="AU68" s="9">
        <f t="shared" si="11"/>
        <v>139644</v>
      </c>
      <c r="AV68" s="29">
        <f>'7.ВС'!AV88</f>
        <v>139644</v>
      </c>
      <c r="AW68" s="29"/>
      <c r="AX68" s="29">
        <f t="shared" si="12"/>
        <v>139644</v>
      </c>
      <c r="AY68" s="29"/>
      <c r="AZ68" s="29">
        <f t="shared" si="13"/>
        <v>139644</v>
      </c>
      <c r="BA68" s="29"/>
      <c r="BB68" s="29">
        <f>'7.ВС'!BA88</f>
        <v>0</v>
      </c>
      <c r="BC68" s="29"/>
      <c r="BD68" s="29"/>
      <c r="BE68" s="29"/>
      <c r="BF68" s="29"/>
      <c r="BG68" s="29"/>
      <c r="BH68" s="80"/>
      <c r="BI68" s="29"/>
      <c r="BJ68" s="81"/>
    </row>
    <row r="69" spans="1:62" s="31" customFormat="1" ht="60.75" customHeight="1" x14ac:dyDescent="0.25">
      <c r="A69" s="25" t="s">
        <v>231</v>
      </c>
      <c r="B69" s="13">
        <v>51</v>
      </c>
      <c r="C69" s="13">
        <v>0</v>
      </c>
      <c r="D69" s="27" t="s">
        <v>200</v>
      </c>
      <c r="E69" s="13"/>
      <c r="F69" s="27"/>
      <c r="G69" s="27"/>
      <c r="H69" s="27"/>
      <c r="I69" s="27"/>
      <c r="J69" s="30">
        <f t="shared" ref="J69:BF69" si="93">J70</f>
        <v>2334600</v>
      </c>
      <c r="K69" s="30">
        <f t="shared" si="93"/>
        <v>0</v>
      </c>
      <c r="L69" s="30">
        <f t="shared" si="93"/>
        <v>2334600</v>
      </c>
      <c r="M69" s="30">
        <f t="shared" si="93"/>
        <v>0</v>
      </c>
      <c r="N69" s="30">
        <f t="shared" si="93"/>
        <v>0</v>
      </c>
      <c r="O69" s="30">
        <f t="shared" si="93"/>
        <v>0</v>
      </c>
      <c r="P69" s="30">
        <f t="shared" si="93"/>
        <v>0</v>
      </c>
      <c r="Q69" s="30">
        <f t="shared" si="93"/>
        <v>0</v>
      </c>
      <c r="R69" s="30">
        <f t="shared" si="93"/>
        <v>2334600</v>
      </c>
      <c r="S69" s="30">
        <f t="shared" si="93"/>
        <v>0</v>
      </c>
      <c r="T69" s="30">
        <f t="shared" si="93"/>
        <v>2334600</v>
      </c>
      <c r="U69" s="30">
        <f t="shared" si="93"/>
        <v>0</v>
      </c>
      <c r="V69" s="30">
        <f t="shared" si="93"/>
        <v>0</v>
      </c>
      <c r="W69" s="30">
        <f t="shared" si="93"/>
        <v>0</v>
      </c>
      <c r="X69" s="30">
        <f t="shared" si="93"/>
        <v>0</v>
      </c>
      <c r="Y69" s="30">
        <f t="shared" si="93"/>
        <v>0</v>
      </c>
      <c r="Z69" s="30">
        <f t="shared" si="93"/>
        <v>2334600</v>
      </c>
      <c r="AA69" s="30">
        <f t="shared" si="93"/>
        <v>0</v>
      </c>
      <c r="AB69" s="30">
        <f t="shared" si="93"/>
        <v>2334600</v>
      </c>
      <c r="AC69" s="30">
        <f t="shared" si="93"/>
        <v>0</v>
      </c>
      <c r="AD69" s="30">
        <f t="shared" si="93"/>
        <v>168500</v>
      </c>
      <c r="AE69" s="30">
        <f t="shared" si="93"/>
        <v>0</v>
      </c>
      <c r="AF69" s="30">
        <f t="shared" si="93"/>
        <v>168500</v>
      </c>
      <c r="AG69" s="30">
        <f t="shared" si="93"/>
        <v>0</v>
      </c>
      <c r="AH69" s="30">
        <f t="shared" si="93"/>
        <v>2503100</v>
      </c>
      <c r="AI69" s="30">
        <f t="shared" si="93"/>
        <v>0</v>
      </c>
      <c r="AJ69" s="30">
        <f t="shared" si="93"/>
        <v>2503100</v>
      </c>
      <c r="AK69" s="30">
        <f t="shared" si="93"/>
        <v>0</v>
      </c>
      <c r="AL69" s="30"/>
      <c r="AM69" s="30"/>
      <c r="AN69" s="30"/>
      <c r="AO69" s="30"/>
      <c r="AP69" s="30"/>
      <c r="AQ69" s="30">
        <f t="shared" si="93"/>
        <v>2066000</v>
      </c>
      <c r="AR69" s="30"/>
      <c r="AS69" s="9">
        <f t="shared" si="10"/>
        <v>2066000</v>
      </c>
      <c r="AT69" s="30"/>
      <c r="AU69" s="9">
        <f t="shared" si="11"/>
        <v>2066000</v>
      </c>
      <c r="AV69" s="30">
        <f t="shared" si="93"/>
        <v>2066000</v>
      </c>
      <c r="AW69" s="30"/>
      <c r="AX69" s="29">
        <f t="shared" si="12"/>
        <v>2066000</v>
      </c>
      <c r="AY69" s="30"/>
      <c r="AZ69" s="29">
        <f t="shared" si="13"/>
        <v>2066000</v>
      </c>
      <c r="BA69" s="30"/>
      <c r="BB69" s="30">
        <f t="shared" si="93"/>
        <v>2283000</v>
      </c>
      <c r="BC69" s="30">
        <f t="shared" si="93"/>
        <v>2329622</v>
      </c>
      <c r="BD69" s="30">
        <f t="shared" si="93"/>
        <v>0</v>
      </c>
      <c r="BE69" s="30">
        <f t="shared" si="93"/>
        <v>2283000</v>
      </c>
      <c r="BF69" s="30">
        <f t="shared" si="93"/>
        <v>0</v>
      </c>
      <c r="BG69" s="29">
        <f t="shared" ref="BG69:BG113" si="94">J69-BB69</f>
        <v>51600</v>
      </c>
      <c r="BH69" s="80">
        <f t="shared" ref="BH69:BH113" si="95">J69/BB69*100</f>
        <v>102.26018396846254</v>
      </c>
      <c r="BI69" s="29">
        <f t="shared" ref="BI69:BI113" si="96">J69-BC69</f>
        <v>4978</v>
      </c>
      <c r="BJ69" s="81">
        <f t="shared" ref="BJ69:BJ113" si="97">J69/BC69*100</f>
        <v>100.21368273479561</v>
      </c>
    </row>
    <row r="70" spans="1:62" ht="28.5" x14ac:dyDescent="0.25">
      <c r="A70" s="25" t="s">
        <v>9</v>
      </c>
      <c r="B70" s="26">
        <v>51</v>
      </c>
      <c r="C70" s="26">
        <v>0</v>
      </c>
      <c r="D70" s="27" t="s">
        <v>200</v>
      </c>
      <c r="E70" s="26">
        <v>851</v>
      </c>
      <c r="F70" s="27"/>
      <c r="G70" s="27"/>
      <c r="H70" s="27"/>
      <c r="I70" s="3"/>
      <c r="J70" s="28">
        <f t="shared" ref="J70" si="98">J74+J71</f>
        <v>2334600</v>
      </c>
      <c r="K70" s="28">
        <f t="shared" ref="K70:U70" si="99">K74+K71</f>
        <v>0</v>
      </c>
      <c r="L70" s="28">
        <f t="shared" si="99"/>
        <v>2334600</v>
      </c>
      <c r="M70" s="28">
        <f t="shared" si="99"/>
        <v>0</v>
      </c>
      <c r="N70" s="28">
        <f t="shared" si="99"/>
        <v>0</v>
      </c>
      <c r="O70" s="28">
        <f t="shared" si="99"/>
        <v>0</v>
      </c>
      <c r="P70" s="28">
        <f t="shared" si="99"/>
        <v>0</v>
      </c>
      <c r="Q70" s="28">
        <f t="shared" si="99"/>
        <v>0</v>
      </c>
      <c r="R70" s="28">
        <f t="shared" si="99"/>
        <v>2334600</v>
      </c>
      <c r="S70" s="28">
        <f t="shared" si="99"/>
        <v>0</v>
      </c>
      <c r="T70" s="28">
        <f t="shared" si="99"/>
        <v>2334600</v>
      </c>
      <c r="U70" s="28">
        <f t="shared" si="99"/>
        <v>0</v>
      </c>
      <c r="V70" s="28">
        <f t="shared" ref="V70:AC70" si="100">V74+V71</f>
        <v>0</v>
      </c>
      <c r="W70" s="28">
        <f t="shared" si="100"/>
        <v>0</v>
      </c>
      <c r="X70" s="28">
        <f t="shared" si="100"/>
        <v>0</v>
      </c>
      <c r="Y70" s="28">
        <f t="shared" si="100"/>
        <v>0</v>
      </c>
      <c r="Z70" s="28">
        <f t="shared" si="100"/>
        <v>2334600</v>
      </c>
      <c r="AA70" s="28">
        <f t="shared" si="100"/>
        <v>0</v>
      </c>
      <c r="AB70" s="28">
        <f t="shared" si="100"/>
        <v>2334600</v>
      </c>
      <c r="AC70" s="28">
        <f t="shared" si="100"/>
        <v>0</v>
      </c>
      <c r="AD70" s="28">
        <f t="shared" ref="AD70:AK70" si="101">AD74+AD71</f>
        <v>168500</v>
      </c>
      <c r="AE70" s="28">
        <f t="shared" si="101"/>
        <v>0</v>
      </c>
      <c r="AF70" s="28">
        <f t="shared" si="101"/>
        <v>168500</v>
      </c>
      <c r="AG70" s="28">
        <f t="shared" si="101"/>
        <v>0</v>
      </c>
      <c r="AH70" s="28">
        <f t="shared" si="101"/>
        <v>2503100</v>
      </c>
      <c r="AI70" s="28">
        <f t="shared" si="101"/>
        <v>0</v>
      </c>
      <c r="AJ70" s="28">
        <f t="shared" si="101"/>
        <v>2503100</v>
      </c>
      <c r="AK70" s="28">
        <f t="shared" si="101"/>
        <v>0</v>
      </c>
      <c r="AL70" s="28"/>
      <c r="AM70" s="28"/>
      <c r="AN70" s="28"/>
      <c r="AO70" s="28"/>
      <c r="AP70" s="28"/>
      <c r="AQ70" s="28">
        <f t="shared" ref="AQ70:BF70" si="102">AQ74+AQ71</f>
        <v>2066000</v>
      </c>
      <c r="AR70" s="28"/>
      <c r="AS70" s="9">
        <f t="shared" si="10"/>
        <v>2066000</v>
      </c>
      <c r="AT70" s="28"/>
      <c r="AU70" s="9">
        <f t="shared" si="11"/>
        <v>2066000</v>
      </c>
      <c r="AV70" s="28">
        <f t="shared" si="102"/>
        <v>2066000</v>
      </c>
      <c r="AW70" s="28"/>
      <c r="AX70" s="29">
        <f t="shared" si="12"/>
        <v>2066000</v>
      </c>
      <c r="AY70" s="28"/>
      <c r="AZ70" s="29">
        <f t="shared" si="13"/>
        <v>2066000</v>
      </c>
      <c r="BA70" s="28"/>
      <c r="BB70" s="28">
        <f t="shared" ref="BB70" si="103">BB74+BB71</f>
        <v>2283000</v>
      </c>
      <c r="BC70" s="28">
        <f t="shared" si="102"/>
        <v>2329622</v>
      </c>
      <c r="BD70" s="28">
        <f t="shared" si="102"/>
        <v>0</v>
      </c>
      <c r="BE70" s="28">
        <f t="shared" si="102"/>
        <v>2283000</v>
      </c>
      <c r="BF70" s="28">
        <f t="shared" si="102"/>
        <v>0</v>
      </c>
      <c r="BG70" s="29">
        <f t="shared" si="94"/>
        <v>51600</v>
      </c>
      <c r="BH70" s="80">
        <f t="shared" si="95"/>
        <v>102.26018396846254</v>
      </c>
      <c r="BI70" s="29">
        <f t="shared" si="96"/>
        <v>4978</v>
      </c>
      <c r="BJ70" s="81">
        <f t="shared" si="97"/>
        <v>100.21368273479561</v>
      </c>
    </row>
    <row r="71" spans="1:62" s="32" customFormat="1" ht="49.5" customHeight="1" x14ac:dyDescent="0.25">
      <c r="A71" s="22" t="s">
        <v>54</v>
      </c>
      <c r="B71" s="124">
        <v>51</v>
      </c>
      <c r="C71" s="124">
        <v>0</v>
      </c>
      <c r="D71" s="4" t="s">
        <v>200</v>
      </c>
      <c r="E71" s="124">
        <v>851</v>
      </c>
      <c r="F71" s="4" t="s">
        <v>14</v>
      </c>
      <c r="G71" s="4" t="s">
        <v>42</v>
      </c>
      <c r="H71" s="4" t="s">
        <v>289</v>
      </c>
      <c r="I71" s="4"/>
      <c r="J71" s="8">
        <f t="shared" ref="J71:BF71" si="104">J72</f>
        <v>2334600</v>
      </c>
      <c r="K71" s="8">
        <f t="shared" si="104"/>
        <v>0</v>
      </c>
      <c r="L71" s="8">
        <f t="shared" si="104"/>
        <v>2334600</v>
      </c>
      <c r="M71" s="8">
        <f t="shared" si="104"/>
        <v>0</v>
      </c>
      <c r="N71" s="8">
        <f t="shared" si="104"/>
        <v>0</v>
      </c>
      <c r="O71" s="8">
        <f t="shared" si="104"/>
        <v>0</v>
      </c>
      <c r="P71" s="8">
        <f t="shared" si="104"/>
        <v>0</v>
      </c>
      <c r="Q71" s="8">
        <f t="shared" si="104"/>
        <v>0</v>
      </c>
      <c r="R71" s="8">
        <f t="shared" si="104"/>
        <v>2334600</v>
      </c>
      <c r="S71" s="8">
        <f t="shared" si="104"/>
        <v>0</v>
      </c>
      <c r="T71" s="8">
        <f t="shared" si="104"/>
        <v>2334600</v>
      </c>
      <c r="U71" s="8">
        <f t="shared" si="104"/>
        <v>0</v>
      </c>
      <c r="V71" s="8">
        <f t="shared" si="104"/>
        <v>0</v>
      </c>
      <c r="W71" s="8">
        <f t="shared" si="104"/>
        <v>0</v>
      </c>
      <c r="X71" s="8">
        <f t="shared" si="104"/>
        <v>0</v>
      </c>
      <c r="Y71" s="8">
        <f t="shared" si="104"/>
        <v>0</v>
      </c>
      <c r="Z71" s="8">
        <f t="shared" si="104"/>
        <v>2334600</v>
      </c>
      <c r="AA71" s="8">
        <f t="shared" si="104"/>
        <v>0</v>
      </c>
      <c r="AB71" s="8">
        <f t="shared" si="104"/>
        <v>2334600</v>
      </c>
      <c r="AC71" s="8">
        <f t="shared" si="104"/>
        <v>0</v>
      </c>
      <c r="AD71" s="8">
        <f t="shared" si="104"/>
        <v>168500</v>
      </c>
      <c r="AE71" s="8">
        <f t="shared" si="104"/>
        <v>0</v>
      </c>
      <c r="AF71" s="8">
        <f t="shared" si="104"/>
        <v>168500</v>
      </c>
      <c r="AG71" s="8">
        <f t="shared" si="104"/>
        <v>0</v>
      </c>
      <c r="AH71" s="8">
        <f t="shared" si="104"/>
        <v>2503100</v>
      </c>
      <c r="AI71" s="8">
        <f t="shared" si="104"/>
        <v>0</v>
      </c>
      <c r="AJ71" s="8">
        <f t="shared" si="104"/>
        <v>2503100</v>
      </c>
      <c r="AK71" s="8">
        <f t="shared" si="104"/>
        <v>0</v>
      </c>
      <c r="AL71" s="8"/>
      <c r="AM71" s="8"/>
      <c r="AN71" s="8"/>
      <c r="AO71" s="8"/>
      <c r="AP71" s="8"/>
      <c r="AQ71" s="8">
        <f t="shared" si="104"/>
        <v>2066000</v>
      </c>
      <c r="AR71" s="8"/>
      <c r="AS71" s="9">
        <f t="shared" si="10"/>
        <v>2066000</v>
      </c>
      <c r="AT71" s="8"/>
      <c r="AU71" s="9">
        <f t="shared" si="11"/>
        <v>2066000</v>
      </c>
      <c r="AV71" s="8">
        <f t="shared" si="104"/>
        <v>2066000</v>
      </c>
      <c r="AW71" s="8"/>
      <c r="AX71" s="29">
        <f t="shared" si="12"/>
        <v>2066000</v>
      </c>
      <c r="AY71" s="8"/>
      <c r="AZ71" s="29">
        <f t="shared" si="13"/>
        <v>2066000</v>
      </c>
      <c r="BA71" s="8"/>
      <c r="BB71" s="8">
        <f t="shared" si="104"/>
        <v>2283000</v>
      </c>
      <c r="BC71" s="8">
        <f t="shared" si="104"/>
        <v>2283000</v>
      </c>
      <c r="BD71" s="8">
        <f t="shared" si="104"/>
        <v>0</v>
      </c>
      <c r="BE71" s="8">
        <f t="shared" si="104"/>
        <v>2283000</v>
      </c>
      <c r="BF71" s="8">
        <f t="shared" si="104"/>
        <v>0</v>
      </c>
      <c r="BG71" s="29">
        <f t="shared" si="94"/>
        <v>51600</v>
      </c>
      <c r="BH71" s="80">
        <f t="shared" si="95"/>
        <v>102.26018396846254</v>
      </c>
      <c r="BI71" s="29">
        <f t="shared" si="96"/>
        <v>51600</v>
      </c>
      <c r="BJ71" s="81">
        <f t="shared" si="97"/>
        <v>102.26018396846254</v>
      </c>
    </row>
    <row r="72" spans="1:62" ht="60" x14ac:dyDescent="0.25">
      <c r="A72" s="106" t="s">
        <v>56</v>
      </c>
      <c r="B72" s="124">
        <v>51</v>
      </c>
      <c r="C72" s="124">
        <v>0</v>
      </c>
      <c r="D72" s="4" t="s">
        <v>200</v>
      </c>
      <c r="E72" s="124">
        <v>851</v>
      </c>
      <c r="F72" s="4" t="s">
        <v>14</v>
      </c>
      <c r="G72" s="4" t="s">
        <v>42</v>
      </c>
      <c r="H72" s="4" t="s">
        <v>289</v>
      </c>
      <c r="I72" s="3" t="s">
        <v>112</v>
      </c>
      <c r="J72" s="29">
        <f t="shared" ref="J72:BF72" si="105">J73</f>
        <v>2334600</v>
      </c>
      <c r="K72" s="29">
        <f t="shared" si="105"/>
        <v>0</v>
      </c>
      <c r="L72" s="29">
        <f t="shared" si="105"/>
        <v>2334600</v>
      </c>
      <c r="M72" s="29">
        <f t="shared" si="105"/>
        <v>0</v>
      </c>
      <c r="N72" s="29">
        <f t="shared" si="105"/>
        <v>0</v>
      </c>
      <c r="O72" s="29">
        <f t="shared" si="105"/>
        <v>0</v>
      </c>
      <c r="P72" s="29">
        <f t="shared" si="105"/>
        <v>0</v>
      </c>
      <c r="Q72" s="29">
        <f t="shared" si="105"/>
        <v>0</v>
      </c>
      <c r="R72" s="29">
        <f t="shared" si="105"/>
        <v>2334600</v>
      </c>
      <c r="S72" s="29">
        <f t="shared" si="105"/>
        <v>0</v>
      </c>
      <c r="T72" s="29">
        <f t="shared" si="105"/>
        <v>2334600</v>
      </c>
      <c r="U72" s="29">
        <f t="shared" si="105"/>
        <v>0</v>
      </c>
      <c r="V72" s="29">
        <f t="shared" si="105"/>
        <v>0</v>
      </c>
      <c r="W72" s="29">
        <f t="shared" si="105"/>
        <v>0</v>
      </c>
      <c r="X72" s="29">
        <f t="shared" si="105"/>
        <v>0</v>
      </c>
      <c r="Y72" s="29">
        <f t="shared" si="105"/>
        <v>0</v>
      </c>
      <c r="Z72" s="29">
        <f t="shared" si="105"/>
        <v>2334600</v>
      </c>
      <c r="AA72" s="29">
        <f t="shared" si="105"/>
        <v>0</v>
      </c>
      <c r="AB72" s="29">
        <f t="shared" si="105"/>
        <v>2334600</v>
      </c>
      <c r="AC72" s="29">
        <f t="shared" si="105"/>
        <v>0</v>
      </c>
      <c r="AD72" s="29">
        <f t="shared" si="105"/>
        <v>168500</v>
      </c>
      <c r="AE72" s="29">
        <f t="shared" si="105"/>
        <v>0</v>
      </c>
      <c r="AF72" s="29">
        <f t="shared" si="105"/>
        <v>168500</v>
      </c>
      <c r="AG72" s="29">
        <f t="shared" si="105"/>
        <v>0</v>
      </c>
      <c r="AH72" s="29">
        <f t="shared" si="105"/>
        <v>2503100</v>
      </c>
      <c r="AI72" s="29">
        <f t="shared" si="105"/>
        <v>0</v>
      </c>
      <c r="AJ72" s="29">
        <f t="shared" si="105"/>
        <v>2503100</v>
      </c>
      <c r="AK72" s="29">
        <f t="shared" si="105"/>
        <v>0</v>
      </c>
      <c r="AL72" s="29"/>
      <c r="AM72" s="29"/>
      <c r="AN72" s="29"/>
      <c r="AO72" s="29"/>
      <c r="AP72" s="29"/>
      <c r="AQ72" s="29">
        <f t="shared" si="105"/>
        <v>2066000</v>
      </c>
      <c r="AR72" s="29"/>
      <c r="AS72" s="9">
        <f t="shared" si="10"/>
        <v>2066000</v>
      </c>
      <c r="AT72" s="29"/>
      <c r="AU72" s="9">
        <f t="shared" si="11"/>
        <v>2066000</v>
      </c>
      <c r="AV72" s="29">
        <f t="shared" si="105"/>
        <v>2066000</v>
      </c>
      <c r="AW72" s="29"/>
      <c r="AX72" s="29">
        <f t="shared" si="12"/>
        <v>2066000</v>
      </c>
      <c r="AY72" s="29"/>
      <c r="AZ72" s="29">
        <f t="shared" si="13"/>
        <v>2066000</v>
      </c>
      <c r="BA72" s="29"/>
      <c r="BB72" s="29">
        <f t="shared" si="105"/>
        <v>2283000</v>
      </c>
      <c r="BC72" s="29">
        <f t="shared" si="105"/>
        <v>2283000</v>
      </c>
      <c r="BD72" s="29">
        <f t="shared" si="105"/>
        <v>0</v>
      </c>
      <c r="BE72" s="29">
        <f t="shared" si="105"/>
        <v>2283000</v>
      </c>
      <c r="BF72" s="29">
        <f t="shared" si="105"/>
        <v>0</v>
      </c>
      <c r="BG72" s="29">
        <f t="shared" si="94"/>
        <v>51600</v>
      </c>
      <c r="BH72" s="80">
        <f t="shared" si="95"/>
        <v>102.26018396846254</v>
      </c>
      <c r="BI72" s="29">
        <f t="shared" si="96"/>
        <v>51600</v>
      </c>
      <c r="BJ72" s="81">
        <f t="shared" si="97"/>
        <v>102.26018396846254</v>
      </c>
    </row>
    <row r="73" spans="1:62" ht="30" x14ac:dyDescent="0.25">
      <c r="A73" s="106" t="s">
        <v>57</v>
      </c>
      <c r="B73" s="124">
        <v>51</v>
      </c>
      <c r="C73" s="124">
        <v>0</v>
      </c>
      <c r="D73" s="4" t="s">
        <v>200</v>
      </c>
      <c r="E73" s="124">
        <v>851</v>
      </c>
      <c r="F73" s="4" t="s">
        <v>14</v>
      </c>
      <c r="G73" s="4" t="s">
        <v>42</v>
      </c>
      <c r="H73" s="4" t="s">
        <v>289</v>
      </c>
      <c r="I73" s="3" t="s">
        <v>114</v>
      </c>
      <c r="J73" s="29">
        <f>'7.ВС'!J61</f>
        <v>2334600</v>
      </c>
      <c r="K73" s="29">
        <f>'7.ВС'!K61</f>
        <v>0</v>
      </c>
      <c r="L73" s="29">
        <f>'7.ВС'!L61</f>
        <v>2334600</v>
      </c>
      <c r="M73" s="29">
        <f>'7.ВС'!M61</f>
        <v>0</v>
      </c>
      <c r="N73" s="29">
        <f>'7.ВС'!N61</f>
        <v>0</v>
      </c>
      <c r="O73" s="29">
        <f>'7.ВС'!O61</f>
        <v>0</v>
      </c>
      <c r="P73" s="29">
        <f>'7.ВС'!P61</f>
        <v>0</v>
      </c>
      <c r="Q73" s="29">
        <f>'7.ВС'!Q61</f>
        <v>0</v>
      </c>
      <c r="R73" s="29">
        <f>'7.ВС'!R61</f>
        <v>2334600</v>
      </c>
      <c r="S73" s="29">
        <f>'7.ВС'!S61</f>
        <v>0</v>
      </c>
      <c r="T73" s="29">
        <f>'7.ВС'!T61</f>
        <v>2334600</v>
      </c>
      <c r="U73" s="29">
        <f>'7.ВС'!U61</f>
        <v>0</v>
      </c>
      <c r="V73" s="29">
        <f>'7.ВС'!V61</f>
        <v>0</v>
      </c>
      <c r="W73" s="29">
        <f>'7.ВС'!W61</f>
        <v>0</v>
      </c>
      <c r="X73" s="29">
        <f>'7.ВС'!X61</f>
        <v>0</v>
      </c>
      <c r="Y73" s="29">
        <f>'7.ВС'!Y61</f>
        <v>0</v>
      </c>
      <c r="Z73" s="29">
        <f>'7.ВС'!Z61</f>
        <v>2334600</v>
      </c>
      <c r="AA73" s="29">
        <f>'7.ВС'!AA61</f>
        <v>0</v>
      </c>
      <c r="AB73" s="29">
        <f>'7.ВС'!AB61</f>
        <v>2334600</v>
      </c>
      <c r="AC73" s="29">
        <f>'7.ВС'!AC61</f>
        <v>0</v>
      </c>
      <c r="AD73" s="29">
        <f>'7.ВС'!AD61</f>
        <v>168500</v>
      </c>
      <c r="AE73" s="29">
        <f>'7.ВС'!AE61</f>
        <v>0</v>
      </c>
      <c r="AF73" s="29">
        <f>'7.ВС'!AF61</f>
        <v>168500</v>
      </c>
      <c r="AG73" s="29">
        <f>'7.ВС'!AG61</f>
        <v>0</v>
      </c>
      <c r="AH73" s="29">
        <f>'7.ВС'!AH61</f>
        <v>2503100</v>
      </c>
      <c r="AI73" s="29">
        <f>'7.ВС'!AI61</f>
        <v>0</v>
      </c>
      <c r="AJ73" s="29">
        <f>'7.ВС'!AJ61</f>
        <v>2503100</v>
      </c>
      <c r="AK73" s="29">
        <f>'7.ВС'!AK61</f>
        <v>0</v>
      </c>
      <c r="AL73" s="29"/>
      <c r="AM73" s="29"/>
      <c r="AN73" s="29"/>
      <c r="AO73" s="29"/>
      <c r="AP73" s="29"/>
      <c r="AQ73" s="29">
        <f>'7.ВС'!AQ61</f>
        <v>2066000</v>
      </c>
      <c r="AR73" s="29"/>
      <c r="AS73" s="9">
        <f t="shared" ref="AS73:AS133" si="106">AQ73+AR73</f>
        <v>2066000</v>
      </c>
      <c r="AT73" s="29"/>
      <c r="AU73" s="9">
        <f t="shared" ref="AU73:AU90" si="107">AS73+AT73</f>
        <v>2066000</v>
      </c>
      <c r="AV73" s="29">
        <f>'7.ВС'!AV61</f>
        <v>2066000</v>
      </c>
      <c r="AW73" s="29"/>
      <c r="AX73" s="29">
        <f t="shared" si="12"/>
        <v>2066000</v>
      </c>
      <c r="AY73" s="29"/>
      <c r="AZ73" s="29">
        <f t="shared" si="13"/>
        <v>2066000</v>
      </c>
      <c r="BA73" s="29"/>
      <c r="BB73" s="29">
        <f>'7.ВС'!BA61</f>
        <v>2283000</v>
      </c>
      <c r="BC73" s="29">
        <f>'7.ВС'!BB61</f>
        <v>2283000</v>
      </c>
      <c r="BD73" s="29">
        <f>'7.ВС'!BC61</f>
        <v>0</v>
      </c>
      <c r="BE73" s="29">
        <f>'7.ВС'!BD61</f>
        <v>2283000</v>
      </c>
      <c r="BF73" s="29">
        <f>'7.ВС'!BE61</f>
        <v>0</v>
      </c>
      <c r="BG73" s="29">
        <f t="shared" si="94"/>
        <v>51600</v>
      </c>
      <c r="BH73" s="80">
        <f t="shared" si="95"/>
        <v>102.26018396846254</v>
      </c>
      <c r="BI73" s="29">
        <f t="shared" si="96"/>
        <v>51600</v>
      </c>
      <c r="BJ73" s="81">
        <f t="shared" si="97"/>
        <v>102.26018396846254</v>
      </c>
    </row>
    <row r="74" spans="1:62" ht="90" hidden="1" x14ac:dyDescent="0.25">
      <c r="A74" s="12" t="s">
        <v>410</v>
      </c>
      <c r="B74" s="124">
        <v>51</v>
      </c>
      <c r="C74" s="124">
        <v>0</v>
      </c>
      <c r="D74" s="4" t="s">
        <v>200</v>
      </c>
      <c r="E74" s="124">
        <v>851</v>
      </c>
      <c r="F74" s="4" t="s">
        <v>14</v>
      </c>
      <c r="G74" s="4" t="s">
        <v>42</v>
      </c>
      <c r="H74" s="4" t="s">
        <v>412</v>
      </c>
      <c r="I74" s="4"/>
      <c r="J74" s="8">
        <f t="shared" ref="J74:BC75" si="108">J75</f>
        <v>0</v>
      </c>
      <c r="K74" s="8">
        <f t="shared" si="108"/>
        <v>0</v>
      </c>
      <c r="L74" s="8">
        <f t="shared" si="108"/>
        <v>0</v>
      </c>
      <c r="M74" s="8">
        <f t="shared" si="108"/>
        <v>0</v>
      </c>
      <c r="N74" s="8">
        <f t="shared" si="108"/>
        <v>0</v>
      </c>
      <c r="O74" s="8">
        <f t="shared" si="108"/>
        <v>0</v>
      </c>
      <c r="P74" s="8">
        <f t="shared" si="108"/>
        <v>0</v>
      </c>
      <c r="Q74" s="8">
        <f t="shared" si="108"/>
        <v>0</v>
      </c>
      <c r="R74" s="8">
        <f t="shared" si="108"/>
        <v>0</v>
      </c>
      <c r="S74" s="8">
        <f t="shared" si="108"/>
        <v>0</v>
      </c>
      <c r="T74" s="8">
        <f t="shared" si="108"/>
        <v>0</v>
      </c>
      <c r="U74" s="8">
        <f t="shared" si="108"/>
        <v>0</v>
      </c>
      <c r="V74" s="8">
        <f t="shared" si="108"/>
        <v>0</v>
      </c>
      <c r="W74" s="8">
        <f t="shared" si="108"/>
        <v>0</v>
      </c>
      <c r="X74" s="8">
        <f t="shared" si="108"/>
        <v>0</v>
      </c>
      <c r="Y74" s="8">
        <f t="shared" si="108"/>
        <v>0</v>
      </c>
      <c r="Z74" s="8">
        <f t="shared" si="108"/>
        <v>0</v>
      </c>
      <c r="AA74" s="8">
        <f t="shared" si="108"/>
        <v>0</v>
      </c>
      <c r="AB74" s="8">
        <f t="shared" si="108"/>
        <v>0</v>
      </c>
      <c r="AC74" s="8">
        <f t="shared" si="108"/>
        <v>0</v>
      </c>
      <c r="AD74" s="8">
        <f t="shared" si="108"/>
        <v>0</v>
      </c>
      <c r="AE74" s="8">
        <f t="shared" si="108"/>
        <v>0</v>
      </c>
      <c r="AF74" s="8">
        <f t="shared" si="108"/>
        <v>0</v>
      </c>
      <c r="AG74" s="8">
        <f t="shared" si="108"/>
        <v>0</v>
      </c>
      <c r="AH74" s="8">
        <f t="shared" si="108"/>
        <v>0</v>
      </c>
      <c r="AI74" s="8">
        <f t="shared" si="108"/>
        <v>0</v>
      </c>
      <c r="AJ74" s="8">
        <f t="shared" si="108"/>
        <v>0</v>
      </c>
      <c r="AK74" s="8">
        <f t="shared" si="108"/>
        <v>0</v>
      </c>
      <c r="AL74" s="8"/>
      <c r="AM74" s="8"/>
      <c r="AN74" s="8"/>
      <c r="AO74" s="8"/>
      <c r="AP74" s="8"/>
      <c r="AQ74" s="8">
        <f t="shared" si="108"/>
        <v>0</v>
      </c>
      <c r="AR74" s="8"/>
      <c r="AS74" s="9">
        <f t="shared" si="106"/>
        <v>0</v>
      </c>
      <c r="AT74" s="8"/>
      <c r="AU74" s="9">
        <f t="shared" si="107"/>
        <v>0</v>
      </c>
      <c r="AV74" s="8">
        <f t="shared" si="108"/>
        <v>0</v>
      </c>
      <c r="AW74" s="8"/>
      <c r="AX74" s="29">
        <f t="shared" ref="AX74:AX134" si="109">AV74+AW74</f>
        <v>0</v>
      </c>
      <c r="AY74" s="8"/>
      <c r="AZ74" s="29">
        <f t="shared" ref="AZ74:AZ90" si="110">AX74+AY74</f>
        <v>0</v>
      </c>
      <c r="BA74" s="8"/>
      <c r="BB74" s="8">
        <f t="shared" si="108"/>
        <v>0</v>
      </c>
      <c r="BC74" s="8">
        <f t="shared" si="108"/>
        <v>46622</v>
      </c>
      <c r="BD74" s="8">
        <f t="shared" ref="BB74:BF75" si="111">BD75</f>
        <v>0</v>
      </c>
      <c r="BE74" s="8">
        <f t="shared" si="111"/>
        <v>0</v>
      </c>
      <c r="BF74" s="8">
        <f t="shared" si="111"/>
        <v>0</v>
      </c>
      <c r="BG74" s="29">
        <f t="shared" si="94"/>
        <v>0</v>
      </c>
      <c r="BH74" s="80" t="e">
        <f t="shared" si="95"/>
        <v>#DIV/0!</v>
      </c>
      <c r="BI74" s="29">
        <f t="shared" si="96"/>
        <v>-46622</v>
      </c>
      <c r="BJ74" s="81">
        <f t="shared" si="97"/>
        <v>0</v>
      </c>
    </row>
    <row r="75" spans="1:62" ht="60" hidden="1" x14ac:dyDescent="0.25">
      <c r="A75" s="106" t="s">
        <v>56</v>
      </c>
      <c r="B75" s="124">
        <v>51</v>
      </c>
      <c r="C75" s="124">
        <v>0</v>
      </c>
      <c r="D75" s="4" t="s">
        <v>200</v>
      </c>
      <c r="E75" s="124">
        <v>851</v>
      </c>
      <c r="F75" s="4" t="s">
        <v>14</v>
      </c>
      <c r="G75" s="4" t="s">
        <v>42</v>
      </c>
      <c r="H75" s="4" t="s">
        <v>412</v>
      </c>
      <c r="I75" s="3" t="s">
        <v>112</v>
      </c>
      <c r="J75" s="29">
        <f t="shared" si="108"/>
        <v>0</v>
      </c>
      <c r="K75" s="29">
        <f t="shared" si="108"/>
        <v>0</v>
      </c>
      <c r="L75" s="29">
        <f t="shared" si="108"/>
        <v>0</v>
      </c>
      <c r="M75" s="29">
        <f t="shared" si="108"/>
        <v>0</v>
      </c>
      <c r="N75" s="29">
        <f t="shared" si="108"/>
        <v>0</v>
      </c>
      <c r="O75" s="29">
        <f t="shared" si="108"/>
        <v>0</v>
      </c>
      <c r="P75" s="29">
        <f t="shared" si="108"/>
        <v>0</v>
      </c>
      <c r="Q75" s="29">
        <f t="shared" si="108"/>
        <v>0</v>
      </c>
      <c r="R75" s="29">
        <f t="shared" si="108"/>
        <v>0</v>
      </c>
      <c r="S75" s="29">
        <f t="shared" si="108"/>
        <v>0</v>
      </c>
      <c r="T75" s="29">
        <f t="shared" si="108"/>
        <v>0</v>
      </c>
      <c r="U75" s="29">
        <f t="shared" si="108"/>
        <v>0</v>
      </c>
      <c r="V75" s="29">
        <f t="shared" si="108"/>
        <v>0</v>
      </c>
      <c r="W75" s="29">
        <f t="shared" si="108"/>
        <v>0</v>
      </c>
      <c r="X75" s="29">
        <f t="shared" si="108"/>
        <v>0</v>
      </c>
      <c r="Y75" s="29">
        <f t="shared" si="108"/>
        <v>0</v>
      </c>
      <c r="Z75" s="29">
        <f t="shared" si="108"/>
        <v>0</v>
      </c>
      <c r="AA75" s="29">
        <f t="shared" si="108"/>
        <v>0</v>
      </c>
      <c r="AB75" s="29">
        <f t="shared" si="108"/>
        <v>0</v>
      </c>
      <c r="AC75" s="29">
        <f t="shared" si="108"/>
        <v>0</v>
      </c>
      <c r="AD75" s="29">
        <f t="shared" si="108"/>
        <v>0</v>
      </c>
      <c r="AE75" s="29">
        <f t="shared" si="108"/>
        <v>0</v>
      </c>
      <c r="AF75" s="29">
        <f t="shared" si="108"/>
        <v>0</v>
      </c>
      <c r="AG75" s="29">
        <f t="shared" si="108"/>
        <v>0</v>
      </c>
      <c r="AH75" s="29">
        <f t="shared" si="108"/>
        <v>0</v>
      </c>
      <c r="AI75" s="29">
        <f t="shared" si="108"/>
        <v>0</v>
      </c>
      <c r="AJ75" s="29">
        <f t="shared" si="108"/>
        <v>0</v>
      </c>
      <c r="AK75" s="29">
        <f t="shared" si="108"/>
        <v>0</v>
      </c>
      <c r="AL75" s="29"/>
      <c r="AM75" s="29"/>
      <c r="AN75" s="29"/>
      <c r="AO75" s="29"/>
      <c r="AP75" s="29"/>
      <c r="AQ75" s="29">
        <f t="shared" si="108"/>
        <v>0</v>
      </c>
      <c r="AR75" s="29"/>
      <c r="AS75" s="9">
        <f t="shared" si="106"/>
        <v>0</v>
      </c>
      <c r="AT75" s="29"/>
      <c r="AU75" s="9">
        <f t="shared" si="107"/>
        <v>0</v>
      </c>
      <c r="AV75" s="29">
        <f t="shared" si="108"/>
        <v>0</v>
      </c>
      <c r="AW75" s="29"/>
      <c r="AX75" s="29">
        <f t="shared" si="109"/>
        <v>0</v>
      </c>
      <c r="AY75" s="29"/>
      <c r="AZ75" s="29">
        <f t="shared" si="110"/>
        <v>0</v>
      </c>
      <c r="BA75" s="29"/>
      <c r="BB75" s="29">
        <f t="shared" si="111"/>
        <v>0</v>
      </c>
      <c r="BC75" s="29">
        <f t="shared" si="111"/>
        <v>46622</v>
      </c>
      <c r="BD75" s="29">
        <f t="shared" si="111"/>
        <v>0</v>
      </c>
      <c r="BE75" s="29">
        <f t="shared" si="111"/>
        <v>0</v>
      </c>
      <c r="BF75" s="29">
        <f t="shared" si="111"/>
        <v>0</v>
      </c>
      <c r="BG75" s="29">
        <f t="shared" si="94"/>
        <v>0</v>
      </c>
      <c r="BH75" s="80" t="e">
        <f t="shared" si="95"/>
        <v>#DIV/0!</v>
      </c>
      <c r="BI75" s="29">
        <f t="shared" si="96"/>
        <v>-46622</v>
      </c>
      <c r="BJ75" s="81">
        <f t="shared" si="97"/>
        <v>0</v>
      </c>
    </row>
    <row r="76" spans="1:62" ht="30" hidden="1" x14ac:dyDescent="0.25">
      <c r="A76" s="106" t="s">
        <v>57</v>
      </c>
      <c r="B76" s="124">
        <v>51</v>
      </c>
      <c r="C76" s="124">
        <v>0</v>
      </c>
      <c r="D76" s="4" t="s">
        <v>200</v>
      </c>
      <c r="E76" s="124">
        <v>851</v>
      </c>
      <c r="F76" s="4" t="s">
        <v>14</v>
      </c>
      <c r="G76" s="4" t="s">
        <v>42</v>
      </c>
      <c r="H76" s="4" t="s">
        <v>412</v>
      </c>
      <c r="I76" s="3" t="s">
        <v>114</v>
      </c>
      <c r="J76" s="9">
        <f>'7.ВС'!J64</f>
        <v>0</v>
      </c>
      <c r="K76" s="9">
        <f>'7.ВС'!K64</f>
        <v>0</v>
      </c>
      <c r="L76" s="9">
        <f>'7.ВС'!L64</f>
        <v>0</v>
      </c>
      <c r="M76" s="9">
        <f>'7.ВС'!M64</f>
        <v>0</v>
      </c>
      <c r="N76" s="9">
        <f>'7.ВС'!N64</f>
        <v>0</v>
      </c>
      <c r="O76" s="9">
        <f>'7.ВС'!O64</f>
        <v>0</v>
      </c>
      <c r="P76" s="9">
        <f>'7.ВС'!P64</f>
        <v>0</v>
      </c>
      <c r="Q76" s="9">
        <f>'7.ВС'!Q64</f>
        <v>0</v>
      </c>
      <c r="R76" s="9">
        <f>'7.ВС'!R64</f>
        <v>0</v>
      </c>
      <c r="S76" s="9">
        <f>'7.ВС'!S64</f>
        <v>0</v>
      </c>
      <c r="T76" s="9">
        <f>'7.ВС'!T64</f>
        <v>0</v>
      </c>
      <c r="U76" s="9">
        <f>'7.ВС'!U64</f>
        <v>0</v>
      </c>
      <c r="V76" s="9">
        <f>'7.ВС'!V64</f>
        <v>0</v>
      </c>
      <c r="W76" s="9">
        <f>'7.ВС'!W64</f>
        <v>0</v>
      </c>
      <c r="X76" s="9">
        <f>'7.ВС'!X64</f>
        <v>0</v>
      </c>
      <c r="Y76" s="9">
        <f>'7.ВС'!Y64</f>
        <v>0</v>
      </c>
      <c r="Z76" s="9">
        <f>'7.ВС'!Z64</f>
        <v>0</v>
      </c>
      <c r="AA76" s="9">
        <f>'7.ВС'!AA64</f>
        <v>0</v>
      </c>
      <c r="AB76" s="9">
        <f>'7.ВС'!AB64</f>
        <v>0</v>
      </c>
      <c r="AC76" s="9">
        <f>'7.ВС'!AC64</f>
        <v>0</v>
      </c>
      <c r="AD76" s="9">
        <f>'7.ВС'!AD64</f>
        <v>0</v>
      </c>
      <c r="AE76" s="9">
        <f>'7.ВС'!AE64</f>
        <v>0</v>
      </c>
      <c r="AF76" s="9">
        <f>'7.ВС'!AF64</f>
        <v>0</v>
      </c>
      <c r="AG76" s="9">
        <f>'7.ВС'!AG64</f>
        <v>0</v>
      </c>
      <c r="AH76" s="9">
        <f>'7.ВС'!AH64</f>
        <v>0</v>
      </c>
      <c r="AI76" s="9">
        <f>'7.ВС'!AI64</f>
        <v>0</v>
      </c>
      <c r="AJ76" s="9">
        <f>'7.ВС'!AJ64</f>
        <v>0</v>
      </c>
      <c r="AK76" s="9">
        <f>'7.ВС'!AK64</f>
        <v>0</v>
      </c>
      <c r="AL76" s="9"/>
      <c r="AM76" s="9"/>
      <c r="AN76" s="9"/>
      <c r="AO76" s="9"/>
      <c r="AP76" s="9"/>
      <c r="AQ76" s="9">
        <f>'7.ВС'!AQ64</f>
        <v>0</v>
      </c>
      <c r="AR76" s="9"/>
      <c r="AS76" s="9">
        <f t="shared" si="106"/>
        <v>0</v>
      </c>
      <c r="AT76" s="9"/>
      <c r="AU76" s="9">
        <f t="shared" si="107"/>
        <v>0</v>
      </c>
      <c r="AV76" s="9">
        <f>'7.ВС'!AV64</f>
        <v>0</v>
      </c>
      <c r="AW76" s="9"/>
      <c r="AX76" s="29">
        <f t="shared" si="109"/>
        <v>0</v>
      </c>
      <c r="AY76" s="9"/>
      <c r="AZ76" s="29">
        <f t="shared" si="110"/>
        <v>0</v>
      </c>
      <c r="BA76" s="9"/>
      <c r="BB76" s="9">
        <f>'7.ВС'!BA64</f>
        <v>0</v>
      </c>
      <c r="BC76" s="9">
        <f>'7.ВС'!BB64</f>
        <v>46622</v>
      </c>
      <c r="BD76" s="9">
        <f>'7.ВС'!BC64</f>
        <v>0</v>
      </c>
      <c r="BE76" s="9">
        <f>'7.ВС'!BD64</f>
        <v>0</v>
      </c>
      <c r="BF76" s="9">
        <f>'7.ВС'!BE64</f>
        <v>0</v>
      </c>
      <c r="BG76" s="29">
        <f t="shared" si="94"/>
        <v>0</v>
      </c>
      <c r="BH76" s="80" t="e">
        <f t="shared" si="95"/>
        <v>#DIV/0!</v>
      </c>
      <c r="BI76" s="29">
        <f t="shared" si="96"/>
        <v>-46622</v>
      </c>
      <c r="BJ76" s="81">
        <f t="shared" si="97"/>
        <v>0</v>
      </c>
    </row>
    <row r="77" spans="1:62" s="34" customFormat="1" ht="71.25" hidden="1" x14ac:dyDescent="0.2">
      <c r="A77" s="25" t="s">
        <v>232</v>
      </c>
      <c r="B77" s="13">
        <v>51</v>
      </c>
      <c r="C77" s="13">
        <v>0</v>
      </c>
      <c r="D77" s="33" t="s">
        <v>233</v>
      </c>
      <c r="E77" s="13"/>
      <c r="F77" s="13"/>
      <c r="G77" s="13"/>
      <c r="H77" s="13"/>
      <c r="I77" s="33"/>
      <c r="J77" s="30">
        <f t="shared" ref="J77:BC78" si="112">J78</f>
        <v>1586103</v>
      </c>
      <c r="K77" s="30">
        <f t="shared" si="112"/>
        <v>991314</v>
      </c>
      <c r="L77" s="30">
        <f t="shared" si="112"/>
        <v>0</v>
      </c>
      <c r="M77" s="30">
        <f t="shared" si="112"/>
        <v>594789</v>
      </c>
      <c r="N77" s="30">
        <f t="shared" si="112"/>
        <v>0</v>
      </c>
      <c r="O77" s="30">
        <f t="shared" si="112"/>
        <v>0</v>
      </c>
      <c r="P77" s="30">
        <f t="shared" si="112"/>
        <v>0</v>
      </c>
      <c r="Q77" s="30">
        <f t="shared" si="112"/>
        <v>0</v>
      </c>
      <c r="R77" s="30">
        <f t="shared" si="112"/>
        <v>1586103</v>
      </c>
      <c r="S77" s="30">
        <f t="shared" si="112"/>
        <v>991314</v>
      </c>
      <c r="T77" s="30">
        <f t="shared" si="112"/>
        <v>0</v>
      </c>
      <c r="U77" s="30">
        <f t="shared" si="112"/>
        <v>594789</v>
      </c>
      <c r="V77" s="30">
        <f t="shared" si="112"/>
        <v>0</v>
      </c>
      <c r="W77" s="30">
        <f t="shared" si="112"/>
        <v>0</v>
      </c>
      <c r="X77" s="30">
        <f t="shared" si="112"/>
        <v>0</v>
      </c>
      <c r="Y77" s="30">
        <f t="shared" si="112"/>
        <v>0</v>
      </c>
      <c r="Z77" s="30">
        <f t="shared" si="112"/>
        <v>1586103</v>
      </c>
      <c r="AA77" s="30">
        <f t="shared" si="112"/>
        <v>991314</v>
      </c>
      <c r="AB77" s="30">
        <f t="shared" si="112"/>
        <v>0</v>
      </c>
      <c r="AC77" s="30">
        <f t="shared" si="112"/>
        <v>594789</v>
      </c>
      <c r="AD77" s="30">
        <f t="shared" si="112"/>
        <v>0</v>
      </c>
      <c r="AE77" s="30">
        <f t="shared" si="112"/>
        <v>0</v>
      </c>
      <c r="AF77" s="30">
        <f t="shared" si="112"/>
        <v>0</v>
      </c>
      <c r="AG77" s="30">
        <f t="shared" si="112"/>
        <v>0</v>
      </c>
      <c r="AH77" s="30">
        <f t="shared" si="112"/>
        <v>1586103</v>
      </c>
      <c r="AI77" s="30">
        <f t="shared" si="112"/>
        <v>991314</v>
      </c>
      <c r="AJ77" s="30">
        <f t="shared" si="112"/>
        <v>0</v>
      </c>
      <c r="AK77" s="30">
        <f t="shared" si="112"/>
        <v>594789</v>
      </c>
      <c r="AL77" s="30"/>
      <c r="AM77" s="30"/>
      <c r="AN77" s="30"/>
      <c r="AO77" s="30"/>
      <c r="AP77" s="30"/>
      <c r="AQ77" s="30">
        <f t="shared" si="112"/>
        <v>1586103</v>
      </c>
      <c r="AR77" s="30"/>
      <c r="AS77" s="9">
        <f t="shared" si="106"/>
        <v>1586103</v>
      </c>
      <c r="AT77" s="30"/>
      <c r="AU77" s="9">
        <f t="shared" si="107"/>
        <v>1586103</v>
      </c>
      <c r="AV77" s="30">
        <f t="shared" si="112"/>
        <v>1586103</v>
      </c>
      <c r="AW77" s="30"/>
      <c r="AX77" s="29">
        <f t="shared" si="109"/>
        <v>1586103</v>
      </c>
      <c r="AY77" s="30"/>
      <c r="AZ77" s="29">
        <f t="shared" si="110"/>
        <v>1586103</v>
      </c>
      <c r="BA77" s="30"/>
      <c r="BB77" s="30">
        <f t="shared" si="112"/>
        <v>1279979</v>
      </c>
      <c r="BC77" s="30">
        <f t="shared" si="112"/>
        <v>1279979</v>
      </c>
      <c r="BD77" s="30">
        <f t="shared" ref="BB77:BF78" si="113">BD78</f>
        <v>799987</v>
      </c>
      <c r="BE77" s="30">
        <f t="shared" si="113"/>
        <v>0</v>
      </c>
      <c r="BF77" s="30">
        <f t="shared" si="113"/>
        <v>479992</v>
      </c>
      <c r="BG77" s="29">
        <f t="shared" si="94"/>
        <v>306124</v>
      </c>
      <c r="BH77" s="80">
        <f t="shared" si="95"/>
        <v>123.91632987728704</v>
      </c>
      <c r="BI77" s="29">
        <f t="shared" si="96"/>
        <v>306124</v>
      </c>
      <c r="BJ77" s="81">
        <f t="shared" si="97"/>
        <v>123.91632987728704</v>
      </c>
    </row>
    <row r="78" spans="1:62" ht="28.5" hidden="1" x14ac:dyDescent="0.25">
      <c r="A78" s="25" t="s">
        <v>9</v>
      </c>
      <c r="B78" s="26">
        <v>51</v>
      </c>
      <c r="C78" s="26">
        <v>0</v>
      </c>
      <c r="D78" s="27" t="s">
        <v>233</v>
      </c>
      <c r="E78" s="26">
        <v>851</v>
      </c>
      <c r="F78" s="124" t="s">
        <v>59</v>
      </c>
      <c r="G78" s="124" t="s">
        <v>61</v>
      </c>
      <c r="H78" s="124"/>
      <c r="I78" s="3"/>
      <c r="J78" s="28">
        <f t="shared" si="112"/>
        <v>1586103</v>
      </c>
      <c r="K78" s="28">
        <f t="shared" si="112"/>
        <v>991314</v>
      </c>
      <c r="L78" s="28">
        <f t="shared" si="112"/>
        <v>0</v>
      </c>
      <c r="M78" s="28">
        <f t="shared" si="112"/>
        <v>594789</v>
      </c>
      <c r="N78" s="28">
        <f t="shared" si="112"/>
        <v>0</v>
      </c>
      <c r="O78" s="28">
        <f t="shared" si="112"/>
        <v>0</v>
      </c>
      <c r="P78" s="28">
        <f t="shared" si="112"/>
        <v>0</v>
      </c>
      <c r="Q78" s="28">
        <f t="shared" si="112"/>
        <v>0</v>
      </c>
      <c r="R78" s="28">
        <f t="shared" si="112"/>
        <v>1586103</v>
      </c>
      <c r="S78" s="28">
        <f t="shared" si="112"/>
        <v>991314</v>
      </c>
      <c r="T78" s="28">
        <f t="shared" si="112"/>
        <v>0</v>
      </c>
      <c r="U78" s="28">
        <f t="shared" si="112"/>
        <v>594789</v>
      </c>
      <c r="V78" s="28">
        <f t="shared" si="112"/>
        <v>0</v>
      </c>
      <c r="W78" s="28">
        <f t="shared" si="112"/>
        <v>0</v>
      </c>
      <c r="X78" s="28">
        <f t="shared" si="112"/>
        <v>0</v>
      </c>
      <c r="Y78" s="28">
        <f t="shared" si="112"/>
        <v>0</v>
      </c>
      <c r="Z78" s="28">
        <f t="shared" si="112"/>
        <v>1586103</v>
      </c>
      <c r="AA78" s="28">
        <f t="shared" si="112"/>
        <v>991314</v>
      </c>
      <c r="AB78" s="28">
        <f t="shared" si="112"/>
        <v>0</v>
      </c>
      <c r="AC78" s="28">
        <f t="shared" si="112"/>
        <v>594789</v>
      </c>
      <c r="AD78" s="28">
        <f t="shared" si="112"/>
        <v>0</v>
      </c>
      <c r="AE78" s="28">
        <f t="shared" si="112"/>
        <v>0</v>
      </c>
      <c r="AF78" s="28">
        <f t="shared" si="112"/>
        <v>0</v>
      </c>
      <c r="AG78" s="28">
        <f t="shared" si="112"/>
        <v>0</v>
      </c>
      <c r="AH78" s="28">
        <f t="shared" si="112"/>
        <v>1586103</v>
      </c>
      <c r="AI78" s="28">
        <f t="shared" si="112"/>
        <v>991314</v>
      </c>
      <c r="AJ78" s="28">
        <f t="shared" si="112"/>
        <v>0</v>
      </c>
      <c r="AK78" s="28">
        <f t="shared" si="112"/>
        <v>594789</v>
      </c>
      <c r="AL78" s="28"/>
      <c r="AM78" s="28"/>
      <c r="AN78" s="28"/>
      <c r="AO78" s="28"/>
      <c r="AP78" s="28"/>
      <c r="AQ78" s="28">
        <f t="shared" si="112"/>
        <v>1586103</v>
      </c>
      <c r="AR78" s="28"/>
      <c r="AS78" s="9">
        <f t="shared" si="106"/>
        <v>1586103</v>
      </c>
      <c r="AT78" s="28"/>
      <c r="AU78" s="9">
        <f t="shared" si="107"/>
        <v>1586103</v>
      </c>
      <c r="AV78" s="28">
        <f t="shared" si="112"/>
        <v>1586103</v>
      </c>
      <c r="AW78" s="28"/>
      <c r="AX78" s="29">
        <f t="shared" si="109"/>
        <v>1586103</v>
      </c>
      <c r="AY78" s="28"/>
      <c r="AZ78" s="29">
        <f t="shared" si="110"/>
        <v>1586103</v>
      </c>
      <c r="BA78" s="28"/>
      <c r="BB78" s="28">
        <f t="shared" si="113"/>
        <v>1279979</v>
      </c>
      <c r="BC78" s="28">
        <f t="shared" si="113"/>
        <v>1279979</v>
      </c>
      <c r="BD78" s="28">
        <f t="shared" si="113"/>
        <v>799987</v>
      </c>
      <c r="BE78" s="28">
        <f t="shared" si="113"/>
        <v>0</v>
      </c>
      <c r="BF78" s="28">
        <f t="shared" si="113"/>
        <v>479992</v>
      </c>
      <c r="BG78" s="29">
        <f t="shared" si="94"/>
        <v>306124</v>
      </c>
      <c r="BH78" s="80">
        <f t="shared" si="95"/>
        <v>123.91632987728704</v>
      </c>
      <c r="BI78" s="29">
        <f t="shared" si="96"/>
        <v>306124</v>
      </c>
      <c r="BJ78" s="81">
        <f t="shared" si="97"/>
        <v>123.91632987728704</v>
      </c>
    </row>
    <row r="79" spans="1:62" s="2" customFormat="1" ht="60" hidden="1" x14ac:dyDescent="0.25">
      <c r="A79" s="22" t="s">
        <v>62</v>
      </c>
      <c r="B79" s="5">
        <v>51</v>
      </c>
      <c r="C79" s="124">
        <v>0</v>
      </c>
      <c r="D79" s="124">
        <v>15</v>
      </c>
      <c r="E79" s="5">
        <v>851</v>
      </c>
      <c r="F79" s="124" t="s">
        <v>59</v>
      </c>
      <c r="G79" s="124" t="s">
        <v>61</v>
      </c>
      <c r="H79" s="124">
        <v>51180</v>
      </c>
      <c r="I79" s="124" t="s">
        <v>64</v>
      </c>
      <c r="J79" s="9">
        <f t="shared" ref="J79" si="114">J80+J82+J84</f>
        <v>1586103</v>
      </c>
      <c r="K79" s="9">
        <f t="shared" ref="K79:U79" si="115">K80+K82+K84</f>
        <v>991314</v>
      </c>
      <c r="L79" s="9">
        <f t="shared" si="115"/>
        <v>0</v>
      </c>
      <c r="M79" s="9">
        <f t="shared" si="115"/>
        <v>594789</v>
      </c>
      <c r="N79" s="9">
        <f t="shared" si="115"/>
        <v>0</v>
      </c>
      <c r="O79" s="9">
        <f t="shared" si="115"/>
        <v>0</v>
      </c>
      <c r="P79" s="9">
        <f t="shared" si="115"/>
        <v>0</v>
      </c>
      <c r="Q79" s="9">
        <f t="shared" si="115"/>
        <v>0</v>
      </c>
      <c r="R79" s="9">
        <f t="shared" si="115"/>
        <v>1586103</v>
      </c>
      <c r="S79" s="9">
        <f t="shared" si="115"/>
        <v>991314</v>
      </c>
      <c r="T79" s="9">
        <f t="shared" si="115"/>
        <v>0</v>
      </c>
      <c r="U79" s="9">
        <f t="shared" si="115"/>
        <v>594789</v>
      </c>
      <c r="V79" s="9">
        <f t="shared" ref="V79:AC79" si="116">V80+V82+V84</f>
        <v>0</v>
      </c>
      <c r="W79" s="9">
        <f t="shared" si="116"/>
        <v>0</v>
      </c>
      <c r="X79" s="9">
        <f t="shared" si="116"/>
        <v>0</v>
      </c>
      <c r="Y79" s="9">
        <f t="shared" si="116"/>
        <v>0</v>
      </c>
      <c r="Z79" s="9">
        <f t="shared" si="116"/>
        <v>1586103</v>
      </c>
      <c r="AA79" s="9">
        <f t="shared" si="116"/>
        <v>991314</v>
      </c>
      <c r="AB79" s="9">
        <f t="shared" si="116"/>
        <v>0</v>
      </c>
      <c r="AC79" s="9">
        <f t="shared" si="116"/>
        <v>594789</v>
      </c>
      <c r="AD79" s="9">
        <f t="shared" ref="AD79:AK79" si="117">AD80+AD82+AD84</f>
        <v>0</v>
      </c>
      <c r="AE79" s="9">
        <f t="shared" si="117"/>
        <v>0</v>
      </c>
      <c r="AF79" s="9">
        <f t="shared" si="117"/>
        <v>0</v>
      </c>
      <c r="AG79" s="9">
        <f t="shared" si="117"/>
        <v>0</v>
      </c>
      <c r="AH79" s="9">
        <f t="shared" si="117"/>
        <v>1586103</v>
      </c>
      <c r="AI79" s="9">
        <f t="shared" si="117"/>
        <v>991314</v>
      </c>
      <c r="AJ79" s="9">
        <f t="shared" si="117"/>
        <v>0</v>
      </c>
      <c r="AK79" s="9">
        <f t="shared" si="117"/>
        <v>594789</v>
      </c>
      <c r="AL79" s="9"/>
      <c r="AM79" s="9"/>
      <c r="AN79" s="9"/>
      <c r="AO79" s="9"/>
      <c r="AP79" s="9"/>
      <c r="AQ79" s="9">
        <f t="shared" ref="AQ79:BF79" si="118">AQ80+AQ82+AQ84</f>
        <v>1586103</v>
      </c>
      <c r="AR79" s="9"/>
      <c r="AS79" s="9">
        <f t="shared" si="106"/>
        <v>1586103</v>
      </c>
      <c r="AT79" s="9"/>
      <c r="AU79" s="9">
        <f t="shared" si="107"/>
        <v>1586103</v>
      </c>
      <c r="AV79" s="9">
        <f t="shared" si="118"/>
        <v>1586103</v>
      </c>
      <c r="AW79" s="9"/>
      <c r="AX79" s="29">
        <f t="shared" si="109"/>
        <v>1586103</v>
      </c>
      <c r="AY79" s="9"/>
      <c r="AZ79" s="29">
        <f t="shared" si="110"/>
        <v>1586103</v>
      </c>
      <c r="BA79" s="9"/>
      <c r="BB79" s="9">
        <f t="shared" ref="BB79" si="119">BB80+BB82+BB84</f>
        <v>1279979</v>
      </c>
      <c r="BC79" s="9">
        <f t="shared" si="118"/>
        <v>1279979</v>
      </c>
      <c r="BD79" s="9">
        <f t="shared" si="118"/>
        <v>799987</v>
      </c>
      <c r="BE79" s="9">
        <f t="shared" si="118"/>
        <v>0</v>
      </c>
      <c r="BF79" s="9">
        <f t="shared" si="118"/>
        <v>479992</v>
      </c>
      <c r="BG79" s="29">
        <f t="shared" si="94"/>
        <v>306124</v>
      </c>
      <c r="BH79" s="80">
        <f t="shared" si="95"/>
        <v>123.91632987728704</v>
      </c>
      <c r="BI79" s="29">
        <f t="shared" si="96"/>
        <v>306124</v>
      </c>
      <c r="BJ79" s="81">
        <f t="shared" si="97"/>
        <v>123.91632987728704</v>
      </c>
    </row>
    <row r="80" spans="1:62" ht="135" hidden="1" x14ac:dyDescent="0.25">
      <c r="A80" s="126" t="s">
        <v>19</v>
      </c>
      <c r="B80" s="124">
        <v>51</v>
      </c>
      <c r="C80" s="124">
        <v>0</v>
      </c>
      <c r="D80" s="3" t="s">
        <v>233</v>
      </c>
      <c r="E80" s="124">
        <v>851</v>
      </c>
      <c r="F80" s="3" t="s">
        <v>59</v>
      </c>
      <c r="G80" s="3" t="s">
        <v>61</v>
      </c>
      <c r="H80" s="124">
        <v>51180</v>
      </c>
      <c r="I80" s="3" t="s">
        <v>21</v>
      </c>
      <c r="J80" s="29">
        <f t="shared" ref="J80:BF80" si="120">J81</f>
        <v>552150</v>
      </c>
      <c r="K80" s="29">
        <f t="shared" si="120"/>
        <v>0</v>
      </c>
      <c r="L80" s="29">
        <f t="shared" si="120"/>
        <v>0</v>
      </c>
      <c r="M80" s="29">
        <f t="shared" si="120"/>
        <v>552150</v>
      </c>
      <c r="N80" s="29">
        <f t="shared" si="120"/>
        <v>0</v>
      </c>
      <c r="O80" s="29">
        <f t="shared" si="120"/>
        <v>0</v>
      </c>
      <c r="P80" s="29">
        <f t="shared" si="120"/>
        <v>0</v>
      </c>
      <c r="Q80" s="29">
        <f t="shared" si="120"/>
        <v>0</v>
      </c>
      <c r="R80" s="29">
        <f t="shared" si="120"/>
        <v>552150</v>
      </c>
      <c r="S80" s="29">
        <f t="shared" si="120"/>
        <v>0</v>
      </c>
      <c r="T80" s="29">
        <f t="shared" si="120"/>
        <v>0</v>
      </c>
      <c r="U80" s="29">
        <f t="shared" si="120"/>
        <v>552150</v>
      </c>
      <c r="V80" s="29">
        <f t="shared" si="120"/>
        <v>0</v>
      </c>
      <c r="W80" s="29">
        <f t="shared" si="120"/>
        <v>0</v>
      </c>
      <c r="X80" s="29">
        <f t="shared" si="120"/>
        <v>0</v>
      </c>
      <c r="Y80" s="29">
        <f t="shared" si="120"/>
        <v>0</v>
      </c>
      <c r="Z80" s="29">
        <f t="shared" si="120"/>
        <v>552150</v>
      </c>
      <c r="AA80" s="29">
        <f t="shared" si="120"/>
        <v>0</v>
      </c>
      <c r="AB80" s="29">
        <f t="shared" si="120"/>
        <v>0</v>
      </c>
      <c r="AC80" s="29">
        <f t="shared" si="120"/>
        <v>552150</v>
      </c>
      <c r="AD80" s="29">
        <f t="shared" si="120"/>
        <v>0</v>
      </c>
      <c r="AE80" s="29">
        <f t="shared" si="120"/>
        <v>0</v>
      </c>
      <c r="AF80" s="29">
        <f t="shared" si="120"/>
        <v>0</v>
      </c>
      <c r="AG80" s="29">
        <f t="shared" si="120"/>
        <v>0</v>
      </c>
      <c r="AH80" s="29">
        <f t="shared" si="120"/>
        <v>552150</v>
      </c>
      <c r="AI80" s="29">
        <f t="shared" si="120"/>
        <v>0</v>
      </c>
      <c r="AJ80" s="29">
        <f t="shared" si="120"/>
        <v>0</v>
      </c>
      <c r="AK80" s="29">
        <f t="shared" si="120"/>
        <v>552150</v>
      </c>
      <c r="AL80" s="29"/>
      <c r="AM80" s="29"/>
      <c r="AN80" s="29"/>
      <c r="AO80" s="29"/>
      <c r="AP80" s="29"/>
      <c r="AQ80" s="29">
        <f t="shared" si="120"/>
        <v>552150</v>
      </c>
      <c r="AR80" s="29"/>
      <c r="AS80" s="9">
        <f t="shared" si="106"/>
        <v>552150</v>
      </c>
      <c r="AT80" s="29"/>
      <c r="AU80" s="9">
        <f t="shared" si="107"/>
        <v>552150</v>
      </c>
      <c r="AV80" s="29">
        <f t="shared" si="120"/>
        <v>552150</v>
      </c>
      <c r="AW80" s="29"/>
      <c r="AX80" s="29">
        <f t="shared" si="109"/>
        <v>552150</v>
      </c>
      <c r="AY80" s="29"/>
      <c r="AZ80" s="29">
        <f t="shared" si="110"/>
        <v>552150</v>
      </c>
      <c r="BA80" s="29"/>
      <c r="BB80" s="29">
        <f t="shared" si="120"/>
        <v>458049</v>
      </c>
      <c r="BC80" s="29">
        <f t="shared" si="120"/>
        <v>458049</v>
      </c>
      <c r="BD80" s="29">
        <f t="shared" si="120"/>
        <v>0</v>
      </c>
      <c r="BE80" s="29">
        <f t="shared" si="120"/>
        <v>0</v>
      </c>
      <c r="BF80" s="29">
        <f t="shared" si="120"/>
        <v>458049</v>
      </c>
      <c r="BG80" s="29">
        <f t="shared" si="94"/>
        <v>94101</v>
      </c>
      <c r="BH80" s="80">
        <f t="shared" si="95"/>
        <v>120.54387194383133</v>
      </c>
      <c r="BI80" s="29">
        <f t="shared" si="96"/>
        <v>94101</v>
      </c>
      <c r="BJ80" s="81">
        <f t="shared" si="97"/>
        <v>120.54387194383133</v>
      </c>
    </row>
    <row r="81" spans="1:62" ht="45" hidden="1" x14ac:dyDescent="0.25">
      <c r="A81" s="126" t="s">
        <v>11</v>
      </c>
      <c r="B81" s="124">
        <v>51</v>
      </c>
      <c r="C81" s="124">
        <v>0</v>
      </c>
      <c r="D81" s="3" t="s">
        <v>233</v>
      </c>
      <c r="E81" s="124">
        <v>851</v>
      </c>
      <c r="F81" s="3" t="s">
        <v>59</v>
      </c>
      <c r="G81" s="3" t="s">
        <v>61</v>
      </c>
      <c r="H81" s="124">
        <v>51180</v>
      </c>
      <c r="I81" s="3" t="s">
        <v>22</v>
      </c>
      <c r="J81" s="29">
        <f>'7.ВС'!J72</f>
        <v>552150</v>
      </c>
      <c r="K81" s="29">
        <f>'7.ВС'!K72</f>
        <v>0</v>
      </c>
      <c r="L81" s="29">
        <f>'7.ВС'!L72</f>
        <v>0</v>
      </c>
      <c r="M81" s="29">
        <f>'7.ВС'!M72</f>
        <v>552150</v>
      </c>
      <c r="N81" s="29">
        <f>'7.ВС'!N72</f>
        <v>0</v>
      </c>
      <c r="O81" s="29">
        <f>'7.ВС'!O72</f>
        <v>0</v>
      </c>
      <c r="P81" s="29">
        <f>'7.ВС'!P72</f>
        <v>0</v>
      </c>
      <c r="Q81" s="29">
        <f>'7.ВС'!Q72</f>
        <v>0</v>
      </c>
      <c r="R81" s="29">
        <f>'7.ВС'!R72</f>
        <v>552150</v>
      </c>
      <c r="S81" s="29">
        <f>'7.ВС'!S72</f>
        <v>0</v>
      </c>
      <c r="T81" s="29">
        <f>'7.ВС'!T72</f>
        <v>0</v>
      </c>
      <c r="U81" s="29">
        <f>'7.ВС'!U72</f>
        <v>552150</v>
      </c>
      <c r="V81" s="29">
        <f>'7.ВС'!V72</f>
        <v>0</v>
      </c>
      <c r="W81" s="29">
        <f>'7.ВС'!W72</f>
        <v>0</v>
      </c>
      <c r="X81" s="29">
        <f>'7.ВС'!X72</f>
        <v>0</v>
      </c>
      <c r="Y81" s="29">
        <f>'7.ВС'!Y72</f>
        <v>0</v>
      </c>
      <c r="Z81" s="29">
        <f>'7.ВС'!Z72</f>
        <v>552150</v>
      </c>
      <c r="AA81" s="29">
        <f>'7.ВС'!AA72</f>
        <v>0</v>
      </c>
      <c r="AB81" s="29">
        <f>'7.ВС'!AB72</f>
        <v>0</v>
      </c>
      <c r="AC81" s="29">
        <f>'7.ВС'!AC72</f>
        <v>552150</v>
      </c>
      <c r="AD81" s="29">
        <f>'7.ВС'!AD72</f>
        <v>0</v>
      </c>
      <c r="AE81" s="29">
        <f>'7.ВС'!AE72</f>
        <v>0</v>
      </c>
      <c r="AF81" s="29">
        <f>'7.ВС'!AF72</f>
        <v>0</v>
      </c>
      <c r="AG81" s="29">
        <f>'7.ВС'!AG72</f>
        <v>0</v>
      </c>
      <c r="AH81" s="29">
        <f>'7.ВС'!AH72</f>
        <v>552150</v>
      </c>
      <c r="AI81" s="29">
        <f>'7.ВС'!AI72</f>
        <v>0</v>
      </c>
      <c r="AJ81" s="29">
        <f>'7.ВС'!AJ72</f>
        <v>0</v>
      </c>
      <c r="AK81" s="29">
        <f>'7.ВС'!AK72</f>
        <v>552150</v>
      </c>
      <c r="AL81" s="29"/>
      <c r="AM81" s="29"/>
      <c r="AN81" s="29"/>
      <c r="AO81" s="29"/>
      <c r="AP81" s="29"/>
      <c r="AQ81" s="29">
        <f>'7.ВС'!AQ72</f>
        <v>552150</v>
      </c>
      <c r="AR81" s="29"/>
      <c r="AS81" s="9">
        <f t="shared" si="106"/>
        <v>552150</v>
      </c>
      <c r="AT81" s="29"/>
      <c r="AU81" s="9">
        <f t="shared" si="107"/>
        <v>552150</v>
      </c>
      <c r="AV81" s="29">
        <f>'7.ВС'!AV72</f>
        <v>552150</v>
      </c>
      <c r="AW81" s="29"/>
      <c r="AX81" s="29">
        <f t="shared" si="109"/>
        <v>552150</v>
      </c>
      <c r="AY81" s="29"/>
      <c r="AZ81" s="29">
        <f t="shared" si="110"/>
        <v>552150</v>
      </c>
      <c r="BA81" s="29"/>
      <c r="BB81" s="29">
        <f>'7.ВС'!BA72</f>
        <v>458049</v>
      </c>
      <c r="BC81" s="29">
        <f>'7.ВС'!BB72</f>
        <v>458049</v>
      </c>
      <c r="BD81" s="29">
        <f>'7.ВС'!BC72</f>
        <v>0</v>
      </c>
      <c r="BE81" s="29">
        <f>'7.ВС'!BD72</f>
        <v>0</v>
      </c>
      <c r="BF81" s="29">
        <f>'7.ВС'!BE72</f>
        <v>458049</v>
      </c>
      <c r="BG81" s="29">
        <f t="shared" si="94"/>
        <v>94101</v>
      </c>
      <c r="BH81" s="80">
        <f t="shared" si="95"/>
        <v>120.54387194383133</v>
      </c>
      <c r="BI81" s="29">
        <f t="shared" si="96"/>
        <v>94101</v>
      </c>
      <c r="BJ81" s="81">
        <f t="shared" si="97"/>
        <v>120.54387194383133</v>
      </c>
    </row>
    <row r="82" spans="1:62" ht="60" hidden="1" x14ac:dyDescent="0.25">
      <c r="A82" s="106" t="s">
        <v>25</v>
      </c>
      <c r="B82" s="124">
        <v>51</v>
      </c>
      <c r="C82" s="124">
        <v>0</v>
      </c>
      <c r="D82" s="3" t="s">
        <v>233</v>
      </c>
      <c r="E82" s="124">
        <v>851</v>
      </c>
      <c r="F82" s="3" t="s">
        <v>59</v>
      </c>
      <c r="G82" s="3" t="s">
        <v>61</v>
      </c>
      <c r="H82" s="124">
        <v>51180</v>
      </c>
      <c r="I82" s="3" t="s">
        <v>26</v>
      </c>
      <c r="J82" s="29">
        <f t="shared" ref="J82:BF82" si="121">J83</f>
        <v>42639</v>
      </c>
      <c r="K82" s="29">
        <f t="shared" si="121"/>
        <v>0</v>
      </c>
      <c r="L82" s="29">
        <f t="shared" si="121"/>
        <v>0</v>
      </c>
      <c r="M82" s="29">
        <f t="shared" si="121"/>
        <v>42639</v>
      </c>
      <c r="N82" s="29">
        <f t="shared" si="121"/>
        <v>0</v>
      </c>
      <c r="O82" s="29">
        <f t="shared" si="121"/>
        <v>0</v>
      </c>
      <c r="P82" s="29">
        <f t="shared" si="121"/>
        <v>0</v>
      </c>
      <c r="Q82" s="29">
        <f t="shared" si="121"/>
        <v>0</v>
      </c>
      <c r="R82" s="29">
        <f t="shared" si="121"/>
        <v>42639</v>
      </c>
      <c r="S82" s="29">
        <f t="shared" si="121"/>
        <v>0</v>
      </c>
      <c r="T82" s="29">
        <f t="shared" si="121"/>
        <v>0</v>
      </c>
      <c r="U82" s="29">
        <f t="shared" si="121"/>
        <v>42639</v>
      </c>
      <c r="V82" s="29">
        <f t="shared" si="121"/>
        <v>0</v>
      </c>
      <c r="W82" s="29">
        <f t="shared" si="121"/>
        <v>0</v>
      </c>
      <c r="X82" s="29">
        <f t="shared" si="121"/>
        <v>0</v>
      </c>
      <c r="Y82" s="29">
        <f t="shared" si="121"/>
        <v>0</v>
      </c>
      <c r="Z82" s="29">
        <f t="shared" si="121"/>
        <v>42639</v>
      </c>
      <c r="AA82" s="29">
        <f t="shared" si="121"/>
        <v>0</v>
      </c>
      <c r="AB82" s="29">
        <f t="shared" si="121"/>
        <v>0</v>
      </c>
      <c r="AC82" s="29">
        <f t="shared" si="121"/>
        <v>42639</v>
      </c>
      <c r="AD82" s="29">
        <f t="shared" si="121"/>
        <v>0</v>
      </c>
      <c r="AE82" s="29">
        <f t="shared" si="121"/>
        <v>0</v>
      </c>
      <c r="AF82" s="29">
        <f t="shared" si="121"/>
        <v>0</v>
      </c>
      <c r="AG82" s="29">
        <f t="shared" si="121"/>
        <v>0</v>
      </c>
      <c r="AH82" s="29">
        <f t="shared" si="121"/>
        <v>42639</v>
      </c>
      <c r="AI82" s="29">
        <f t="shared" si="121"/>
        <v>0</v>
      </c>
      <c r="AJ82" s="29">
        <f t="shared" si="121"/>
        <v>0</v>
      </c>
      <c r="AK82" s="29">
        <f t="shared" si="121"/>
        <v>42639</v>
      </c>
      <c r="AL82" s="29"/>
      <c r="AM82" s="29"/>
      <c r="AN82" s="29"/>
      <c r="AO82" s="29"/>
      <c r="AP82" s="29"/>
      <c r="AQ82" s="29">
        <f t="shared" si="121"/>
        <v>42639</v>
      </c>
      <c r="AR82" s="29"/>
      <c r="AS82" s="9">
        <f t="shared" si="106"/>
        <v>42639</v>
      </c>
      <c r="AT82" s="29"/>
      <c r="AU82" s="9">
        <f t="shared" si="107"/>
        <v>42639</v>
      </c>
      <c r="AV82" s="29">
        <f t="shared" si="121"/>
        <v>42639</v>
      </c>
      <c r="AW82" s="29"/>
      <c r="AX82" s="29">
        <f t="shared" si="109"/>
        <v>42639</v>
      </c>
      <c r="AY82" s="29"/>
      <c r="AZ82" s="29">
        <f t="shared" si="110"/>
        <v>42639</v>
      </c>
      <c r="BA82" s="29"/>
      <c r="BB82" s="29">
        <f t="shared" si="121"/>
        <v>21943</v>
      </c>
      <c r="BC82" s="29">
        <f t="shared" si="121"/>
        <v>21943</v>
      </c>
      <c r="BD82" s="29">
        <f t="shared" si="121"/>
        <v>0</v>
      </c>
      <c r="BE82" s="29">
        <f t="shared" si="121"/>
        <v>0</v>
      </c>
      <c r="BF82" s="29">
        <f t="shared" si="121"/>
        <v>21943</v>
      </c>
      <c r="BG82" s="29">
        <f t="shared" si="94"/>
        <v>20696</v>
      </c>
      <c r="BH82" s="80">
        <f t="shared" si="95"/>
        <v>194.31709428975071</v>
      </c>
      <c r="BI82" s="29">
        <f t="shared" si="96"/>
        <v>20696</v>
      </c>
      <c r="BJ82" s="81">
        <f t="shared" si="97"/>
        <v>194.31709428975071</v>
      </c>
    </row>
    <row r="83" spans="1:62" ht="60" hidden="1" x14ac:dyDescent="0.25">
      <c r="A83" s="106" t="s">
        <v>12</v>
      </c>
      <c r="B83" s="124">
        <v>51</v>
      </c>
      <c r="C83" s="124">
        <v>0</v>
      </c>
      <c r="D83" s="3" t="s">
        <v>233</v>
      </c>
      <c r="E83" s="124">
        <v>851</v>
      </c>
      <c r="F83" s="3" t="s">
        <v>59</v>
      </c>
      <c r="G83" s="3" t="s">
        <v>61</v>
      </c>
      <c r="H83" s="124">
        <v>51180</v>
      </c>
      <c r="I83" s="3" t="s">
        <v>27</v>
      </c>
      <c r="J83" s="29">
        <f>'7.ВС'!J74</f>
        <v>42639</v>
      </c>
      <c r="K83" s="29">
        <f>'7.ВС'!K74</f>
        <v>0</v>
      </c>
      <c r="L83" s="29">
        <f>'7.ВС'!L74</f>
        <v>0</v>
      </c>
      <c r="M83" s="29">
        <f>'7.ВС'!M74</f>
        <v>42639</v>
      </c>
      <c r="N83" s="29">
        <f>'7.ВС'!N74</f>
        <v>0</v>
      </c>
      <c r="O83" s="29">
        <f>'7.ВС'!O74</f>
        <v>0</v>
      </c>
      <c r="P83" s="29">
        <f>'7.ВС'!P74</f>
        <v>0</v>
      </c>
      <c r="Q83" s="29">
        <f>'7.ВС'!Q74</f>
        <v>0</v>
      </c>
      <c r="R83" s="29">
        <f>'7.ВС'!R74</f>
        <v>42639</v>
      </c>
      <c r="S83" s="29">
        <f>'7.ВС'!S74</f>
        <v>0</v>
      </c>
      <c r="T83" s="29">
        <f>'7.ВС'!T74</f>
        <v>0</v>
      </c>
      <c r="U83" s="29">
        <f>'7.ВС'!U74</f>
        <v>42639</v>
      </c>
      <c r="V83" s="29">
        <f>'7.ВС'!V74</f>
        <v>0</v>
      </c>
      <c r="W83" s="29">
        <f>'7.ВС'!W74</f>
        <v>0</v>
      </c>
      <c r="X83" s="29">
        <f>'7.ВС'!X74</f>
        <v>0</v>
      </c>
      <c r="Y83" s="29">
        <f>'7.ВС'!Y74</f>
        <v>0</v>
      </c>
      <c r="Z83" s="29">
        <f>'7.ВС'!Z74</f>
        <v>42639</v>
      </c>
      <c r="AA83" s="29">
        <f>'7.ВС'!AA74</f>
        <v>0</v>
      </c>
      <c r="AB83" s="29">
        <f>'7.ВС'!AB74</f>
        <v>0</v>
      </c>
      <c r="AC83" s="29">
        <f>'7.ВС'!AC74</f>
        <v>42639</v>
      </c>
      <c r="AD83" s="29">
        <f>'7.ВС'!AD74</f>
        <v>0</v>
      </c>
      <c r="AE83" s="29">
        <f>'7.ВС'!AE74</f>
        <v>0</v>
      </c>
      <c r="AF83" s="29">
        <f>'7.ВС'!AF74</f>
        <v>0</v>
      </c>
      <c r="AG83" s="29">
        <f>'7.ВС'!AG74</f>
        <v>0</v>
      </c>
      <c r="AH83" s="29">
        <f>'7.ВС'!AH74</f>
        <v>42639</v>
      </c>
      <c r="AI83" s="29">
        <f>'7.ВС'!AI74</f>
        <v>0</v>
      </c>
      <c r="AJ83" s="29">
        <f>'7.ВС'!AJ74</f>
        <v>0</v>
      </c>
      <c r="AK83" s="29">
        <f>'7.ВС'!AK74</f>
        <v>42639</v>
      </c>
      <c r="AL83" s="29"/>
      <c r="AM83" s="29"/>
      <c r="AN83" s="29"/>
      <c r="AO83" s="29"/>
      <c r="AP83" s="29"/>
      <c r="AQ83" s="29">
        <f>'7.ВС'!AQ74</f>
        <v>42639</v>
      </c>
      <c r="AR83" s="29"/>
      <c r="AS83" s="9">
        <f t="shared" si="106"/>
        <v>42639</v>
      </c>
      <c r="AT83" s="29"/>
      <c r="AU83" s="9">
        <f t="shared" si="107"/>
        <v>42639</v>
      </c>
      <c r="AV83" s="29">
        <f>'7.ВС'!AV74</f>
        <v>42639</v>
      </c>
      <c r="AW83" s="29"/>
      <c r="AX83" s="29">
        <f t="shared" si="109"/>
        <v>42639</v>
      </c>
      <c r="AY83" s="29"/>
      <c r="AZ83" s="29">
        <f t="shared" si="110"/>
        <v>42639</v>
      </c>
      <c r="BA83" s="29"/>
      <c r="BB83" s="29">
        <f>'7.ВС'!BA74</f>
        <v>21943</v>
      </c>
      <c r="BC83" s="29">
        <f>'7.ВС'!BB74</f>
        <v>21943</v>
      </c>
      <c r="BD83" s="29">
        <f>'7.ВС'!BC74</f>
        <v>0</v>
      </c>
      <c r="BE83" s="29">
        <f>'7.ВС'!BD74</f>
        <v>0</v>
      </c>
      <c r="BF83" s="29">
        <f>'7.ВС'!BE74</f>
        <v>21943</v>
      </c>
      <c r="BG83" s="29">
        <f t="shared" si="94"/>
        <v>20696</v>
      </c>
      <c r="BH83" s="80">
        <f t="shared" si="95"/>
        <v>194.31709428975071</v>
      </c>
      <c r="BI83" s="29">
        <f t="shared" si="96"/>
        <v>20696</v>
      </c>
      <c r="BJ83" s="81">
        <f t="shared" si="97"/>
        <v>194.31709428975071</v>
      </c>
    </row>
    <row r="84" spans="1:62" s="31" customFormat="1" hidden="1" x14ac:dyDescent="0.25">
      <c r="A84" s="106" t="s">
        <v>45</v>
      </c>
      <c r="B84" s="124">
        <v>51</v>
      </c>
      <c r="C84" s="124">
        <v>0</v>
      </c>
      <c r="D84" s="3" t="s">
        <v>233</v>
      </c>
      <c r="E84" s="124">
        <v>851</v>
      </c>
      <c r="F84" s="3" t="s">
        <v>59</v>
      </c>
      <c r="G84" s="3" t="s">
        <v>61</v>
      </c>
      <c r="H84" s="124">
        <v>51180</v>
      </c>
      <c r="I84" s="3" t="s">
        <v>46</v>
      </c>
      <c r="J84" s="29">
        <f t="shared" ref="J84:BF84" si="122">J85</f>
        <v>991314</v>
      </c>
      <c r="K84" s="29">
        <f t="shared" si="122"/>
        <v>991314</v>
      </c>
      <c r="L84" s="29">
        <f t="shared" si="122"/>
        <v>0</v>
      </c>
      <c r="M84" s="29">
        <f t="shared" si="122"/>
        <v>0</v>
      </c>
      <c r="N84" s="29">
        <f t="shared" si="122"/>
        <v>0</v>
      </c>
      <c r="O84" s="29">
        <f t="shared" si="122"/>
        <v>0</v>
      </c>
      <c r="P84" s="29">
        <f t="shared" si="122"/>
        <v>0</v>
      </c>
      <c r="Q84" s="29">
        <f t="shared" si="122"/>
        <v>0</v>
      </c>
      <c r="R84" s="29">
        <f t="shared" si="122"/>
        <v>991314</v>
      </c>
      <c r="S84" s="29">
        <f t="shared" si="122"/>
        <v>991314</v>
      </c>
      <c r="T84" s="29">
        <f t="shared" si="122"/>
        <v>0</v>
      </c>
      <c r="U84" s="29">
        <f t="shared" si="122"/>
        <v>0</v>
      </c>
      <c r="V84" s="29">
        <f t="shared" si="122"/>
        <v>0</v>
      </c>
      <c r="W84" s="29">
        <f t="shared" si="122"/>
        <v>0</v>
      </c>
      <c r="X84" s="29">
        <f t="shared" si="122"/>
        <v>0</v>
      </c>
      <c r="Y84" s="29">
        <f t="shared" si="122"/>
        <v>0</v>
      </c>
      <c r="Z84" s="29">
        <f t="shared" si="122"/>
        <v>991314</v>
      </c>
      <c r="AA84" s="29">
        <f t="shared" si="122"/>
        <v>991314</v>
      </c>
      <c r="AB84" s="29">
        <f t="shared" si="122"/>
        <v>0</v>
      </c>
      <c r="AC84" s="29">
        <f t="shared" si="122"/>
        <v>0</v>
      </c>
      <c r="AD84" s="29">
        <f t="shared" si="122"/>
        <v>0</v>
      </c>
      <c r="AE84" s="29">
        <f t="shared" si="122"/>
        <v>0</v>
      </c>
      <c r="AF84" s="29">
        <f t="shared" si="122"/>
        <v>0</v>
      </c>
      <c r="AG84" s="29">
        <f t="shared" si="122"/>
        <v>0</v>
      </c>
      <c r="AH84" s="29">
        <f t="shared" si="122"/>
        <v>991314</v>
      </c>
      <c r="AI84" s="29">
        <f t="shared" si="122"/>
        <v>991314</v>
      </c>
      <c r="AJ84" s="29">
        <f t="shared" si="122"/>
        <v>0</v>
      </c>
      <c r="AK84" s="29">
        <f t="shared" si="122"/>
        <v>0</v>
      </c>
      <c r="AL84" s="29"/>
      <c r="AM84" s="29"/>
      <c r="AN84" s="29"/>
      <c r="AO84" s="29"/>
      <c r="AP84" s="29"/>
      <c r="AQ84" s="29">
        <f t="shared" si="122"/>
        <v>991314</v>
      </c>
      <c r="AR84" s="29"/>
      <c r="AS84" s="9">
        <f t="shared" si="106"/>
        <v>991314</v>
      </c>
      <c r="AT84" s="29"/>
      <c r="AU84" s="9">
        <f t="shared" si="107"/>
        <v>991314</v>
      </c>
      <c r="AV84" s="29">
        <f t="shared" si="122"/>
        <v>991314</v>
      </c>
      <c r="AW84" s="29"/>
      <c r="AX84" s="29">
        <f t="shared" si="109"/>
        <v>991314</v>
      </c>
      <c r="AY84" s="29"/>
      <c r="AZ84" s="29">
        <f t="shared" si="110"/>
        <v>991314</v>
      </c>
      <c r="BA84" s="29"/>
      <c r="BB84" s="29">
        <f t="shared" si="122"/>
        <v>799987</v>
      </c>
      <c r="BC84" s="29">
        <f t="shared" si="122"/>
        <v>799987</v>
      </c>
      <c r="BD84" s="29">
        <f t="shared" si="122"/>
        <v>799987</v>
      </c>
      <c r="BE84" s="29">
        <f t="shared" si="122"/>
        <v>0</v>
      </c>
      <c r="BF84" s="29">
        <f t="shared" si="122"/>
        <v>0</v>
      </c>
      <c r="BG84" s="29">
        <f t="shared" si="94"/>
        <v>191327</v>
      </c>
      <c r="BH84" s="80">
        <f t="shared" si="95"/>
        <v>123.91626363928414</v>
      </c>
      <c r="BI84" s="29">
        <f t="shared" si="96"/>
        <v>191327</v>
      </c>
      <c r="BJ84" s="81">
        <f t="shared" si="97"/>
        <v>123.91626363928414</v>
      </c>
    </row>
    <row r="85" spans="1:62" hidden="1" x14ac:dyDescent="0.25">
      <c r="A85" s="106" t="s">
        <v>47</v>
      </c>
      <c r="B85" s="124">
        <v>51</v>
      </c>
      <c r="C85" s="124">
        <v>0</v>
      </c>
      <c r="D85" s="3" t="s">
        <v>233</v>
      </c>
      <c r="E85" s="124">
        <v>851</v>
      </c>
      <c r="F85" s="3" t="s">
        <v>59</v>
      </c>
      <c r="G85" s="3" t="s">
        <v>61</v>
      </c>
      <c r="H85" s="124">
        <v>51180</v>
      </c>
      <c r="I85" s="3" t="s">
        <v>48</v>
      </c>
      <c r="J85" s="29">
        <f>'7.ВС'!J76</f>
        <v>991314</v>
      </c>
      <c r="K85" s="29">
        <f>'7.ВС'!K76</f>
        <v>991314</v>
      </c>
      <c r="L85" s="29">
        <f>'7.ВС'!L76</f>
        <v>0</v>
      </c>
      <c r="M85" s="29">
        <f>'7.ВС'!M76</f>
        <v>0</v>
      </c>
      <c r="N85" s="29">
        <f>'7.ВС'!N76</f>
        <v>0</v>
      </c>
      <c r="O85" s="29">
        <f>'7.ВС'!O76</f>
        <v>0</v>
      </c>
      <c r="P85" s="29">
        <f>'7.ВС'!P76</f>
        <v>0</v>
      </c>
      <c r="Q85" s="29">
        <f>'7.ВС'!Q76</f>
        <v>0</v>
      </c>
      <c r="R85" s="29">
        <f>'7.ВС'!R76</f>
        <v>991314</v>
      </c>
      <c r="S85" s="29">
        <f>'7.ВС'!S76</f>
        <v>991314</v>
      </c>
      <c r="T85" s="29">
        <f>'7.ВС'!T76</f>
        <v>0</v>
      </c>
      <c r="U85" s="29">
        <f>'7.ВС'!U76</f>
        <v>0</v>
      </c>
      <c r="V85" s="29">
        <f>'7.ВС'!V76</f>
        <v>0</v>
      </c>
      <c r="W85" s="29">
        <f>'7.ВС'!W76</f>
        <v>0</v>
      </c>
      <c r="X85" s="29">
        <f>'7.ВС'!X76</f>
        <v>0</v>
      </c>
      <c r="Y85" s="29">
        <f>'7.ВС'!Y76</f>
        <v>0</v>
      </c>
      <c r="Z85" s="29">
        <f>'7.ВС'!Z76</f>
        <v>991314</v>
      </c>
      <c r="AA85" s="29">
        <f>'7.ВС'!AA76</f>
        <v>991314</v>
      </c>
      <c r="AB85" s="29">
        <f>'7.ВС'!AB76</f>
        <v>0</v>
      </c>
      <c r="AC85" s="29">
        <f>'7.ВС'!AC76</f>
        <v>0</v>
      </c>
      <c r="AD85" s="29">
        <f>'7.ВС'!AD76</f>
        <v>0</v>
      </c>
      <c r="AE85" s="29">
        <f>'7.ВС'!AE76</f>
        <v>0</v>
      </c>
      <c r="AF85" s="29">
        <f>'7.ВС'!AF76</f>
        <v>0</v>
      </c>
      <c r="AG85" s="29">
        <f>'7.ВС'!AG76</f>
        <v>0</v>
      </c>
      <c r="AH85" s="29">
        <f>'7.ВС'!AH76</f>
        <v>991314</v>
      </c>
      <c r="AI85" s="29">
        <f>'7.ВС'!AI76</f>
        <v>991314</v>
      </c>
      <c r="AJ85" s="29">
        <f>'7.ВС'!AJ76</f>
        <v>0</v>
      </c>
      <c r="AK85" s="29">
        <f>'7.ВС'!AK76</f>
        <v>0</v>
      </c>
      <c r="AL85" s="29"/>
      <c r="AM85" s="29"/>
      <c r="AN85" s="29"/>
      <c r="AO85" s="29"/>
      <c r="AP85" s="29"/>
      <c r="AQ85" s="29">
        <f>'7.ВС'!AQ76</f>
        <v>991314</v>
      </c>
      <c r="AR85" s="29"/>
      <c r="AS85" s="9">
        <f t="shared" si="106"/>
        <v>991314</v>
      </c>
      <c r="AT85" s="29"/>
      <c r="AU85" s="9">
        <f t="shared" si="107"/>
        <v>991314</v>
      </c>
      <c r="AV85" s="29">
        <f>'7.ВС'!AV76</f>
        <v>991314</v>
      </c>
      <c r="AW85" s="29"/>
      <c r="AX85" s="29">
        <f t="shared" si="109"/>
        <v>991314</v>
      </c>
      <c r="AY85" s="29"/>
      <c r="AZ85" s="29">
        <f t="shared" si="110"/>
        <v>991314</v>
      </c>
      <c r="BA85" s="29"/>
      <c r="BB85" s="29">
        <f>'7.ВС'!BA76</f>
        <v>799987</v>
      </c>
      <c r="BC85" s="29">
        <f>'7.ВС'!BB76</f>
        <v>799987</v>
      </c>
      <c r="BD85" s="29">
        <f>'7.ВС'!BC76</f>
        <v>799987</v>
      </c>
      <c r="BE85" s="29">
        <f>'7.ВС'!BD76</f>
        <v>0</v>
      </c>
      <c r="BF85" s="29">
        <f>'7.ВС'!BE76</f>
        <v>0</v>
      </c>
      <c r="BG85" s="29">
        <f t="shared" si="94"/>
        <v>191327</v>
      </c>
      <c r="BH85" s="80">
        <f t="shared" si="95"/>
        <v>123.91626363928414</v>
      </c>
      <c r="BI85" s="29">
        <f t="shared" si="96"/>
        <v>191327</v>
      </c>
      <c r="BJ85" s="81">
        <f t="shared" si="97"/>
        <v>123.91626363928414</v>
      </c>
    </row>
    <row r="86" spans="1:62" s="31" customFormat="1" ht="42.75" hidden="1" x14ac:dyDescent="0.25">
      <c r="A86" s="25" t="s">
        <v>234</v>
      </c>
      <c r="B86" s="13">
        <v>51</v>
      </c>
      <c r="C86" s="13">
        <v>0</v>
      </c>
      <c r="D86" s="27" t="s">
        <v>235</v>
      </c>
      <c r="E86" s="13"/>
      <c r="F86" s="27"/>
      <c r="G86" s="27"/>
      <c r="H86" s="27"/>
      <c r="I86" s="27"/>
      <c r="J86" s="30">
        <f t="shared" ref="J86:BC89" si="123">J87</f>
        <v>52370.2</v>
      </c>
      <c r="K86" s="30">
        <f t="shared" si="123"/>
        <v>52370.2</v>
      </c>
      <c r="L86" s="30">
        <f t="shared" si="123"/>
        <v>0</v>
      </c>
      <c r="M86" s="30">
        <f t="shared" si="123"/>
        <v>0</v>
      </c>
      <c r="N86" s="30">
        <f t="shared" si="123"/>
        <v>0</v>
      </c>
      <c r="O86" s="30">
        <f t="shared" si="123"/>
        <v>0</v>
      </c>
      <c r="P86" s="30">
        <f t="shared" si="123"/>
        <v>0</v>
      </c>
      <c r="Q86" s="30">
        <f t="shared" si="123"/>
        <v>0</v>
      </c>
      <c r="R86" s="30">
        <f t="shared" si="123"/>
        <v>52370.2</v>
      </c>
      <c r="S86" s="30">
        <f t="shared" si="123"/>
        <v>52370.2</v>
      </c>
      <c r="T86" s="30">
        <f t="shared" si="123"/>
        <v>0</v>
      </c>
      <c r="U86" s="30">
        <f t="shared" si="123"/>
        <v>0</v>
      </c>
      <c r="V86" s="30">
        <f t="shared" si="123"/>
        <v>0</v>
      </c>
      <c r="W86" s="30">
        <f t="shared" si="123"/>
        <v>0</v>
      </c>
      <c r="X86" s="30">
        <f t="shared" si="123"/>
        <v>0</v>
      </c>
      <c r="Y86" s="30">
        <f t="shared" si="123"/>
        <v>0</v>
      </c>
      <c r="Z86" s="30">
        <f t="shared" si="123"/>
        <v>52370.2</v>
      </c>
      <c r="AA86" s="30">
        <f t="shared" si="123"/>
        <v>52370.2</v>
      </c>
      <c r="AB86" s="30">
        <f t="shared" si="123"/>
        <v>0</v>
      </c>
      <c r="AC86" s="30">
        <f t="shared" si="123"/>
        <v>0</v>
      </c>
      <c r="AD86" s="30">
        <f t="shared" si="123"/>
        <v>0</v>
      </c>
      <c r="AE86" s="30">
        <f t="shared" si="123"/>
        <v>0</v>
      </c>
      <c r="AF86" s="30">
        <f t="shared" si="123"/>
        <v>0</v>
      </c>
      <c r="AG86" s="30">
        <f t="shared" si="123"/>
        <v>0</v>
      </c>
      <c r="AH86" s="30">
        <f t="shared" si="123"/>
        <v>52370.2</v>
      </c>
      <c r="AI86" s="30">
        <f t="shared" si="123"/>
        <v>52370.2</v>
      </c>
      <c r="AJ86" s="30">
        <f t="shared" si="123"/>
        <v>0</v>
      </c>
      <c r="AK86" s="30">
        <f t="shared" si="123"/>
        <v>0</v>
      </c>
      <c r="AL86" s="30"/>
      <c r="AM86" s="30"/>
      <c r="AN86" s="30"/>
      <c r="AO86" s="30"/>
      <c r="AP86" s="30"/>
      <c r="AQ86" s="30">
        <f t="shared" si="123"/>
        <v>52370.2</v>
      </c>
      <c r="AR86" s="30"/>
      <c r="AS86" s="9">
        <f t="shared" si="106"/>
        <v>52370.2</v>
      </c>
      <c r="AT86" s="30"/>
      <c r="AU86" s="9">
        <f t="shared" si="107"/>
        <v>52370.2</v>
      </c>
      <c r="AV86" s="30">
        <f t="shared" si="123"/>
        <v>52370.2</v>
      </c>
      <c r="AW86" s="30"/>
      <c r="AX86" s="29">
        <f t="shared" si="109"/>
        <v>52370.2</v>
      </c>
      <c r="AY86" s="30"/>
      <c r="AZ86" s="29">
        <f t="shared" si="110"/>
        <v>52370.2</v>
      </c>
      <c r="BA86" s="30"/>
      <c r="BB86" s="30">
        <f t="shared" si="123"/>
        <v>50186.2</v>
      </c>
      <c r="BC86" s="30">
        <f t="shared" si="123"/>
        <v>50186.2</v>
      </c>
      <c r="BD86" s="30">
        <f t="shared" ref="BB86:BF89" si="124">BD87</f>
        <v>50186.2</v>
      </c>
      <c r="BE86" s="30">
        <f t="shared" si="124"/>
        <v>0</v>
      </c>
      <c r="BF86" s="30">
        <f t="shared" si="124"/>
        <v>0</v>
      </c>
      <c r="BG86" s="29">
        <f t="shared" si="94"/>
        <v>2184</v>
      </c>
      <c r="BH86" s="80">
        <f t="shared" si="95"/>
        <v>104.35179391944398</v>
      </c>
      <c r="BI86" s="29">
        <f t="shared" si="96"/>
        <v>2184</v>
      </c>
      <c r="BJ86" s="81">
        <f t="shared" si="97"/>
        <v>104.35179391944398</v>
      </c>
    </row>
    <row r="87" spans="1:62" s="31" customFormat="1" ht="28.5" hidden="1" x14ac:dyDescent="0.25">
      <c r="A87" s="25" t="s">
        <v>9</v>
      </c>
      <c r="B87" s="26">
        <v>51</v>
      </c>
      <c r="C87" s="26">
        <v>0</v>
      </c>
      <c r="D87" s="27" t="s">
        <v>235</v>
      </c>
      <c r="E87" s="26">
        <v>851</v>
      </c>
      <c r="F87" s="27"/>
      <c r="G87" s="27"/>
      <c r="H87" s="27"/>
      <c r="I87" s="3"/>
      <c r="J87" s="28">
        <f t="shared" si="123"/>
        <v>52370.2</v>
      </c>
      <c r="K87" s="28">
        <f t="shared" si="123"/>
        <v>52370.2</v>
      </c>
      <c r="L87" s="28">
        <f t="shared" si="123"/>
        <v>0</v>
      </c>
      <c r="M87" s="28">
        <f t="shared" si="123"/>
        <v>0</v>
      </c>
      <c r="N87" s="28">
        <f t="shared" si="123"/>
        <v>0</v>
      </c>
      <c r="O87" s="28">
        <f t="shared" si="123"/>
        <v>0</v>
      </c>
      <c r="P87" s="28">
        <f t="shared" si="123"/>
        <v>0</v>
      </c>
      <c r="Q87" s="28">
        <f t="shared" si="123"/>
        <v>0</v>
      </c>
      <c r="R87" s="28">
        <f t="shared" si="123"/>
        <v>52370.2</v>
      </c>
      <c r="S87" s="28">
        <f t="shared" si="123"/>
        <v>52370.2</v>
      </c>
      <c r="T87" s="28">
        <f t="shared" si="123"/>
        <v>0</v>
      </c>
      <c r="U87" s="28">
        <f t="shared" si="123"/>
        <v>0</v>
      </c>
      <c r="V87" s="28">
        <f t="shared" si="123"/>
        <v>0</v>
      </c>
      <c r="W87" s="28">
        <f t="shared" si="123"/>
        <v>0</v>
      </c>
      <c r="X87" s="28">
        <f t="shared" si="123"/>
        <v>0</v>
      </c>
      <c r="Y87" s="28">
        <f t="shared" si="123"/>
        <v>0</v>
      </c>
      <c r="Z87" s="28">
        <f t="shared" si="123"/>
        <v>52370.2</v>
      </c>
      <c r="AA87" s="28">
        <f t="shared" si="123"/>
        <v>52370.2</v>
      </c>
      <c r="AB87" s="28">
        <f t="shared" si="123"/>
        <v>0</v>
      </c>
      <c r="AC87" s="28">
        <f t="shared" si="123"/>
        <v>0</v>
      </c>
      <c r="AD87" s="28">
        <f t="shared" si="123"/>
        <v>0</v>
      </c>
      <c r="AE87" s="28">
        <f t="shared" si="123"/>
        <v>0</v>
      </c>
      <c r="AF87" s="28">
        <f t="shared" si="123"/>
        <v>0</v>
      </c>
      <c r="AG87" s="28">
        <f t="shared" si="123"/>
        <v>0</v>
      </c>
      <c r="AH87" s="28">
        <f t="shared" si="123"/>
        <v>52370.2</v>
      </c>
      <c r="AI87" s="28">
        <f t="shared" si="123"/>
        <v>52370.2</v>
      </c>
      <c r="AJ87" s="28">
        <f t="shared" si="123"/>
        <v>0</v>
      </c>
      <c r="AK87" s="28">
        <f t="shared" si="123"/>
        <v>0</v>
      </c>
      <c r="AL87" s="28"/>
      <c r="AM87" s="28"/>
      <c r="AN87" s="28"/>
      <c r="AO87" s="28"/>
      <c r="AP87" s="28"/>
      <c r="AQ87" s="28">
        <f t="shared" si="123"/>
        <v>52370.2</v>
      </c>
      <c r="AR87" s="28"/>
      <c r="AS87" s="9">
        <f t="shared" si="106"/>
        <v>52370.2</v>
      </c>
      <c r="AT87" s="28"/>
      <c r="AU87" s="9">
        <f t="shared" si="107"/>
        <v>52370.2</v>
      </c>
      <c r="AV87" s="28">
        <f t="shared" si="123"/>
        <v>52370.2</v>
      </c>
      <c r="AW87" s="28"/>
      <c r="AX87" s="29">
        <f t="shared" si="109"/>
        <v>52370.2</v>
      </c>
      <c r="AY87" s="28"/>
      <c r="AZ87" s="29">
        <f t="shared" si="110"/>
        <v>52370.2</v>
      </c>
      <c r="BA87" s="28"/>
      <c r="BB87" s="28">
        <f t="shared" si="124"/>
        <v>50186.2</v>
      </c>
      <c r="BC87" s="28">
        <f t="shared" si="124"/>
        <v>50186.2</v>
      </c>
      <c r="BD87" s="28">
        <f t="shared" si="124"/>
        <v>50186.2</v>
      </c>
      <c r="BE87" s="28">
        <f t="shared" si="124"/>
        <v>0</v>
      </c>
      <c r="BF87" s="28">
        <f t="shared" si="124"/>
        <v>0</v>
      </c>
      <c r="BG87" s="29">
        <f t="shared" si="94"/>
        <v>2184</v>
      </c>
      <c r="BH87" s="80">
        <f t="shared" si="95"/>
        <v>104.35179391944398</v>
      </c>
      <c r="BI87" s="29">
        <f t="shared" si="96"/>
        <v>2184</v>
      </c>
      <c r="BJ87" s="81">
        <f t="shared" si="97"/>
        <v>104.35179391944398</v>
      </c>
    </row>
    <row r="88" spans="1:62" s="31" customFormat="1" ht="225" hidden="1" x14ac:dyDescent="0.25">
      <c r="A88" s="22" t="s">
        <v>73</v>
      </c>
      <c r="B88" s="5">
        <v>51</v>
      </c>
      <c r="C88" s="5">
        <v>0</v>
      </c>
      <c r="D88" s="3" t="s">
        <v>235</v>
      </c>
      <c r="E88" s="124">
        <v>851</v>
      </c>
      <c r="F88" s="3" t="s">
        <v>16</v>
      </c>
      <c r="G88" s="3" t="s">
        <v>38</v>
      </c>
      <c r="H88" s="3" t="s">
        <v>236</v>
      </c>
      <c r="I88" s="3"/>
      <c r="J88" s="29">
        <f t="shared" si="123"/>
        <v>52370.2</v>
      </c>
      <c r="K88" s="29">
        <f t="shared" si="123"/>
        <v>52370.2</v>
      </c>
      <c r="L88" s="29">
        <f t="shared" si="123"/>
        <v>0</v>
      </c>
      <c r="M88" s="29">
        <f t="shared" si="123"/>
        <v>0</v>
      </c>
      <c r="N88" s="29">
        <f t="shared" si="123"/>
        <v>0</v>
      </c>
      <c r="O88" s="29">
        <f t="shared" si="123"/>
        <v>0</v>
      </c>
      <c r="P88" s="29">
        <f t="shared" si="123"/>
        <v>0</v>
      </c>
      <c r="Q88" s="29">
        <f t="shared" si="123"/>
        <v>0</v>
      </c>
      <c r="R88" s="29">
        <f t="shared" si="123"/>
        <v>52370.2</v>
      </c>
      <c r="S88" s="29">
        <f t="shared" si="123"/>
        <v>52370.2</v>
      </c>
      <c r="T88" s="29">
        <f t="shared" si="123"/>
        <v>0</v>
      </c>
      <c r="U88" s="29">
        <f t="shared" si="123"/>
        <v>0</v>
      </c>
      <c r="V88" s="29">
        <f t="shared" si="123"/>
        <v>0</v>
      </c>
      <c r="W88" s="29">
        <f t="shared" si="123"/>
        <v>0</v>
      </c>
      <c r="X88" s="29">
        <f t="shared" si="123"/>
        <v>0</v>
      </c>
      <c r="Y88" s="29">
        <f t="shared" si="123"/>
        <v>0</v>
      </c>
      <c r="Z88" s="29">
        <f t="shared" si="123"/>
        <v>52370.2</v>
      </c>
      <c r="AA88" s="29">
        <f t="shared" si="123"/>
        <v>52370.2</v>
      </c>
      <c r="AB88" s="29">
        <f t="shared" si="123"/>
        <v>0</v>
      </c>
      <c r="AC88" s="29">
        <f t="shared" si="123"/>
        <v>0</v>
      </c>
      <c r="AD88" s="29">
        <f t="shared" si="123"/>
        <v>0</v>
      </c>
      <c r="AE88" s="29">
        <f t="shared" si="123"/>
        <v>0</v>
      </c>
      <c r="AF88" s="29">
        <f t="shared" si="123"/>
        <v>0</v>
      </c>
      <c r="AG88" s="29">
        <f t="shared" si="123"/>
        <v>0</v>
      </c>
      <c r="AH88" s="29">
        <f t="shared" si="123"/>
        <v>52370.2</v>
      </c>
      <c r="AI88" s="29">
        <f t="shared" si="123"/>
        <v>52370.2</v>
      </c>
      <c r="AJ88" s="29">
        <f t="shared" si="123"/>
        <v>0</v>
      </c>
      <c r="AK88" s="29">
        <f t="shared" si="123"/>
        <v>0</v>
      </c>
      <c r="AL88" s="29"/>
      <c r="AM88" s="29"/>
      <c r="AN88" s="29"/>
      <c r="AO88" s="29"/>
      <c r="AP88" s="29"/>
      <c r="AQ88" s="29">
        <f t="shared" si="123"/>
        <v>52370.2</v>
      </c>
      <c r="AR88" s="29"/>
      <c r="AS88" s="9">
        <f t="shared" si="106"/>
        <v>52370.2</v>
      </c>
      <c r="AT88" s="29"/>
      <c r="AU88" s="9">
        <f t="shared" si="107"/>
        <v>52370.2</v>
      </c>
      <c r="AV88" s="29">
        <f t="shared" si="123"/>
        <v>52370.2</v>
      </c>
      <c r="AW88" s="29"/>
      <c r="AX88" s="29">
        <f t="shared" si="109"/>
        <v>52370.2</v>
      </c>
      <c r="AY88" s="29"/>
      <c r="AZ88" s="29">
        <f t="shared" si="110"/>
        <v>52370.2</v>
      </c>
      <c r="BA88" s="29"/>
      <c r="BB88" s="29">
        <f t="shared" si="124"/>
        <v>50186.2</v>
      </c>
      <c r="BC88" s="29">
        <f t="shared" si="124"/>
        <v>50186.2</v>
      </c>
      <c r="BD88" s="29">
        <f t="shared" si="124"/>
        <v>50186.2</v>
      </c>
      <c r="BE88" s="29">
        <f t="shared" si="124"/>
        <v>0</v>
      </c>
      <c r="BF88" s="29">
        <f t="shared" si="124"/>
        <v>0</v>
      </c>
      <c r="BG88" s="29">
        <f t="shared" si="94"/>
        <v>2184</v>
      </c>
      <c r="BH88" s="80">
        <f t="shared" si="95"/>
        <v>104.35179391944398</v>
      </c>
      <c r="BI88" s="29">
        <f t="shared" si="96"/>
        <v>2184</v>
      </c>
      <c r="BJ88" s="81">
        <f t="shared" si="97"/>
        <v>104.35179391944398</v>
      </c>
    </row>
    <row r="89" spans="1:62" s="31" customFormat="1" ht="60" hidden="1" x14ac:dyDescent="0.25">
      <c r="A89" s="106" t="s">
        <v>25</v>
      </c>
      <c r="B89" s="5">
        <v>51</v>
      </c>
      <c r="C89" s="5">
        <v>0</v>
      </c>
      <c r="D89" s="3" t="s">
        <v>235</v>
      </c>
      <c r="E89" s="124">
        <v>851</v>
      </c>
      <c r="F89" s="3" t="s">
        <v>16</v>
      </c>
      <c r="G89" s="3" t="s">
        <v>38</v>
      </c>
      <c r="H89" s="3" t="s">
        <v>236</v>
      </c>
      <c r="I89" s="3" t="s">
        <v>26</v>
      </c>
      <c r="J89" s="29">
        <f t="shared" si="123"/>
        <v>52370.2</v>
      </c>
      <c r="K89" s="29">
        <f t="shared" si="123"/>
        <v>52370.2</v>
      </c>
      <c r="L89" s="29">
        <f t="shared" si="123"/>
        <v>0</v>
      </c>
      <c r="M89" s="29">
        <f t="shared" si="123"/>
        <v>0</v>
      </c>
      <c r="N89" s="29">
        <f t="shared" si="123"/>
        <v>0</v>
      </c>
      <c r="O89" s="29">
        <f t="shared" si="123"/>
        <v>0</v>
      </c>
      <c r="P89" s="29">
        <f t="shared" si="123"/>
        <v>0</v>
      </c>
      <c r="Q89" s="29">
        <f t="shared" si="123"/>
        <v>0</v>
      </c>
      <c r="R89" s="29">
        <f t="shared" si="123"/>
        <v>52370.2</v>
      </c>
      <c r="S89" s="29">
        <f t="shared" si="123"/>
        <v>52370.2</v>
      </c>
      <c r="T89" s="29">
        <f t="shared" si="123"/>
        <v>0</v>
      </c>
      <c r="U89" s="29">
        <f t="shared" si="123"/>
        <v>0</v>
      </c>
      <c r="V89" s="29">
        <f t="shared" si="123"/>
        <v>0</v>
      </c>
      <c r="W89" s="29">
        <f t="shared" si="123"/>
        <v>0</v>
      </c>
      <c r="X89" s="29">
        <f t="shared" si="123"/>
        <v>0</v>
      </c>
      <c r="Y89" s="29">
        <f t="shared" si="123"/>
        <v>0</v>
      </c>
      <c r="Z89" s="29">
        <f t="shared" si="123"/>
        <v>52370.2</v>
      </c>
      <c r="AA89" s="29">
        <f t="shared" si="123"/>
        <v>52370.2</v>
      </c>
      <c r="AB89" s="29">
        <f t="shared" si="123"/>
        <v>0</v>
      </c>
      <c r="AC89" s="29">
        <f t="shared" si="123"/>
        <v>0</v>
      </c>
      <c r="AD89" s="29">
        <f t="shared" si="123"/>
        <v>0</v>
      </c>
      <c r="AE89" s="29">
        <f t="shared" si="123"/>
        <v>0</v>
      </c>
      <c r="AF89" s="29">
        <f t="shared" si="123"/>
        <v>0</v>
      </c>
      <c r="AG89" s="29">
        <f t="shared" si="123"/>
        <v>0</v>
      </c>
      <c r="AH89" s="29">
        <f t="shared" si="123"/>
        <v>52370.2</v>
      </c>
      <c r="AI89" s="29">
        <f t="shared" si="123"/>
        <v>52370.2</v>
      </c>
      <c r="AJ89" s="29">
        <f t="shared" si="123"/>
        <v>0</v>
      </c>
      <c r="AK89" s="29">
        <f t="shared" si="123"/>
        <v>0</v>
      </c>
      <c r="AL89" s="29"/>
      <c r="AM89" s="29"/>
      <c r="AN89" s="29"/>
      <c r="AO89" s="29"/>
      <c r="AP89" s="29"/>
      <c r="AQ89" s="29">
        <f t="shared" si="123"/>
        <v>52370.2</v>
      </c>
      <c r="AR89" s="29"/>
      <c r="AS89" s="9">
        <f t="shared" si="106"/>
        <v>52370.2</v>
      </c>
      <c r="AT89" s="29"/>
      <c r="AU89" s="9">
        <f t="shared" si="107"/>
        <v>52370.2</v>
      </c>
      <c r="AV89" s="29">
        <f t="shared" si="123"/>
        <v>52370.2</v>
      </c>
      <c r="AW89" s="29"/>
      <c r="AX89" s="29">
        <f t="shared" si="109"/>
        <v>52370.2</v>
      </c>
      <c r="AY89" s="29"/>
      <c r="AZ89" s="29">
        <f t="shared" si="110"/>
        <v>52370.2</v>
      </c>
      <c r="BA89" s="29"/>
      <c r="BB89" s="29">
        <f t="shared" si="124"/>
        <v>50186.2</v>
      </c>
      <c r="BC89" s="29">
        <f t="shared" si="124"/>
        <v>50186.2</v>
      </c>
      <c r="BD89" s="29">
        <f t="shared" si="124"/>
        <v>50186.2</v>
      </c>
      <c r="BE89" s="29">
        <f t="shared" si="124"/>
        <v>0</v>
      </c>
      <c r="BF89" s="29">
        <f t="shared" si="124"/>
        <v>0</v>
      </c>
      <c r="BG89" s="29">
        <f t="shared" si="94"/>
        <v>2184</v>
      </c>
      <c r="BH89" s="80">
        <f t="shared" si="95"/>
        <v>104.35179391944398</v>
      </c>
      <c r="BI89" s="29">
        <f t="shared" si="96"/>
        <v>2184</v>
      </c>
      <c r="BJ89" s="81">
        <f t="shared" si="97"/>
        <v>104.35179391944398</v>
      </c>
    </row>
    <row r="90" spans="1:62" ht="60" hidden="1" x14ac:dyDescent="0.25">
      <c r="A90" s="106" t="s">
        <v>12</v>
      </c>
      <c r="B90" s="5">
        <v>51</v>
      </c>
      <c r="C90" s="5">
        <v>0</v>
      </c>
      <c r="D90" s="3" t="s">
        <v>235</v>
      </c>
      <c r="E90" s="124">
        <v>851</v>
      </c>
      <c r="F90" s="3" t="s">
        <v>16</v>
      </c>
      <c r="G90" s="3" t="s">
        <v>38</v>
      </c>
      <c r="H90" s="3" t="s">
        <v>236</v>
      </c>
      <c r="I90" s="3" t="s">
        <v>27</v>
      </c>
      <c r="J90" s="29">
        <f>'7.ВС'!J96</f>
        <v>52370.2</v>
      </c>
      <c r="K90" s="29">
        <f>'7.ВС'!K96</f>
        <v>52370.2</v>
      </c>
      <c r="L90" s="29">
        <f>'7.ВС'!L96</f>
        <v>0</v>
      </c>
      <c r="M90" s="29">
        <f>'7.ВС'!M96</f>
        <v>0</v>
      </c>
      <c r="N90" s="29">
        <f>'7.ВС'!N96</f>
        <v>0</v>
      </c>
      <c r="O90" s="29">
        <f>'7.ВС'!O96</f>
        <v>0</v>
      </c>
      <c r="P90" s="29">
        <f>'7.ВС'!P96</f>
        <v>0</v>
      </c>
      <c r="Q90" s="29">
        <f>'7.ВС'!Q96</f>
        <v>0</v>
      </c>
      <c r="R90" s="29">
        <f>'7.ВС'!R96</f>
        <v>52370.2</v>
      </c>
      <c r="S90" s="29">
        <f>'7.ВС'!S96</f>
        <v>52370.2</v>
      </c>
      <c r="T90" s="29">
        <f>'7.ВС'!T96</f>
        <v>0</v>
      </c>
      <c r="U90" s="29">
        <f>'7.ВС'!U96</f>
        <v>0</v>
      </c>
      <c r="V90" s="29">
        <f>'7.ВС'!V96</f>
        <v>0</v>
      </c>
      <c r="W90" s="29">
        <f>'7.ВС'!W96</f>
        <v>0</v>
      </c>
      <c r="X90" s="29">
        <f>'7.ВС'!X96</f>
        <v>0</v>
      </c>
      <c r="Y90" s="29">
        <f>'7.ВС'!Y96</f>
        <v>0</v>
      </c>
      <c r="Z90" s="29">
        <f>'7.ВС'!Z96</f>
        <v>52370.2</v>
      </c>
      <c r="AA90" s="29">
        <f>'7.ВС'!AA96</f>
        <v>52370.2</v>
      </c>
      <c r="AB90" s="29">
        <f>'7.ВС'!AB96</f>
        <v>0</v>
      </c>
      <c r="AC90" s="29">
        <f>'7.ВС'!AC96</f>
        <v>0</v>
      </c>
      <c r="AD90" s="29">
        <f>'7.ВС'!AD96</f>
        <v>0</v>
      </c>
      <c r="AE90" s="29">
        <f>'7.ВС'!AE96</f>
        <v>0</v>
      </c>
      <c r="AF90" s="29">
        <f>'7.ВС'!AF96</f>
        <v>0</v>
      </c>
      <c r="AG90" s="29">
        <f>'7.ВС'!AG96</f>
        <v>0</v>
      </c>
      <c r="AH90" s="29">
        <f>'7.ВС'!AH96</f>
        <v>52370.2</v>
      </c>
      <c r="AI90" s="29">
        <f>'7.ВС'!AI96</f>
        <v>52370.2</v>
      </c>
      <c r="AJ90" s="29">
        <f>'7.ВС'!AJ96</f>
        <v>0</v>
      </c>
      <c r="AK90" s="29">
        <f>'7.ВС'!AK96</f>
        <v>0</v>
      </c>
      <c r="AL90" s="29"/>
      <c r="AM90" s="29"/>
      <c r="AN90" s="29"/>
      <c r="AO90" s="29"/>
      <c r="AP90" s="29"/>
      <c r="AQ90" s="29">
        <f>'7.ВС'!AQ96</f>
        <v>52370.2</v>
      </c>
      <c r="AR90" s="29"/>
      <c r="AS90" s="9">
        <f t="shared" si="106"/>
        <v>52370.2</v>
      </c>
      <c r="AT90" s="29"/>
      <c r="AU90" s="9">
        <f t="shared" si="107"/>
        <v>52370.2</v>
      </c>
      <c r="AV90" s="29">
        <f>'7.ВС'!AV96</f>
        <v>52370.2</v>
      </c>
      <c r="AW90" s="29"/>
      <c r="AX90" s="29">
        <f t="shared" si="109"/>
        <v>52370.2</v>
      </c>
      <c r="AY90" s="29"/>
      <c r="AZ90" s="29">
        <f t="shared" si="110"/>
        <v>52370.2</v>
      </c>
      <c r="BA90" s="29"/>
      <c r="BB90" s="29">
        <f>'7.ВС'!BA96</f>
        <v>50186.2</v>
      </c>
      <c r="BC90" s="29">
        <f>'7.ВС'!BB96</f>
        <v>50186.2</v>
      </c>
      <c r="BD90" s="29">
        <f>'7.ВС'!BC96</f>
        <v>50186.2</v>
      </c>
      <c r="BE90" s="29">
        <f>'7.ВС'!BD96</f>
        <v>0</v>
      </c>
      <c r="BF90" s="29">
        <f>'7.ВС'!BE96</f>
        <v>0</v>
      </c>
      <c r="BG90" s="29">
        <f t="shared" si="94"/>
        <v>2184</v>
      </c>
      <c r="BH90" s="80">
        <f t="shared" si="95"/>
        <v>104.35179391944398</v>
      </c>
      <c r="BI90" s="29">
        <f t="shared" si="96"/>
        <v>2184</v>
      </c>
      <c r="BJ90" s="81">
        <f t="shared" si="97"/>
        <v>104.35179391944398</v>
      </c>
    </row>
    <row r="91" spans="1:62" s="31" customFormat="1" ht="89.25" customHeight="1" x14ac:dyDescent="0.25">
      <c r="A91" s="25" t="s">
        <v>237</v>
      </c>
      <c r="B91" s="26">
        <v>51</v>
      </c>
      <c r="C91" s="26">
        <v>0</v>
      </c>
      <c r="D91" s="27" t="s">
        <v>238</v>
      </c>
      <c r="E91" s="13"/>
      <c r="F91" s="27"/>
      <c r="G91" s="27"/>
      <c r="H91" s="27"/>
      <c r="I91" s="27"/>
      <c r="J91" s="30">
        <f t="shared" ref="J91:BF91" si="125">J92</f>
        <v>177201</v>
      </c>
      <c r="K91" s="30">
        <f t="shared" si="125"/>
        <v>0</v>
      </c>
      <c r="L91" s="30">
        <f t="shared" si="125"/>
        <v>177201</v>
      </c>
      <c r="M91" s="30">
        <f t="shared" si="125"/>
        <v>0</v>
      </c>
      <c r="N91" s="30">
        <f t="shared" si="125"/>
        <v>3315000</v>
      </c>
      <c r="O91" s="30">
        <f t="shared" si="125"/>
        <v>0</v>
      </c>
      <c r="P91" s="30">
        <f t="shared" si="125"/>
        <v>3315000</v>
      </c>
      <c r="Q91" s="30">
        <f t="shared" si="125"/>
        <v>0</v>
      </c>
      <c r="R91" s="30">
        <f t="shared" si="125"/>
        <v>3492201</v>
      </c>
      <c r="S91" s="30">
        <f t="shared" si="125"/>
        <v>0</v>
      </c>
      <c r="T91" s="30">
        <f t="shared" si="125"/>
        <v>3492201</v>
      </c>
      <c r="U91" s="30">
        <f t="shared" si="125"/>
        <v>0</v>
      </c>
      <c r="V91" s="30">
        <f t="shared" si="125"/>
        <v>0</v>
      </c>
      <c r="W91" s="30">
        <f t="shared" si="125"/>
        <v>0</v>
      </c>
      <c r="X91" s="30">
        <f t="shared" si="125"/>
        <v>0</v>
      </c>
      <c r="Y91" s="30">
        <f t="shared" si="125"/>
        <v>0</v>
      </c>
      <c r="Z91" s="30">
        <f t="shared" si="125"/>
        <v>3492201</v>
      </c>
      <c r="AA91" s="30">
        <f t="shared" si="125"/>
        <v>0</v>
      </c>
      <c r="AB91" s="30">
        <f t="shared" si="125"/>
        <v>3492201</v>
      </c>
      <c r="AC91" s="30">
        <f t="shared" si="125"/>
        <v>0</v>
      </c>
      <c r="AD91" s="30">
        <f t="shared" si="125"/>
        <v>0</v>
      </c>
      <c r="AE91" s="30">
        <f t="shared" si="125"/>
        <v>0</v>
      </c>
      <c r="AF91" s="30">
        <f t="shared" si="125"/>
        <v>0</v>
      </c>
      <c r="AG91" s="30">
        <f t="shared" si="125"/>
        <v>0</v>
      </c>
      <c r="AH91" s="30">
        <f t="shared" si="125"/>
        <v>3492201</v>
      </c>
      <c r="AI91" s="30">
        <f t="shared" si="125"/>
        <v>0</v>
      </c>
      <c r="AJ91" s="30">
        <f t="shared" si="125"/>
        <v>3492201</v>
      </c>
      <c r="AK91" s="30">
        <f t="shared" si="125"/>
        <v>0</v>
      </c>
      <c r="AL91" s="30"/>
      <c r="AM91" s="30"/>
      <c r="AN91" s="30"/>
      <c r="AO91" s="30"/>
      <c r="AP91" s="30"/>
      <c r="AQ91" s="30">
        <f t="shared" si="125"/>
        <v>268679</v>
      </c>
      <c r="AR91" s="30">
        <f t="shared" si="125"/>
        <v>1738082</v>
      </c>
      <c r="AS91" s="30">
        <f t="shared" si="125"/>
        <v>2006761</v>
      </c>
      <c r="AT91" s="30">
        <f t="shared" si="125"/>
        <v>5050505</v>
      </c>
      <c r="AU91" s="30">
        <f t="shared" si="125"/>
        <v>7057266</v>
      </c>
      <c r="AV91" s="30">
        <f t="shared" si="125"/>
        <v>673896</v>
      </c>
      <c r="AW91" s="30">
        <f t="shared" si="125"/>
        <v>9437205</v>
      </c>
      <c r="AX91" s="30">
        <f t="shared" si="125"/>
        <v>10111101</v>
      </c>
      <c r="AY91" s="30">
        <f t="shared" si="125"/>
        <v>37191920</v>
      </c>
      <c r="AZ91" s="30">
        <f t="shared" si="125"/>
        <v>47303021</v>
      </c>
      <c r="BA91" s="30"/>
      <c r="BB91" s="30">
        <f t="shared" si="125"/>
        <v>646734</v>
      </c>
      <c r="BC91" s="30">
        <f t="shared" si="125"/>
        <v>9044788.1500000004</v>
      </c>
      <c r="BD91" s="30">
        <f t="shared" si="125"/>
        <v>0</v>
      </c>
      <c r="BE91" s="30">
        <f t="shared" si="125"/>
        <v>890377.47</v>
      </c>
      <c r="BF91" s="30">
        <f t="shared" si="125"/>
        <v>91000</v>
      </c>
      <c r="BG91" s="29">
        <f t="shared" si="94"/>
        <v>-469533</v>
      </c>
      <c r="BH91" s="80">
        <f t="shared" si="95"/>
        <v>27.399363571421947</v>
      </c>
      <c r="BI91" s="29">
        <f t="shared" si="96"/>
        <v>-8867587.1500000004</v>
      </c>
      <c r="BJ91" s="81">
        <f t="shared" si="97"/>
        <v>1.9591503644007406</v>
      </c>
    </row>
    <row r="92" spans="1:62" s="31" customFormat="1" ht="28.5" x14ac:dyDescent="0.25">
      <c r="A92" s="25" t="s">
        <v>9</v>
      </c>
      <c r="B92" s="26">
        <v>51</v>
      </c>
      <c r="C92" s="26">
        <v>0</v>
      </c>
      <c r="D92" s="27" t="s">
        <v>238</v>
      </c>
      <c r="E92" s="26">
        <v>851</v>
      </c>
      <c r="F92" s="27"/>
      <c r="G92" s="27"/>
      <c r="H92" s="27"/>
      <c r="I92" s="3"/>
      <c r="J92" s="28">
        <f t="shared" ref="J92:AC92" si="126">J93+J96+J99+J102+J105++J108+J111</f>
        <v>177201</v>
      </c>
      <c r="K92" s="28">
        <f t="shared" si="126"/>
        <v>0</v>
      </c>
      <c r="L92" s="28">
        <f t="shared" si="126"/>
        <v>177201</v>
      </c>
      <c r="M92" s="28">
        <f t="shared" si="126"/>
        <v>0</v>
      </c>
      <c r="N92" s="28">
        <f t="shared" si="126"/>
        <v>3315000</v>
      </c>
      <c r="O92" s="28">
        <f t="shared" si="126"/>
        <v>0</v>
      </c>
      <c r="P92" s="28">
        <f t="shared" si="126"/>
        <v>3315000</v>
      </c>
      <c r="Q92" s="28">
        <f t="shared" si="126"/>
        <v>0</v>
      </c>
      <c r="R92" s="28">
        <f t="shared" si="126"/>
        <v>3492201</v>
      </c>
      <c r="S92" s="28">
        <f t="shared" si="126"/>
        <v>0</v>
      </c>
      <c r="T92" s="28">
        <f t="shared" si="126"/>
        <v>3492201</v>
      </c>
      <c r="U92" s="28">
        <f t="shared" si="126"/>
        <v>0</v>
      </c>
      <c r="V92" s="28">
        <f t="shared" si="126"/>
        <v>0</v>
      </c>
      <c r="W92" s="28">
        <f t="shared" si="126"/>
        <v>0</v>
      </c>
      <c r="X92" s="28">
        <f t="shared" si="126"/>
        <v>0</v>
      </c>
      <c r="Y92" s="28">
        <f t="shared" si="126"/>
        <v>0</v>
      </c>
      <c r="Z92" s="28">
        <f t="shared" si="126"/>
        <v>3492201</v>
      </c>
      <c r="AA92" s="28">
        <f t="shared" si="126"/>
        <v>0</v>
      </c>
      <c r="AB92" s="28">
        <f t="shared" si="126"/>
        <v>3492201</v>
      </c>
      <c r="AC92" s="28">
        <f t="shared" si="126"/>
        <v>0</v>
      </c>
      <c r="AD92" s="28">
        <f t="shared" ref="AD92:AK92" si="127">AD93+AD96+AD99+AD102+AD105++AD108+AD111</f>
        <v>0</v>
      </c>
      <c r="AE92" s="28">
        <f t="shared" si="127"/>
        <v>0</v>
      </c>
      <c r="AF92" s="28">
        <f t="shared" si="127"/>
        <v>0</v>
      </c>
      <c r="AG92" s="28">
        <f t="shared" si="127"/>
        <v>0</v>
      </c>
      <c r="AH92" s="28">
        <f t="shared" si="127"/>
        <v>3492201</v>
      </c>
      <c r="AI92" s="28">
        <f t="shared" si="127"/>
        <v>0</v>
      </c>
      <c r="AJ92" s="28">
        <f t="shared" si="127"/>
        <v>3492201</v>
      </c>
      <c r="AK92" s="28">
        <f t="shared" si="127"/>
        <v>0</v>
      </c>
      <c r="AL92" s="28"/>
      <c r="AM92" s="28"/>
      <c r="AN92" s="28"/>
      <c r="AO92" s="28"/>
      <c r="AP92" s="28"/>
      <c r="AQ92" s="28">
        <f>AQ93+AQ96+AQ99+AQ102+AQ105+AQ108+AQ111</f>
        <v>268679</v>
      </c>
      <c r="AR92" s="28">
        <f t="shared" ref="AR92:AS92" si="128">AR93+AR96+AR99+AR102+AR105+AR108+AR111</f>
        <v>1738082</v>
      </c>
      <c r="AS92" s="28">
        <f t="shared" si="128"/>
        <v>2006761</v>
      </c>
      <c r="AT92" s="28">
        <f>AT93+AT96+AT99+AT102+AT105+AT108+AT111+AT114</f>
        <v>5050505</v>
      </c>
      <c r="AU92" s="28">
        <f t="shared" ref="AU92:AZ92" si="129">AU93+AU96+AU99+AU102+AU105+AU108+AU111+AU114</f>
        <v>7057266</v>
      </c>
      <c r="AV92" s="28">
        <f t="shared" si="129"/>
        <v>673896</v>
      </c>
      <c r="AW92" s="28">
        <f t="shared" si="129"/>
        <v>9437205</v>
      </c>
      <c r="AX92" s="28">
        <f t="shared" si="129"/>
        <v>10111101</v>
      </c>
      <c r="AY92" s="28">
        <f t="shared" si="129"/>
        <v>37191920</v>
      </c>
      <c r="AZ92" s="28">
        <f t="shared" si="129"/>
        <v>47303021</v>
      </c>
      <c r="BA92" s="28"/>
      <c r="BB92" s="28">
        <f>BB93+BB96+BB99+BB102+BB105++BB108+BB111</f>
        <v>646734</v>
      </c>
      <c r="BC92" s="28">
        <f>BC93+BC96+BC99+BC102+BC105++BC108+BC111</f>
        <v>9044788.1500000004</v>
      </c>
      <c r="BD92" s="28">
        <f>BD93+BD96+BD99+BD102+BD105++BD108+BD111</f>
        <v>0</v>
      </c>
      <c r="BE92" s="28">
        <f>BE93+BE96+BE99+BE102+BE105++BE108+BE111</f>
        <v>890377.47</v>
      </c>
      <c r="BF92" s="28">
        <f>BF93+BF96+BF99+BF102+BF105++BF108+BF111</f>
        <v>91000</v>
      </c>
      <c r="BG92" s="29">
        <f t="shared" si="94"/>
        <v>-469533</v>
      </c>
      <c r="BH92" s="80">
        <f t="shared" si="95"/>
        <v>27.399363571421947</v>
      </c>
      <c r="BI92" s="29">
        <f t="shared" si="96"/>
        <v>-8867587.1500000004</v>
      </c>
      <c r="BJ92" s="81">
        <f t="shared" si="97"/>
        <v>1.9591503644007406</v>
      </c>
    </row>
    <row r="93" spans="1:62" ht="60" hidden="1" x14ac:dyDescent="0.25">
      <c r="A93" s="22" t="s">
        <v>101</v>
      </c>
      <c r="B93" s="124">
        <v>51</v>
      </c>
      <c r="C93" s="124">
        <v>0</v>
      </c>
      <c r="D93" s="3" t="s">
        <v>238</v>
      </c>
      <c r="E93" s="124">
        <v>851</v>
      </c>
      <c r="F93" s="3" t="s">
        <v>38</v>
      </c>
      <c r="G93" s="3" t="s">
        <v>59</v>
      </c>
      <c r="H93" s="3" t="s">
        <v>299</v>
      </c>
      <c r="I93" s="3"/>
      <c r="J93" s="29">
        <f t="shared" ref="J93:BF93" si="130">J94</f>
        <v>0</v>
      </c>
      <c r="K93" s="29">
        <f t="shared" si="130"/>
        <v>0</v>
      </c>
      <c r="L93" s="29">
        <f t="shared" si="130"/>
        <v>0</v>
      </c>
      <c r="M93" s="29">
        <f t="shared" si="130"/>
        <v>0</v>
      </c>
      <c r="N93" s="29">
        <f t="shared" si="130"/>
        <v>3215000</v>
      </c>
      <c r="O93" s="29">
        <f t="shared" si="130"/>
        <v>0</v>
      </c>
      <c r="P93" s="29">
        <f t="shared" si="130"/>
        <v>3215000</v>
      </c>
      <c r="Q93" s="29">
        <f t="shared" si="130"/>
        <v>0</v>
      </c>
      <c r="R93" s="29">
        <f t="shared" si="130"/>
        <v>3215000</v>
      </c>
      <c r="S93" s="29">
        <f t="shared" si="130"/>
        <v>0</v>
      </c>
      <c r="T93" s="29">
        <f t="shared" si="130"/>
        <v>3215000</v>
      </c>
      <c r="U93" s="29">
        <f t="shared" si="130"/>
        <v>0</v>
      </c>
      <c r="V93" s="29">
        <f t="shared" si="130"/>
        <v>0</v>
      </c>
      <c r="W93" s="29">
        <f t="shared" si="130"/>
        <v>0</v>
      </c>
      <c r="X93" s="29">
        <f t="shared" si="130"/>
        <v>0</v>
      </c>
      <c r="Y93" s="29">
        <f t="shared" si="130"/>
        <v>0</v>
      </c>
      <c r="Z93" s="29">
        <f t="shared" si="130"/>
        <v>3215000</v>
      </c>
      <c r="AA93" s="29">
        <f t="shared" si="130"/>
        <v>0</v>
      </c>
      <c r="AB93" s="29">
        <f t="shared" si="130"/>
        <v>3215000</v>
      </c>
      <c r="AC93" s="29">
        <f t="shared" si="130"/>
        <v>0</v>
      </c>
      <c r="AD93" s="29">
        <f t="shared" si="130"/>
        <v>0</v>
      </c>
      <c r="AE93" s="29">
        <f t="shared" si="130"/>
        <v>0</v>
      </c>
      <c r="AF93" s="29">
        <f t="shared" si="130"/>
        <v>0</v>
      </c>
      <c r="AG93" s="29">
        <f t="shared" si="130"/>
        <v>0</v>
      </c>
      <c r="AH93" s="29">
        <f t="shared" si="130"/>
        <v>3215000</v>
      </c>
      <c r="AI93" s="29">
        <f t="shared" si="130"/>
        <v>0</v>
      </c>
      <c r="AJ93" s="29">
        <f t="shared" si="130"/>
        <v>3215000</v>
      </c>
      <c r="AK93" s="29">
        <f t="shared" si="130"/>
        <v>0</v>
      </c>
      <c r="AL93" s="29"/>
      <c r="AM93" s="29"/>
      <c r="AN93" s="29"/>
      <c r="AO93" s="29"/>
      <c r="AP93" s="29"/>
      <c r="AQ93" s="29">
        <f t="shared" si="130"/>
        <v>0</v>
      </c>
      <c r="AR93" s="29"/>
      <c r="AS93" s="9">
        <f t="shared" si="106"/>
        <v>0</v>
      </c>
      <c r="AT93" s="29"/>
      <c r="AU93" s="9">
        <f t="shared" ref="AU93:AU107" si="131">AS93+AT93</f>
        <v>0</v>
      </c>
      <c r="AV93" s="29">
        <f t="shared" si="130"/>
        <v>0</v>
      </c>
      <c r="AW93" s="29"/>
      <c r="AX93" s="29">
        <f t="shared" si="109"/>
        <v>0</v>
      </c>
      <c r="AY93" s="29"/>
      <c r="AZ93" s="29">
        <f t="shared" ref="AZ93:AZ107" si="132">AX93+AY93</f>
        <v>0</v>
      </c>
      <c r="BA93" s="29"/>
      <c r="BB93" s="29">
        <f t="shared" si="130"/>
        <v>0</v>
      </c>
      <c r="BC93" s="29">
        <f t="shared" si="130"/>
        <v>386025.41</v>
      </c>
      <c r="BD93" s="29">
        <f t="shared" si="130"/>
        <v>0</v>
      </c>
      <c r="BE93" s="29">
        <f t="shared" si="130"/>
        <v>386025.41</v>
      </c>
      <c r="BF93" s="29">
        <f t="shared" si="130"/>
        <v>0</v>
      </c>
      <c r="BG93" s="29">
        <f t="shared" si="94"/>
        <v>0</v>
      </c>
      <c r="BH93" s="80" t="e">
        <f t="shared" si="95"/>
        <v>#DIV/0!</v>
      </c>
      <c r="BI93" s="29">
        <f t="shared" si="96"/>
        <v>-386025.41</v>
      </c>
      <c r="BJ93" s="81">
        <f t="shared" si="97"/>
        <v>0</v>
      </c>
    </row>
    <row r="94" spans="1:62" ht="45" hidden="1" x14ac:dyDescent="0.25">
      <c r="A94" s="106" t="s">
        <v>97</v>
      </c>
      <c r="B94" s="124">
        <v>51</v>
      </c>
      <c r="C94" s="124">
        <v>0</v>
      </c>
      <c r="D94" s="3" t="s">
        <v>238</v>
      </c>
      <c r="E94" s="124">
        <v>851</v>
      </c>
      <c r="F94" s="3" t="s">
        <v>38</v>
      </c>
      <c r="G94" s="3" t="s">
        <v>59</v>
      </c>
      <c r="H94" s="3" t="s">
        <v>299</v>
      </c>
      <c r="I94" s="3" t="s">
        <v>98</v>
      </c>
      <c r="J94" s="29">
        <f t="shared" ref="J94:AV94" si="133">J95</f>
        <v>0</v>
      </c>
      <c r="K94" s="29">
        <f t="shared" si="133"/>
        <v>0</v>
      </c>
      <c r="L94" s="29">
        <f t="shared" si="133"/>
        <v>0</v>
      </c>
      <c r="M94" s="29">
        <f t="shared" si="133"/>
        <v>0</v>
      </c>
      <c r="N94" s="29">
        <f t="shared" si="133"/>
        <v>3215000</v>
      </c>
      <c r="O94" s="29">
        <f t="shared" si="133"/>
        <v>0</v>
      </c>
      <c r="P94" s="29">
        <f t="shared" si="133"/>
        <v>3215000</v>
      </c>
      <c r="Q94" s="29">
        <f t="shared" si="133"/>
        <v>0</v>
      </c>
      <c r="R94" s="29">
        <f t="shared" si="133"/>
        <v>3215000</v>
      </c>
      <c r="S94" s="29">
        <f t="shared" si="133"/>
        <v>0</v>
      </c>
      <c r="T94" s="29">
        <f t="shared" si="133"/>
        <v>3215000</v>
      </c>
      <c r="U94" s="29">
        <f t="shared" si="133"/>
        <v>0</v>
      </c>
      <c r="V94" s="29">
        <f t="shared" si="133"/>
        <v>0</v>
      </c>
      <c r="W94" s="29">
        <f t="shared" si="133"/>
        <v>0</v>
      </c>
      <c r="X94" s="29">
        <f t="shared" si="133"/>
        <v>0</v>
      </c>
      <c r="Y94" s="29">
        <f t="shared" si="133"/>
        <v>0</v>
      </c>
      <c r="Z94" s="29">
        <f t="shared" si="133"/>
        <v>3215000</v>
      </c>
      <c r="AA94" s="29">
        <f t="shared" si="133"/>
        <v>0</v>
      </c>
      <c r="AB94" s="29">
        <f t="shared" si="133"/>
        <v>3215000</v>
      </c>
      <c r="AC94" s="29">
        <f t="shared" si="133"/>
        <v>0</v>
      </c>
      <c r="AD94" s="29">
        <f t="shared" si="133"/>
        <v>0</v>
      </c>
      <c r="AE94" s="29">
        <f t="shared" si="133"/>
        <v>0</v>
      </c>
      <c r="AF94" s="29">
        <f t="shared" si="133"/>
        <v>0</v>
      </c>
      <c r="AG94" s="29">
        <f t="shared" si="133"/>
        <v>0</v>
      </c>
      <c r="AH94" s="29">
        <f t="shared" si="133"/>
        <v>3215000</v>
      </c>
      <c r="AI94" s="29">
        <f t="shared" si="133"/>
        <v>0</v>
      </c>
      <c r="AJ94" s="29">
        <f t="shared" si="133"/>
        <v>3215000</v>
      </c>
      <c r="AK94" s="29">
        <f t="shared" si="133"/>
        <v>0</v>
      </c>
      <c r="AL94" s="29"/>
      <c r="AM94" s="29"/>
      <c r="AN94" s="29"/>
      <c r="AO94" s="29"/>
      <c r="AP94" s="29"/>
      <c r="AQ94" s="29">
        <f t="shared" si="133"/>
        <v>0</v>
      </c>
      <c r="AR94" s="29"/>
      <c r="AS94" s="9">
        <f t="shared" si="106"/>
        <v>0</v>
      </c>
      <c r="AT94" s="29"/>
      <c r="AU94" s="9">
        <f t="shared" si="131"/>
        <v>0</v>
      </c>
      <c r="AV94" s="29">
        <f t="shared" si="133"/>
        <v>0</v>
      </c>
      <c r="AW94" s="29"/>
      <c r="AX94" s="29">
        <f t="shared" si="109"/>
        <v>0</v>
      </c>
      <c r="AY94" s="29"/>
      <c r="AZ94" s="29">
        <f t="shared" si="132"/>
        <v>0</v>
      </c>
      <c r="BA94" s="29"/>
      <c r="BB94" s="29">
        <f t="shared" ref="BB94:BF94" si="134">BB95</f>
        <v>0</v>
      </c>
      <c r="BC94" s="29">
        <f t="shared" si="134"/>
        <v>386025.41</v>
      </c>
      <c r="BD94" s="29">
        <f t="shared" si="134"/>
        <v>0</v>
      </c>
      <c r="BE94" s="29">
        <f t="shared" si="134"/>
        <v>386025.41</v>
      </c>
      <c r="BF94" s="29">
        <f t="shared" si="134"/>
        <v>0</v>
      </c>
      <c r="BG94" s="29">
        <f t="shared" si="94"/>
        <v>0</v>
      </c>
      <c r="BH94" s="80" t="e">
        <f t="shared" si="95"/>
        <v>#DIV/0!</v>
      </c>
      <c r="BI94" s="29">
        <f t="shared" si="96"/>
        <v>-386025.41</v>
      </c>
      <c r="BJ94" s="81">
        <f t="shared" si="97"/>
        <v>0</v>
      </c>
    </row>
    <row r="95" spans="1:62" hidden="1" x14ac:dyDescent="0.25">
      <c r="A95" s="106" t="s">
        <v>99</v>
      </c>
      <c r="B95" s="124">
        <v>51</v>
      </c>
      <c r="C95" s="124">
        <v>0</v>
      </c>
      <c r="D95" s="3" t="s">
        <v>238</v>
      </c>
      <c r="E95" s="124">
        <v>851</v>
      </c>
      <c r="F95" s="3" t="s">
        <v>38</v>
      </c>
      <c r="G95" s="3" t="s">
        <v>59</v>
      </c>
      <c r="H95" s="3" t="s">
        <v>299</v>
      </c>
      <c r="I95" s="3" t="s">
        <v>100</v>
      </c>
      <c r="J95" s="29">
        <f>'7.ВС'!J137</f>
        <v>0</v>
      </c>
      <c r="K95" s="29">
        <f>'7.ВС'!K137</f>
        <v>0</v>
      </c>
      <c r="L95" s="29">
        <f>'7.ВС'!L137</f>
        <v>0</v>
      </c>
      <c r="M95" s="29">
        <f>'7.ВС'!M137</f>
        <v>0</v>
      </c>
      <c r="N95" s="29">
        <f>'7.ВС'!N137</f>
        <v>3215000</v>
      </c>
      <c r="O95" s="29">
        <f>'7.ВС'!O137</f>
        <v>0</v>
      </c>
      <c r="P95" s="29">
        <f>'7.ВС'!P137</f>
        <v>3215000</v>
      </c>
      <c r="Q95" s="29">
        <f>'7.ВС'!Q137</f>
        <v>0</v>
      </c>
      <c r="R95" s="29">
        <f>'7.ВС'!R137</f>
        <v>3215000</v>
      </c>
      <c r="S95" s="29">
        <f>'7.ВС'!S137</f>
        <v>0</v>
      </c>
      <c r="T95" s="29">
        <f>'7.ВС'!T137</f>
        <v>3215000</v>
      </c>
      <c r="U95" s="29">
        <f>'7.ВС'!U137</f>
        <v>0</v>
      </c>
      <c r="V95" s="29">
        <f>'7.ВС'!V137</f>
        <v>0</v>
      </c>
      <c r="W95" s="29">
        <f>'7.ВС'!W137</f>
        <v>0</v>
      </c>
      <c r="X95" s="29">
        <f>'7.ВС'!X137</f>
        <v>0</v>
      </c>
      <c r="Y95" s="29">
        <f>'7.ВС'!Y137</f>
        <v>0</v>
      </c>
      <c r="Z95" s="29">
        <f>'7.ВС'!Z137</f>
        <v>3215000</v>
      </c>
      <c r="AA95" s="29">
        <f>'7.ВС'!AA137</f>
        <v>0</v>
      </c>
      <c r="AB95" s="29">
        <f>'7.ВС'!AB137</f>
        <v>3215000</v>
      </c>
      <c r="AC95" s="29">
        <f>'7.ВС'!AC137</f>
        <v>0</v>
      </c>
      <c r="AD95" s="29">
        <f>'7.ВС'!AD137</f>
        <v>0</v>
      </c>
      <c r="AE95" s="29">
        <f>'7.ВС'!AE137</f>
        <v>0</v>
      </c>
      <c r="AF95" s="29">
        <f>'7.ВС'!AF137</f>
        <v>0</v>
      </c>
      <c r="AG95" s="29">
        <f>'7.ВС'!AG137</f>
        <v>0</v>
      </c>
      <c r="AH95" s="29">
        <f>'7.ВС'!AH137</f>
        <v>3215000</v>
      </c>
      <c r="AI95" s="29">
        <f>'7.ВС'!AI137</f>
        <v>0</v>
      </c>
      <c r="AJ95" s="29">
        <f>'7.ВС'!AJ137</f>
        <v>3215000</v>
      </c>
      <c r="AK95" s="29">
        <f>'7.ВС'!AK137</f>
        <v>0</v>
      </c>
      <c r="AL95" s="29"/>
      <c r="AM95" s="29"/>
      <c r="AN95" s="29"/>
      <c r="AO95" s="29"/>
      <c r="AP95" s="29"/>
      <c r="AQ95" s="29">
        <f>'7.ВС'!AQ137</f>
        <v>0</v>
      </c>
      <c r="AR95" s="29"/>
      <c r="AS95" s="9">
        <f t="shared" si="106"/>
        <v>0</v>
      </c>
      <c r="AT95" s="29"/>
      <c r="AU95" s="9">
        <f t="shared" si="131"/>
        <v>0</v>
      </c>
      <c r="AV95" s="29">
        <f>'7.ВС'!AV137</f>
        <v>0</v>
      </c>
      <c r="AW95" s="29"/>
      <c r="AX95" s="29">
        <f t="shared" si="109"/>
        <v>0</v>
      </c>
      <c r="AY95" s="29"/>
      <c r="AZ95" s="29">
        <f t="shared" si="132"/>
        <v>0</v>
      </c>
      <c r="BA95" s="29"/>
      <c r="BB95" s="29">
        <f>'7.ВС'!BA137</f>
        <v>0</v>
      </c>
      <c r="BC95" s="29">
        <f>'7.ВС'!BB137</f>
        <v>386025.41</v>
      </c>
      <c r="BD95" s="29">
        <f>'7.ВС'!BC137</f>
        <v>0</v>
      </c>
      <c r="BE95" s="29">
        <f>'7.ВС'!BD137</f>
        <v>386025.41</v>
      </c>
      <c r="BF95" s="29">
        <f>'7.ВС'!BE137</f>
        <v>0</v>
      </c>
      <c r="BG95" s="29">
        <f t="shared" si="94"/>
        <v>0</v>
      </c>
      <c r="BH95" s="80" t="e">
        <f t="shared" si="95"/>
        <v>#DIV/0!</v>
      </c>
      <c r="BI95" s="29">
        <f t="shared" si="96"/>
        <v>-386025.41</v>
      </c>
      <c r="BJ95" s="81">
        <f t="shared" si="97"/>
        <v>0</v>
      </c>
    </row>
    <row r="96" spans="1:62" ht="30" hidden="1" x14ac:dyDescent="0.25">
      <c r="A96" s="12" t="s">
        <v>397</v>
      </c>
      <c r="B96" s="124">
        <v>51</v>
      </c>
      <c r="C96" s="124">
        <v>0</v>
      </c>
      <c r="D96" s="3" t="s">
        <v>238</v>
      </c>
      <c r="E96" s="124">
        <v>851</v>
      </c>
      <c r="F96" s="3" t="s">
        <v>38</v>
      </c>
      <c r="G96" s="3" t="s">
        <v>59</v>
      </c>
      <c r="H96" s="3" t="s">
        <v>399</v>
      </c>
      <c r="I96" s="3"/>
      <c r="J96" s="29">
        <f t="shared" ref="J96:BD97" si="135">J97</f>
        <v>0</v>
      </c>
      <c r="K96" s="29">
        <f t="shared" si="135"/>
        <v>0</v>
      </c>
      <c r="L96" s="29">
        <f t="shared" si="135"/>
        <v>0</v>
      </c>
      <c r="M96" s="29">
        <f t="shared" si="135"/>
        <v>0</v>
      </c>
      <c r="N96" s="29">
        <f t="shared" si="135"/>
        <v>100000</v>
      </c>
      <c r="O96" s="29">
        <f t="shared" si="135"/>
        <v>0</v>
      </c>
      <c r="P96" s="29">
        <f t="shared" si="135"/>
        <v>100000</v>
      </c>
      <c r="Q96" s="29">
        <f t="shared" si="135"/>
        <v>0</v>
      </c>
      <c r="R96" s="29">
        <f t="shared" si="135"/>
        <v>100000</v>
      </c>
      <c r="S96" s="29">
        <f t="shared" si="135"/>
        <v>0</v>
      </c>
      <c r="T96" s="29">
        <f t="shared" si="135"/>
        <v>100000</v>
      </c>
      <c r="U96" s="29">
        <f t="shared" si="135"/>
        <v>0</v>
      </c>
      <c r="V96" s="29">
        <f t="shared" si="135"/>
        <v>0</v>
      </c>
      <c r="W96" s="29">
        <f t="shared" si="135"/>
        <v>0</v>
      </c>
      <c r="X96" s="29">
        <f t="shared" si="135"/>
        <v>0</v>
      </c>
      <c r="Y96" s="29">
        <f t="shared" si="135"/>
        <v>0</v>
      </c>
      <c r="Z96" s="29">
        <f t="shared" si="135"/>
        <v>100000</v>
      </c>
      <c r="AA96" s="29">
        <f t="shared" si="135"/>
        <v>0</v>
      </c>
      <c r="AB96" s="29">
        <f t="shared" si="135"/>
        <v>100000</v>
      </c>
      <c r="AC96" s="29">
        <f t="shared" si="135"/>
        <v>0</v>
      </c>
      <c r="AD96" s="29">
        <f t="shared" si="135"/>
        <v>0</v>
      </c>
      <c r="AE96" s="29">
        <f t="shared" si="135"/>
        <v>0</v>
      </c>
      <c r="AF96" s="29">
        <f t="shared" si="135"/>
        <v>0</v>
      </c>
      <c r="AG96" s="29">
        <f t="shared" si="135"/>
        <v>0</v>
      </c>
      <c r="AH96" s="29">
        <f t="shared" si="135"/>
        <v>100000</v>
      </c>
      <c r="AI96" s="29">
        <f t="shared" si="135"/>
        <v>0</v>
      </c>
      <c r="AJ96" s="29">
        <f t="shared" si="135"/>
        <v>100000</v>
      </c>
      <c r="AK96" s="29">
        <f t="shared" si="135"/>
        <v>0</v>
      </c>
      <c r="AL96" s="29"/>
      <c r="AM96" s="29"/>
      <c r="AN96" s="29"/>
      <c r="AO96" s="29"/>
      <c r="AP96" s="29"/>
      <c r="AQ96" s="29">
        <f t="shared" si="135"/>
        <v>0</v>
      </c>
      <c r="AR96" s="29"/>
      <c r="AS96" s="9">
        <f t="shared" si="106"/>
        <v>0</v>
      </c>
      <c r="AT96" s="29"/>
      <c r="AU96" s="9">
        <f t="shared" si="131"/>
        <v>0</v>
      </c>
      <c r="AV96" s="29">
        <f t="shared" si="135"/>
        <v>0</v>
      </c>
      <c r="AW96" s="29"/>
      <c r="AX96" s="29">
        <f t="shared" si="109"/>
        <v>0</v>
      </c>
      <c r="AY96" s="29"/>
      <c r="AZ96" s="29">
        <f t="shared" si="132"/>
        <v>0</v>
      </c>
      <c r="BA96" s="29"/>
      <c r="BB96" s="29">
        <f t="shared" si="135"/>
        <v>0</v>
      </c>
      <c r="BC96" s="29">
        <f t="shared" si="135"/>
        <v>246140</v>
      </c>
      <c r="BD96" s="29">
        <f t="shared" si="135"/>
        <v>0</v>
      </c>
      <c r="BE96" s="29">
        <f t="shared" ref="BB96:BF97" si="136">BE97</f>
        <v>246140</v>
      </c>
      <c r="BF96" s="29">
        <f t="shared" si="136"/>
        <v>0</v>
      </c>
      <c r="BG96" s="29">
        <f t="shared" si="94"/>
        <v>0</v>
      </c>
      <c r="BH96" s="80" t="e">
        <f t="shared" si="95"/>
        <v>#DIV/0!</v>
      </c>
      <c r="BI96" s="29">
        <f t="shared" si="96"/>
        <v>-246140</v>
      </c>
      <c r="BJ96" s="81">
        <f t="shared" si="97"/>
        <v>0</v>
      </c>
    </row>
    <row r="97" spans="1:62" ht="60" hidden="1" x14ac:dyDescent="0.25">
      <c r="A97" s="106" t="s">
        <v>25</v>
      </c>
      <c r="B97" s="124">
        <v>51</v>
      </c>
      <c r="C97" s="124">
        <v>0</v>
      </c>
      <c r="D97" s="3" t="s">
        <v>238</v>
      </c>
      <c r="E97" s="124">
        <v>851</v>
      </c>
      <c r="F97" s="3" t="s">
        <v>38</v>
      </c>
      <c r="G97" s="3" t="s">
        <v>59</v>
      </c>
      <c r="H97" s="3" t="s">
        <v>399</v>
      </c>
      <c r="I97" s="3" t="s">
        <v>26</v>
      </c>
      <c r="J97" s="29">
        <f t="shared" si="135"/>
        <v>0</v>
      </c>
      <c r="K97" s="29">
        <f t="shared" si="135"/>
        <v>0</v>
      </c>
      <c r="L97" s="29">
        <f t="shared" si="135"/>
        <v>0</v>
      </c>
      <c r="M97" s="29">
        <f t="shared" si="135"/>
        <v>0</v>
      </c>
      <c r="N97" s="29">
        <f t="shared" si="135"/>
        <v>100000</v>
      </c>
      <c r="O97" s="29">
        <f t="shared" si="135"/>
        <v>0</v>
      </c>
      <c r="P97" s="29">
        <f t="shared" si="135"/>
        <v>100000</v>
      </c>
      <c r="Q97" s="29">
        <f t="shared" si="135"/>
        <v>0</v>
      </c>
      <c r="R97" s="29">
        <f t="shared" si="135"/>
        <v>100000</v>
      </c>
      <c r="S97" s="29">
        <f t="shared" si="135"/>
        <v>0</v>
      </c>
      <c r="T97" s="29">
        <f t="shared" si="135"/>
        <v>100000</v>
      </c>
      <c r="U97" s="29">
        <f t="shared" si="135"/>
        <v>0</v>
      </c>
      <c r="V97" s="29">
        <f t="shared" si="135"/>
        <v>0</v>
      </c>
      <c r="W97" s="29">
        <f t="shared" si="135"/>
        <v>0</v>
      </c>
      <c r="X97" s="29">
        <f t="shared" si="135"/>
        <v>0</v>
      </c>
      <c r="Y97" s="29">
        <f t="shared" si="135"/>
        <v>0</v>
      </c>
      <c r="Z97" s="29">
        <f t="shared" si="135"/>
        <v>100000</v>
      </c>
      <c r="AA97" s="29">
        <f t="shared" si="135"/>
        <v>0</v>
      </c>
      <c r="AB97" s="29">
        <f t="shared" si="135"/>
        <v>100000</v>
      </c>
      <c r="AC97" s="29">
        <f t="shared" si="135"/>
        <v>0</v>
      </c>
      <c r="AD97" s="29">
        <f t="shared" si="135"/>
        <v>0</v>
      </c>
      <c r="AE97" s="29">
        <f t="shared" si="135"/>
        <v>0</v>
      </c>
      <c r="AF97" s="29">
        <f t="shared" si="135"/>
        <v>0</v>
      </c>
      <c r="AG97" s="29">
        <f t="shared" si="135"/>
        <v>0</v>
      </c>
      <c r="AH97" s="29">
        <f t="shared" si="135"/>
        <v>100000</v>
      </c>
      <c r="AI97" s="29">
        <f t="shared" si="135"/>
        <v>0</v>
      </c>
      <c r="AJ97" s="29">
        <f t="shared" si="135"/>
        <v>100000</v>
      </c>
      <c r="AK97" s="29">
        <f t="shared" si="135"/>
        <v>0</v>
      </c>
      <c r="AL97" s="29"/>
      <c r="AM97" s="29"/>
      <c r="AN97" s="29"/>
      <c r="AO97" s="29"/>
      <c r="AP97" s="29"/>
      <c r="AQ97" s="29">
        <f t="shared" si="135"/>
        <v>0</v>
      </c>
      <c r="AR97" s="29"/>
      <c r="AS97" s="9">
        <f t="shared" si="106"/>
        <v>0</v>
      </c>
      <c r="AT97" s="29"/>
      <c r="AU97" s="9">
        <f t="shared" si="131"/>
        <v>0</v>
      </c>
      <c r="AV97" s="29">
        <f t="shared" si="135"/>
        <v>0</v>
      </c>
      <c r="AW97" s="29"/>
      <c r="AX97" s="29">
        <f t="shared" si="109"/>
        <v>0</v>
      </c>
      <c r="AY97" s="29"/>
      <c r="AZ97" s="29">
        <f t="shared" si="132"/>
        <v>0</v>
      </c>
      <c r="BA97" s="29"/>
      <c r="BB97" s="29">
        <f t="shared" si="136"/>
        <v>0</v>
      </c>
      <c r="BC97" s="29">
        <f t="shared" si="136"/>
        <v>246140</v>
      </c>
      <c r="BD97" s="29">
        <f t="shared" si="136"/>
        <v>0</v>
      </c>
      <c r="BE97" s="29">
        <f t="shared" si="136"/>
        <v>246140</v>
      </c>
      <c r="BF97" s="29">
        <f t="shared" si="136"/>
        <v>0</v>
      </c>
      <c r="BG97" s="29">
        <f t="shared" si="94"/>
        <v>0</v>
      </c>
      <c r="BH97" s="80" t="e">
        <f t="shared" si="95"/>
        <v>#DIV/0!</v>
      </c>
      <c r="BI97" s="29">
        <f t="shared" si="96"/>
        <v>-246140</v>
      </c>
      <c r="BJ97" s="81">
        <f t="shared" si="97"/>
        <v>0</v>
      </c>
    </row>
    <row r="98" spans="1:62" ht="60" hidden="1" x14ac:dyDescent="0.25">
      <c r="A98" s="106" t="s">
        <v>12</v>
      </c>
      <c r="B98" s="124">
        <v>51</v>
      </c>
      <c r="C98" s="124">
        <v>0</v>
      </c>
      <c r="D98" s="3" t="s">
        <v>238</v>
      </c>
      <c r="E98" s="124">
        <v>851</v>
      </c>
      <c r="F98" s="3" t="s">
        <v>38</v>
      </c>
      <c r="G98" s="3" t="s">
        <v>59</v>
      </c>
      <c r="H98" s="3" t="s">
        <v>399</v>
      </c>
      <c r="I98" s="3" t="s">
        <v>27</v>
      </c>
      <c r="J98" s="29">
        <f>'7.ВС'!J140</f>
        <v>0</v>
      </c>
      <c r="K98" s="29">
        <f>'7.ВС'!K140</f>
        <v>0</v>
      </c>
      <c r="L98" s="29">
        <f>'7.ВС'!L140</f>
        <v>0</v>
      </c>
      <c r="M98" s="29">
        <f>'7.ВС'!M140</f>
        <v>0</v>
      </c>
      <c r="N98" s="29">
        <f>'7.ВС'!N140</f>
        <v>100000</v>
      </c>
      <c r="O98" s="29">
        <f>'7.ВС'!O140</f>
        <v>0</v>
      </c>
      <c r="P98" s="29">
        <f>'7.ВС'!P140</f>
        <v>100000</v>
      </c>
      <c r="Q98" s="29">
        <f>'7.ВС'!Q140</f>
        <v>0</v>
      </c>
      <c r="R98" s="29">
        <f>'7.ВС'!R140</f>
        <v>100000</v>
      </c>
      <c r="S98" s="29">
        <f>'7.ВС'!S140</f>
        <v>0</v>
      </c>
      <c r="T98" s="29">
        <f>'7.ВС'!T140</f>
        <v>100000</v>
      </c>
      <c r="U98" s="29">
        <f>'7.ВС'!U140</f>
        <v>0</v>
      </c>
      <c r="V98" s="29">
        <f>'7.ВС'!V140</f>
        <v>0</v>
      </c>
      <c r="W98" s="29">
        <f>'7.ВС'!W140</f>
        <v>0</v>
      </c>
      <c r="X98" s="29">
        <f>'7.ВС'!X140</f>
        <v>0</v>
      </c>
      <c r="Y98" s="29">
        <f>'7.ВС'!Y140</f>
        <v>0</v>
      </c>
      <c r="Z98" s="29">
        <f>'7.ВС'!Z140</f>
        <v>100000</v>
      </c>
      <c r="AA98" s="29">
        <f>'7.ВС'!AA140</f>
        <v>0</v>
      </c>
      <c r="AB98" s="29">
        <f>'7.ВС'!AB140</f>
        <v>100000</v>
      </c>
      <c r="AC98" s="29">
        <f>'7.ВС'!AC140</f>
        <v>0</v>
      </c>
      <c r="AD98" s="29">
        <f>'7.ВС'!AD140</f>
        <v>0</v>
      </c>
      <c r="AE98" s="29">
        <f>'7.ВС'!AE140</f>
        <v>0</v>
      </c>
      <c r="AF98" s="29">
        <f>'7.ВС'!AF140</f>
        <v>0</v>
      </c>
      <c r="AG98" s="29">
        <f>'7.ВС'!AG140</f>
        <v>0</v>
      </c>
      <c r="AH98" s="29">
        <f>'7.ВС'!AH140</f>
        <v>100000</v>
      </c>
      <c r="AI98" s="29">
        <f>'7.ВС'!AI140</f>
        <v>0</v>
      </c>
      <c r="AJ98" s="29">
        <f>'7.ВС'!AJ140</f>
        <v>100000</v>
      </c>
      <c r="AK98" s="29">
        <f>'7.ВС'!AK140</f>
        <v>0</v>
      </c>
      <c r="AL98" s="29"/>
      <c r="AM98" s="29"/>
      <c r="AN98" s="29"/>
      <c r="AO98" s="29"/>
      <c r="AP98" s="29"/>
      <c r="AQ98" s="29">
        <f>'7.ВС'!AQ140</f>
        <v>0</v>
      </c>
      <c r="AR98" s="29"/>
      <c r="AS98" s="9">
        <f t="shared" si="106"/>
        <v>0</v>
      </c>
      <c r="AT98" s="29"/>
      <c r="AU98" s="9">
        <f t="shared" si="131"/>
        <v>0</v>
      </c>
      <c r="AV98" s="29">
        <f>'7.ВС'!AV140</f>
        <v>0</v>
      </c>
      <c r="AW98" s="29"/>
      <c r="AX98" s="29">
        <f t="shared" si="109"/>
        <v>0</v>
      </c>
      <c r="AY98" s="29"/>
      <c r="AZ98" s="29">
        <f t="shared" si="132"/>
        <v>0</v>
      </c>
      <c r="BA98" s="29"/>
      <c r="BB98" s="29">
        <f>'7.ВС'!BA140</f>
        <v>0</v>
      </c>
      <c r="BC98" s="29">
        <f>'7.ВС'!BB140</f>
        <v>246140</v>
      </c>
      <c r="BD98" s="29">
        <f>'7.ВС'!BC140</f>
        <v>0</v>
      </c>
      <c r="BE98" s="29">
        <f>'7.ВС'!BD140</f>
        <v>246140</v>
      </c>
      <c r="BF98" s="29">
        <f>'7.ВС'!BE140</f>
        <v>0</v>
      </c>
      <c r="BG98" s="29">
        <f t="shared" si="94"/>
        <v>0</v>
      </c>
      <c r="BH98" s="80" t="e">
        <f t="shared" si="95"/>
        <v>#DIV/0!</v>
      </c>
      <c r="BI98" s="29">
        <f t="shared" si="96"/>
        <v>-246140</v>
      </c>
      <c r="BJ98" s="81">
        <f t="shared" si="97"/>
        <v>0</v>
      </c>
    </row>
    <row r="99" spans="1:62" s="31" customFormat="1" ht="105" hidden="1" x14ac:dyDescent="0.25">
      <c r="A99" s="22" t="s">
        <v>92</v>
      </c>
      <c r="B99" s="124">
        <v>51</v>
      </c>
      <c r="C99" s="124">
        <v>0</v>
      </c>
      <c r="D99" s="4" t="s">
        <v>238</v>
      </c>
      <c r="E99" s="124">
        <v>851</v>
      </c>
      <c r="F99" s="4" t="s">
        <v>38</v>
      </c>
      <c r="G99" s="4" t="s">
        <v>14</v>
      </c>
      <c r="H99" s="4" t="s">
        <v>297</v>
      </c>
      <c r="I99" s="3"/>
      <c r="J99" s="29">
        <f t="shared" ref="J99:BC103" si="137">J100</f>
        <v>91000</v>
      </c>
      <c r="K99" s="29">
        <f t="shared" si="137"/>
        <v>0</v>
      </c>
      <c r="L99" s="29">
        <f t="shared" si="137"/>
        <v>91000</v>
      </c>
      <c r="M99" s="29">
        <f t="shared" si="137"/>
        <v>0</v>
      </c>
      <c r="N99" s="29">
        <f t="shared" si="137"/>
        <v>0</v>
      </c>
      <c r="O99" s="29">
        <f t="shared" si="137"/>
        <v>0</v>
      </c>
      <c r="P99" s="29">
        <f t="shared" si="137"/>
        <v>0</v>
      </c>
      <c r="Q99" s="29">
        <f t="shared" si="137"/>
        <v>0</v>
      </c>
      <c r="R99" s="29">
        <f t="shared" si="137"/>
        <v>91000</v>
      </c>
      <c r="S99" s="29">
        <f t="shared" si="137"/>
        <v>0</v>
      </c>
      <c r="T99" s="29">
        <f t="shared" si="137"/>
        <v>91000</v>
      </c>
      <c r="U99" s="29">
        <f t="shared" si="137"/>
        <v>0</v>
      </c>
      <c r="V99" s="29">
        <f t="shared" si="137"/>
        <v>0</v>
      </c>
      <c r="W99" s="29">
        <f t="shared" si="137"/>
        <v>0</v>
      </c>
      <c r="X99" s="29">
        <f t="shared" si="137"/>
        <v>0</v>
      </c>
      <c r="Y99" s="29">
        <f t="shared" si="137"/>
        <v>0</v>
      </c>
      <c r="Z99" s="29">
        <f t="shared" si="137"/>
        <v>91000</v>
      </c>
      <c r="AA99" s="29">
        <f t="shared" si="137"/>
        <v>0</v>
      </c>
      <c r="AB99" s="29">
        <f t="shared" si="137"/>
        <v>91000</v>
      </c>
      <c r="AC99" s="29">
        <f t="shared" si="137"/>
        <v>0</v>
      </c>
      <c r="AD99" s="29">
        <f t="shared" si="137"/>
        <v>0</v>
      </c>
      <c r="AE99" s="29">
        <f t="shared" si="137"/>
        <v>0</v>
      </c>
      <c r="AF99" s="29">
        <f t="shared" si="137"/>
        <v>0</v>
      </c>
      <c r="AG99" s="29">
        <f t="shared" si="137"/>
        <v>0</v>
      </c>
      <c r="AH99" s="29">
        <f t="shared" si="137"/>
        <v>91000</v>
      </c>
      <c r="AI99" s="29">
        <f t="shared" si="137"/>
        <v>0</v>
      </c>
      <c r="AJ99" s="29">
        <f t="shared" si="137"/>
        <v>91000</v>
      </c>
      <c r="AK99" s="29">
        <f t="shared" si="137"/>
        <v>0</v>
      </c>
      <c r="AL99" s="29"/>
      <c r="AM99" s="29"/>
      <c r="AN99" s="29"/>
      <c r="AO99" s="29"/>
      <c r="AP99" s="29"/>
      <c r="AQ99" s="29">
        <f t="shared" si="137"/>
        <v>91000</v>
      </c>
      <c r="AR99" s="29"/>
      <c r="AS99" s="9">
        <f t="shared" si="106"/>
        <v>91000</v>
      </c>
      <c r="AT99" s="29"/>
      <c r="AU99" s="9">
        <f t="shared" si="131"/>
        <v>91000</v>
      </c>
      <c r="AV99" s="29">
        <f t="shared" si="137"/>
        <v>91000</v>
      </c>
      <c r="AW99" s="29"/>
      <c r="AX99" s="29">
        <f t="shared" si="109"/>
        <v>91000</v>
      </c>
      <c r="AY99" s="29"/>
      <c r="AZ99" s="29">
        <f t="shared" si="132"/>
        <v>91000</v>
      </c>
      <c r="BA99" s="29"/>
      <c r="BB99" s="29">
        <f t="shared" si="137"/>
        <v>91000</v>
      </c>
      <c r="BC99" s="29">
        <f t="shared" si="137"/>
        <v>124679.06</v>
      </c>
      <c r="BD99" s="29">
        <f t="shared" ref="BB99:BF103" si="138">BD100</f>
        <v>0</v>
      </c>
      <c r="BE99" s="29">
        <f t="shared" si="138"/>
        <v>124679.06</v>
      </c>
      <c r="BF99" s="29">
        <f t="shared" si="138"/>
        <v>91000</v>
      </c>
      <c r="BG99" s="29">
        <f t="shared" si="94"/>
        <v>0</v>
      </c>
      <c r="BH99" s="80">
        <f t="shared" si="95"/>
        <v>100</v>
      </c>
      <c r="BI99" s="29">
        <f t="shared" si="96"/>
        <v>-33679.06</v>
      </c>
      <c r="BJ99" s="81">
        <f t="shared" si="97"/>
        <v>72.987396600519773</v>
      </c>
    </row>
    <row r="100" spans="1:62" ht="60" hidden="1" x14ac:dyDescent="0.25">
      <c r="A100" s="106" t="s">
        <v>25</v>
      </c>
      <c r="B100" s="124">
        <v>51</v>
      </c>
      <c r="C100" s="124">
        <v>0</v>
      </c>
      <c r="D100" s="4" t="s">
        <v>238</v>
      </c>
      <c r="E100" s="124">
        <v>851</v>
      </c>
      <c r="F100" s="4" t="s">
        <v>38</v>
      </c>
      <c r="G100" s="4" t="s">
        <v>14</v>
      </c>
      <c r="H100" s="4" t="s">
        <v>297</v>
      </c>
      <c r="I100" s="3" t="s">
        <v>26</v>
      </c>
      <c r="J100" s="29">
        <f t="shared" si="137"/>
        <v>91000</v>
      </c>
      <c r="K100" s="29">
        <f t="shared" si="137"/>
        <v>0</v>
      </c>
      <c r="L100" s="29">
        <f t="shared" si="137"/>
        <v>91000</v>
      </c>
      <c r="M100" s="29">
        <f t="shared" si="137"/>
        <v>0</v>
      </c>
      <c r="N100" s="29">
        <f t="shared" si="137"/>
        <v>0</v>
      </c>
      <c r="O100" s="29">
        <f t="shared" si="137"/>
        <v>0</v>
      </c>
      <c r="P100" s="29">
        <f t="shared" si="137"/>
        <v>0</v>
      </c>
      <c r="Q100" s="29">
        <f t="shared" si="137"/>
        <v>0</v>
      </c>
      <c r="R100" s="29">
        <f t="shared" si="137"/>
        <v>91000</v>
      </c>
      <c r="S100" s="29">
        <f t="shared" si="137"/>
        <v>0</v>
      </c>
      <c r="T100" s="29">
        <f t="shared" si="137"/>
        <v>91000</v>
      </c>
      <c r="U100" s="29">
        <f t="shared" si="137"/>
        <v>0</v>
      </c>
      <c r="V100" s="29">
        <f t="shared" si="137"/>
        <v>0</v>
      </c>
      <c r="W100" s="29">
        <f t="shared" si="137"/>
        <v>0</v>
      </c>
      <c r="X100" s="29">
        <f t="shared" si="137"/>
        <v>0</v>
      </c>
      <c r="Y100" s="29">
        <f t="shared" si="137"/>
        <v>0</v>
      </c>
      <c r="Z100" s="29">
        <f t="shared" si="137"/>
        <v>91000</v>
      </c>
      <c r="AA100" s="29">
        <f t="shared" si="137"/>
        <v>0</v>
      </c>
      <c r="AB100" s="29">
        <f t="shared" si="137"/>
        <v>91000</v>
      </c>
      <c r="AC100" s="29">
        <f t="shared" si="137"/>
        <v>0</v>
      </c>
      <c r="AD100" s="29">
        <f t="shared" si="137"/>
        <v>0</v>
      </c>
      <c r="AE100" s="29">
        <f t="shared" si="137"/>
        <v>0</v>
      </c>
      <c r="AF100" s="29">
        <f t="shared" si="137"/>
        <v>0</v>
      </c>
      <c r="AG100" s="29">
        <f t="shared" si="137"/>
        <v>0</v>
      </c>
      <c r="AH100" s="29">
        <f t="shared" si="137"/>
        <v>91000</v>
      </c>
      <c r="AI100" s="29">
        <f t="shared" si="137"/>
        <v>0</v>
      </c>
      <c r="AJ100" s="29">
        <f t="shared" si="137"/>
        <v>91000</v>
      </c>
      <c r="AK100" s="29">
        <f t="shared" si="137"/>
        <v>0</v>
      </c>
      <c r="AL100" s="29"/>
      <c r="AM100" s="29"/>
      <c r="AN100" s="29"/>
      <c r="AO100" s="29"/>
      <c r="AP100" s="29"/>
      <c r="AQ100" s="29">
        <f t="shared" si="137"/>
        <v>91000</v>
      </c>
      <c r="AR100" s="29"/>
      <c r="AS100" s="9">
        <f t="shared" si="106"/>
        <v>91000</v>
      </c>
      <c r="AT100" s="29"/>
      <c r="AU100" s="9">
        <f t="shared" si="131"/>
        <v>91000</v>
      </c>
      <c r="AV100" s="29">
        <f t="shared" si="137"/>
        <v>91000</v>
      </c>
      <c r="AW100" s="29"/>
      <c r="AX100" s="29">
        <f t="shared" si="109"/>
        <v>91000</v>
      </c>
      <c r="AY100" s="29"/>
      <c r="AZ100" s="29">
        <f t="shared" si="132"/>
        <v>91000</v>
      </c>
      <c r="BA100" s="29"/>
      <c r="BB100" s="29">
        <f t="shared" si="138"/>
        <v>91000</v>
      </c>
      <c r="BC100" s="29">
        <f t="shared" si="138"/>
        <v>124679.06</v>
      </c>
      <c r="BD100" s="29">
        <f t="shared" si="138"/>
        <v>0</v>
      </c>
      <c r="BE100" s="29">
        <f t="shared" si="138"/>
        <v>124679.06</v>
      </c>
      <c r="BF100" s="29">
        <f t="shared" si="138"/>
        <v>91000</v>
      </c>
      <c r="BG100" s="29">
        <f t="shared" si="94"/>
        <v>0</v>
      </c>
      <c r="BH100" s="80">
        <f t="shared" si="95"/>
        <v>100</v>
      </c>
      <c r="BI100" s="29">
        <f t="shared" si="96"/>
        <v>-33679.06</v>
      </c>
      <c r="BJ100" s="81">
        <f t="shared" si="97"/>
        <v>72.987396600519773</v>
      </c>
    </row>
    <row r="101" spans="1:62" ht="60" hidden="1" x14ac:dyDescent="0.25">
      <c r="A101" s="106" t="s">
        <v>12</v>
      </c>
      <c r="B101" s="124">
        <v>51</v>
      </c>
      <c r="C101" s="124">
        <v>0</v>
      </c>
      <c r="D101" s="4" t="s">
        <v>238</v>
      </c>
      <c r="E101" s="124">
        <v>851</v>
      </c>
      <c r="F101" s="4" t="s">
        <v>38</v>
      </c>
      <c r="G101" s="4" t="s">
        <v>14</v>
      </c>
      <c r="H101" s="4" t="s">
        <v>297</v>
      </c>
      <c r="I101" s="3" t="s">
        <v>27</v>
      </c>
      <c r="J101" s="29">
        <f>'7.ВС'!J130</f>
        <v>91000</v>
      </c>
      <c r="K101" s="29">
        <f>'7.ВС'!K130</f>
        <v>0</v>
      </c>
      <c r="L101" s="29">
        <f>'7.ВС'!L130</f>
        <v>91000</v>
      </c>
      <c r="M101" s="29">
        <f>'7.ВС'!M130</f>
        <v>0</v>
      </c>
      <c r="N101" s="29">
        <f>'7.ВС'!N130</f>
        <v>0</v>
      </c>
      <c r="O101" s="29">
        <f>'7.ВС'!O130</f>
        <v>0</v>
      </c>
      <c r="P101" s="29">
        <f>'7.ВС'!P130</f>
        <v>0</v>
      </c>
      <c r="Q101" s="29">
        <f>'7.ВС'!Q130</f>
        <v>0</v>
      </c>
      <c r="R101" s="29">
        <f>'7.ВС'!R130</f>
        <v>91000</v>
      </c>
      <c r="S101" s="29">
        <f>'7.ВС'!S130</f>
        <v>0</v>
      </c>
      <c r="T101" s="29">
        <f>'7.ВС'!T130</f>
        <v>91000</v>
      </c>
      <c r="U101" s="29">
        <f>'7.ВС'!U130</f>
        <v>0</v>
      </c>
      <c r="V101" s="29">
        <f>'7.ВС'!V130</f>
        <v>0</v>
      </c>
      <c r="W101" s="29">
        <f>'7.ВС'!W130</f>
        <v>0</v>
      </c>
      <c r="X101" s="29">
        <f>'7.ВС'!X130</f>
        <v>0</v>
      </c>
      <c r="Y101" s="29">
        <f>'7.ВС'!Y130</f>
        <v>0</v>
      </c>
      <c r="Z101" s="29">
        <f>'7.ВС'!Z130</f>
        <v>91000</v>
      </c>
      <c r="AA101" s="29">
        <f>'7.ВС'!AA130</f>
        <v>0</v>
      </c>
      <c r="AB101" s="29">
        <f>'7.ВС'!AB130</f>
        <v>91000</v>
      </c>
      <c r="AC101" s="29">
        <f>'7.ВС'!AC130</f>
        <v>0</v>
      </c>
      <c r="AD101" s="29">
        <f>'7.ВС'!AD130</f>
        <v>0</v>
      </c>
      <c r="AE101" s="29">
        <f>'7.ВС'!AE130</f>
        <v>0</v>
      </c>
      <c r="AF101" s="29">
        <f>'7.ВС'!AF130</f>
        <v>0</v>
      </c>
      <c r="AG101" s="29">
        <f>'7.ВС'!AG130</f>
        <v>0</v>
      </c>
      <c r="AH101" s="29">
        <f>'7.ВС'!AH130</f>
        <v>91000</v>
      </c>
      <c r="AI101" s="29">
        <f>'7.ВС'!AI130</f>
        <v>0</v>
      </c>
      <c r="AJ101" s="29">
        <f>'7.ВС'!AJ130</f>
        <v>91000</v>
      </c>
      <c r="AK101" s="29">
        <f>'7.ВС'!AK130</f>
        <v>0</v>
      </c>
      <c r="AL101" s="29"/>
      <c r="AM101" s="29"/>
      <c r="AN101" s="29"/>
      <c r="AO101" s="29"/>
      <c r="AP101" s="29"/>
      <c r="AQ101" s="29">
        <f>'7.ВС'!AQ130</f>
        <v>91000</v>
      </c>
      <c r="AR101" s="29"/>
      <c r="AS101" s="9">
        <f t="shared" si="106"/>
        <v>91000</v>
      </c>
      <c r="AT101" s="29"/>
      <c r="AU101" s="9">
        <f t="shared" si="131"/>
        <v>91000</v>
      </c>
      <c r="AV101" s="29">
        <f>'7.ВС'!AV130</f>
        <v>91000</v>
      </c>
      <c r="AW101" s="29"/>
      <c r="AX101" s="29">
        <f t="shared" si="109"/>
        <v>91000</v>
      </c>
      <c r="AY101" s="29"/>
      <c r="AZ101" s="29">
        <f t="shared" si="132"/>
        <v>91000</v>
      </c>
      <c r="BA101" s="29"/>
      <c r="BB101" s="29">
        <f>'7.ВС'!BA130</f>
        <v>91000</v>
      </c>
      <c r="BC101" s="29">
        <f>'7.ВС'!BB130</f>
        <v>124679.06</v>
      </c>
      <c r="BD101" s="29">
        <f>'7.ВС'!BC130</f>
        <v>0</v>
      </c>
      <c r="BE101" s="29">
        <f>'7.ВС'!BD130</f>
        <v>124679.06</v>
      </c>
      <c r="BF101" s="29">
        <f>'7.ВС'!BE130</f>
        <v>91000</v>
      </c>
      <c r="BG101" s="29">
        <f t="shared" si="94"/>
        <v>0</v>
      </c>
      <c r="BH101" s="80">
        <f t="shared" si="95"/>
        <v>100</v>
      </c>
      <c r="BI101" s="29">
        <f t="shared" si="96"/>
        <v>-33679.06</v>
      </c>
      <c r="BJ101" s="81">
        <f t="shared" si="97"/>
        <v>72.987396600519773</v>
      </c>
    </row>
    <row r="102" spans="1:62" ht="150" hidden="1" x14ac:dyDescent="0.25">
      <c r="A102" s="22" t="s">
        <v>103</v>
      </c>
      <c r="B102" s="124">
        <v>51</v>
      </c>
      <c r="C102" s="124">
        <v>0</v>
      </c>
      <c r="D102" s="4" t="s">
        <v>238</v>
      </c>
      <c r="E102" s="124">
        <v>851</v>
      </c>
      <c r="F102" s="4" t="s">
        <v>38</v>
      </c>
      <c r="G102" s="4" t="s">
        <v>59</v>
      </c>
      <c r="H102" s="4" t="s">
        <v>300</v>
      </c>
      <c r="I102" s="3"/>
      <c r="J102" s="29">
        <f t="shared" si="137"/>
        <v>600</v>
      </c>
      <c r="K102" s="29">
        <f t="shared" si="137"/>
        <v>0</v>
      </c>
      <c r="L102" s="29">
        <f t="shared" si="137"/>
        <v>600</v>
      </c>
      <c r="M102" s="29">
        <f t="shared" si="137"/>
        <v>0</v>
      </c>
      <c r="N102" s="29">
        <f t="shared" si="137"/>
        <v>0</v>
      </c>
      <c r="O102" s="29">
        <f t="shared" si="137"/>
        <v>0</v>
      </c>
      <c r="P102" s="29">
        <f t="shared" si="137"/>
        <v>0</v>
      </c>
      <c r="Q102" s="29">
        <f t="shared" si="137"/>
        <v>0</v>
      </c>
      <c r="R102" s="29">
        <f t="shared" si="137"/>
        <v>600</v>
      </c>
      <c r="S102" s="29">
        <f t="shared" si="137"/>
        <v>0</v>
      </c>
      <c r="T102" s="29">
        <f t="shared" si="137"/>
        <v>600</v>
      </c>
      <c r="U102" s="29">
        <f t="shared" si="137"/>
        <v>0</v>
      </c>
      <c r="V102" s="29">
        <f t="shared" si="137"/>
        <v>0</v>
      </c>
      <c r="W102" s="29">
        <f t="shared" si="137"/>
        <v>0</v>
      </c>
      <c r="X102" s="29">
        <f t="shared" si="137"/>
        <v>0</v>
      </c>
      <c r="Y102" s="29">
        <f t="shared" si="137"/>
        <v>0</v>
      </c>
      <c r="Z102" s="29">
        <f t="shared" si="137"/>
        <v>600</v>
      </c>
      <c r="AA102" s="29">
        <f t="shared" si="137"/>
        <v>0</v>
      </c>
      <c r="AB102" s="29">
        <f t="shared" si="137"/>
        <v>600</v>
      </c>
      <c r="AC102" s="29">
        <f t="shared" si="137"/>
        <v>0</v>
      </c>
      <c r="AD102" s="29">
        <f t="shared" si="137"/>
        <v>0</v>
      </c>
      <c r="AE102" s="29">
        <f t="shared" si="137"/>
        <v>0</v>
      </c>
      <c r="AF102" s="29">
        <f t="shared" si="137"/>
        <v>0</v>
      </c>
      <c r="AG102" s="29">
        <f t="shared" si="137"/>
        <v>0</v>
      </c>
      <c r="AH102" s="29">
        <f t="shared" si="137"/>
        <v>600</v>
      </c>
      <c r="AI102" s="29">
        <f t="shared" si="137"/>
        <v>0</v>
      </c>
      <c r="AJ102" s="29">
        <f t="shared" si="137"/>
        <v>600</v>
      </c>
      <c r="AK102" s="29">
        <f t="shared" si="137"/>
        <v>0</v>
      </c>
      <c r="AL102" s="29"/>
      <c r="AM102" s="29"/>
      <c r="AN102" s="29"/>
      <c r="AO102" s="29"/>
      <c r="AP102" s="29"/>
      <c r="AQ102" s="29">
        <f t="shared" si="137"/>
        <v>600</v>
      </c>
      <c r="AR102" s="29"/>
      <c r="AS102" s="9">
        <f t="shared" si="106"/>
        <v>600</v>
      </c>
      <c r="AT102" s="29"/>
      <c r="AU102" s="9">
        <f t="shared" si="131"/>
        <v>600</v>
      </c>
      <c r="AV102" s="29">
        <f t="shared" si="137"/>
        <v>600</v>
      </c>
      <c r="AW102" s="29"/>
      <c r="AX102" s="29">
        <f t="shared" si="109"/>
        <v>600</v>
      </c>
      <c r="AY102" s="29"/>
      <c r="AZ102" s="29">
        <f t="shared" si="132"/>
        <v>600</v>
      </c>
      <c r="BA102" s="29"/>
      <c r="BB102" s="29">
        <f t="shared" si="138"/>
        <v>300</v>
      </c>
      <c r="BC102" s="29">
        <f t="shared" si="138"/>
        <v>525</v>
      </c>
      <c r="BD102" s="29">
        <f t="shared" si="138"/>
        <v>0</v>
      </c>
      <c r="BE102" s="29">
        <f t="shared" si="138"/>
        <v>525</v>
      </c>
      <c r="BF102" s="29">
        <f t="shared" si="138"/>
        <v>0</v>
      </c>
      <c r="BG102" s="29">
        <f t="shared" si="94"/>
        <v>300</v>
      </c>
      <c r="BH102" s="80">
        <f t="shared" si="95"/>
        <v>200</v>
      </c>
      <c r="BI102" s="29">
        <f t="shared" si="96"/>
        <v>75</v>
      </c>
      <c r="BJ102" s="81">
        <f t="shared" si="97"/>
        <v>114.28571428571428</v>
      </c>
    </row>
    <row r="103" spans="1:62" hidden="1" x14ac:dyDescent="0.25">
      <c r="A103" s="126" t="s">
        <v>45</v>
      </c>
      <c r="B103" s="124">
        <v>51</v>
      </c>
      <c r="C103" s="124">
        <v>0</v>
      </c>
      <c r="D103" s="4" t="s">
        <v>238</v>
      </c>
      <c r="E103" s="124">
        <v>851</v>
      </c>
      <c r="F103" s="4" t="s">
        <v>38</v>
      </c>
      <c r="G103" s="4" t="s">
        <v>59</v>
      </c>
      <c r="H103" s="4" t="s">
        <v>300</v>
      </c>
      <c r="I103" s="3" t="s">
        <v>46</v>
      </c>
      <c r="J103" s="29">
        <f t="shared" si="137"/>
        <v>600</v>
      </c>
      <c r="K103" s="29">
        <f t="shared" si="137"/>
        <v>0</v>
      </c>
      <c r="L103" s="29">
        <f t="shared" si="137"/>
        <v>600</v>
      </c>
      <c r="M103" s="29">
        <f t="shared" si="137"/>
        <v>0</v>
      </c>
      <c r="N103" s="29">
        <f t="shared" si="137"/>
        <v>0</v>
      </c>
      <c r="O103" s="29">
        <f t="shared" si="137"/>
        <v>0</v>
      </c>
      <c r="P103" s="29">
        <f t="shared" si="137"/>
        <v>0</v>
      </c>
      <c r="Q103" s="29">
        <f t="shared" si="137"/>
        <v>0</v>
      </c>
      <c r="R103" s="29">
        <f t="shared" si="137"/>
        <v>600</v>
      </c>
      <c r="S103" s="29">
        <f t="shared" si="137"/>
        <v>0</v>
      </c>
      <c r="T103" s="29">
        <f t="shared" si="137"/>
        <v>600</v>
      </c>
      <c r="U103" s="29">
        <f t="shared" si="137"/>
        <v>0</v>
      </c>
      <c r="V103" s="29">
        <f t="shared" si="137"/>
        <v>0</v>
      </c>
      <c r="W103" s="29">
        <f t="shared" si="137"/>
        <v>0</v>
      </c>
      <c r="X103" s="29">
        <f t="shared" si="137"/>
        <v>0</v>
      </c>
      <c r="Y103" s="29">
        <f t="shared" si="137"/>
        <v>0</v>
      </c>
      <c r="Z103" s="29">
        <f t="shared" si="137"/>
        <v>600</v>
      </c>
      <c r="AA103" s="29">
        <f t="shared" si="137"/>
        <v>0</v>
      </c>
      <c r="AB103" s="29">
        <f t="shared" si="137"/>
        <v>600</v>
      </c>
      <c r="AC103" s="29">
        <f t="shared" si="137"/>
        <v>0</v>
      </c>
      <c r="AD103" s="29">
        <f t="shared" si="137"/>
        <v>0</v>
      </c>
      <c r="AE103" s="29">
        <f t="shared" si="137"/>
        <v>0</v>
      </c>
      <c r="AF103" s="29">
        <f t="shared" si="137"/>
        <v>0</v>
      </c>
      <c r="AG103" s="29">
        <f t="shared" si="137"/>
        <v>0</v>
      </c>
      <c r="AH103" s="29">
        <f t="shared" si="137"/>
        <v>600</v>
      </c>
      <c r="AI103" s="29">
        <f t="shared" si="137"/>
        <v>0</v>
      </c>
      <c r="AJ103" s="29">
        <f t="shared" si="137"/>
        <v>600</v>
      </c>
      <c r="AK103" s="29">
        <f t="shared" si="137"/>
        <v>0</v>
      </c>
      <c r="AL103" s="29"/>
      <c r="AM103" s="29"/>
      <c r="AN103" s="29"/>
      <c r="AO103" s="29"/>
      <c r="AP103" s="29"/>
      <c r="AQ103" s="29">
        <f t="shared" si="137"/>
        <v>600</v>
      </c>
      <c r="AR103" s="29"/>
      <c r="AS103" s="9">
        <f t="shared" si="106"/>
        <v>600</v>
      </c>
      <c r="AT103" s="29"/>
      <c r="AU103" s="9">
        <f t="shared" si="131"/>
        <v>600</v>
      </c>
      <c r="AV103" s="29">
        <f t="shared" si="137"/>
        <v>600</v>
      </c>
      <c r="AW103" s="29"/>
      <c r="AX103" s="29">
        <f t="shared" si="109"/>
        <v>600</v>
      </c>
      <c r="AY103" s="29"/>
      <c r="AZ103" s="29">
        <f t="shared" si="132"/>
        <v>600</v>
      </c>
      <c r="BA103" s="29"/>
      <c r="BB103" s="29">
        <f t="shared" si="138"/>
        <v>300</v>
      </c>
      <c r="BC103" s="29">
        <f t="shared" si="138"/>
        <v>525</v>
      </c>
      <c r="BD103" s="29">
        <f t="shared" si="138"/>
        <v>0</v>
      </c>
      <c r="BE103" s="29">
        <f t="shared" si="138"/>
        <v>525</v>
      </c>
      <c r="BF103" s="29">
        <f t="shared" si="138"/>
        <v>0</v>
      </c>
      <c r="BG103" s="29">
        <f t="shared" si="94"/>
        <v>300</v>
      </c>
      <c r="BH103" s="80">
        <f t="shared" si="95"/>
        <v>200</v>
      </c>
      <c r="BI103" s="29">
        <f t="shared" si="96"/>
        <v>75</v>
      </c>
      <c r="BJ103" s="81">
        <f t="shared" si="97"/>
        <v>114.28571428571428</v>
      </c>
    </row>
    <row r="104" spans="1:62" ht="30" hidden="1" x14ac:dyDescent="0.25">
      <c r="A104" s="106" t="s">
        <v>84</v>
      </c>
      <c r="B104" s="124">
        <v>51</v>
      </c>
      <c r="C104" s="124">
        <v>0</v>
      </c>
      <c r="D104" s="4" t="s">
        <v>238</v>
      </c>
      <c r="E104" s="124">
        <v>851</v>
      </c>
      <c r="F104" s="4" t="s">
        <v>38</v>
      </c>
      <c r="G104" s="4" t="s">
        <v>59</v>
      </c>
      <c r="H104" s="4" t="s">
        <v>300</v>
      </c>
      <c r="I104" s="3" t="s">
        <v>85</v>
      </c>
      <c r="J104" s="29">
        <f>'7.ВС'!J143</f>
        <v>600</v>
      </c>
      <c r="K104" s="29">
        <f>'7.ВС'!K143</f>
        <v>0</v>
      </c>
      <c r="L104" s="29">
        <f>'7.ВС'!L143</f>
        <v>600</v>
      </c>
      <c r="M104" s="29">
        <f>'7.ВС'!M143</f>
        <v>0</v>
      </c>
      <c r="N104" s="29">
        <f>'7.ВС'!N143</f>
        <v>0</v>
      </c>
      <c r="O104" s="29">
        <f>'7.ВС'!O143</f>
        <v>0</v>
      </c>
      <c r="P104" s="29">
        <f>'7.ВС'!P143</f>
        <v>0</v>
      </c>
      <c r="Q104" s="29">
        <f>'7.ВС'!Q143</f>
        <v>0</v>
      </c>
      <c r="R104" s="29">
        <f>'7.ВС'!R143</f>
        <v>600</v>
      </c>
      <c r="S104" s="29">
        <f>'7.ВС'!S143</f>
        <v>0</v>
      </c>
      <c r="T104" s="29">
        <f>'7.ВС'!T143</f>
        <v>600</v>
      </c>
      <c r="U104" s="29">
        <f>'7.ВС'!U143</f>
        <v>0</v>
      </c>
      <c r="V104" s="29">
        <f>'7.ВС'!V143</f>
        <v>0</v>
      </c>
      <c r="W104" s="29">
        <f>'7.ВС'!W143</f>
        <v>0</v>
      </c>
      <c r="X104" s="29">
        <f>'7.ВС'!X143</f>
        <v>0</v>
      </c>
      <c r="Y104" s="29">
        <f>'7.ВС'!Y143</f>
        <v>0</v>
      </c>
      <c r="Z104" s="29">
        <f>'7.ВС'!Z143</f>
        <v>600</v>
      </c>
      <c r="AA104" s="29">
        <f>'7.ВС'!AA143</f>
        <v>0</v>
      </c>
      <c r="AB104" s="29">
        <f>'7.ВС'!AB143</f>
        <v>600</v>
      </c>
      <c r="AC104" s="29">
        <f>'7.ВС'!AC143</f>
        <v>0</v>
      </c>
      <c r="AD104" s="29">
        <f>'7.ВС'!AD143</f>
        <v>0</v>
      </c>
      <c r="AE104" s="29">
        <f>'7.ВС'!AE143</f>
        <v>0</v>
      </c>
      <c r="AF104" s="29">
        <f>'7.ВС'!AF143</f>
        <v>0</v>
      </c>
      <c r="AG104" s="29">
        <f>'7.ВС'!AG143</f>
        <v>0</v>
      </c>
      <c r="AH104" s="29">
        <f>'7.ВС'!AH143</f>
        <v>600</v>
      </c>
      <c r="AI104" s="29">
        <f>'7.ВС'!AI143</f>
        <v>0</v>
      </c>
      <c r="AJ104" s="29">
        <f>'7.ВС'!AJ143</f>
        <v>600</v>
      </c>
      <c r="AK104" s="29">
        <f>'7.ВС'!AK143</f>
        <v>0</v>
      </c>
      <c r="AL104" s="29"/>
      <c r="AM104" s="29"/>
      <c r="AN104" s="29"/>
      <c r="AO104" s="29"/>
      <c r="AP104" s="29"/>
      <c r="AQ104" s="29">
        <f>'7.ВС'!AQ143</f>
        <v>600</v>
      </c>
      <c r="AR104" s="29"/>
      <c r="AS104" s="9">
        <f t="shared" si="106"/>
        <v>600</v>
      </c>
      <c r="AT104" s="29"/>
      <c r="AU104" s="9">
        <f t="shared" si="131"/>
        <v>600</v>
      </c>
      <c r="AV104" s="29">
        <f>'7.ВС'!AV143</f>
        <v>600</v>
      </c>
      <c r="AW104" s="29"/>
      <c r="AX104" s="29">
        <f t="shared" si="109"/>
        <v>600</v>
      </c>
      <c r="AY104" s="29"/>
      <c r="AZ104" s="29">
        <f t="shared" si="132"/>
        <v>600</v>
      </c>
      <c r="BA104" s="29"/>
      <c r="BB104" s="29">
        <f>'7.ВС'!BA143</f>
        <v>300</v>
      </c>
      <c r="BC104" s="29">
        <f>'7.ВС'!BB143</f>
        <v>525</v>
      </c>
      <c r="BD104" s="29">
        <f>'7.ВС'!BC143</f>
        <v>0</v>
      </c>
      <c r="BE104" s="29">
        <f>'7.ВС'!BD143</f>
        <v>525</v>
      </c>
      <c r="BF104" s="29">
        <f>'7.ВС'!BE143</f>
        <v>0</v>
      </c>
      <c r="BG104" s="29">
        <f t="shared" si="94"/>
        <v>300</v>
      </c>
      <c r="BH104" s="80">
        <f t="shared" si="95"/>
        <v>200</v>
      </c>
      <c r="BI104" s="29">
        <f t="shared" si="96"/>
        <v>75</v>
      </c>
      <c r="BJ104" s="81">
        <f t="shared" si="97"/>
        <v>114.28571428571428</v>
      </c>
    </row>
    <row r="105" spans="1:62" ht="210" hidden="1" x14ac:dyDescent="0.25">
      <c r="A105" s="22" t="s">
        <v>94</v>
      </c>
      <c r="B105" s="124">
        <v>51</v>
      </c>
      <c r="C105" s="124">
        <v>0</v>
      </c>
      <c r="D105" s="4" t="s">
        <v>238</v>
      </c>
      <c r="E105" s="124">
        <v>851</v>
      </c>
      <c r="F105" s="4"/>
      <c r="G105" s="4"/>
      <c r="H105" s="4" t="s">
        <v>298</v>
      </c>
      <c r="I105" s="3"/>
      <c r="J105" s="29">
        <f t="shared" ref="J105:BC106" si="139">J106</f>
        <v>85601</v>
      </c>
      <c r="K105" s="29">
        <f t="shared" si="139"/>
        <v>0</v>
      </c>
      <c r="L105" s="29">
        <f t="shared" si="139"/>
        <v>85601</v>
      </c>
      <c r="M105" s="29">
        <f t="shared" si="139"/>
        <v>0</v>
      </c>
      <c r="N105" s="29">
        <f t="shared" si="139"/>
        <v>0</v>
      </c>
      <c r="O105" s="29">
        <f t="shared" si="139"/>
        <v>0</v>
      </c>
      <c r="P105" s="29">
        <f t="shared" si="139"/>
        <v>0</v>
      </c>
      <c r="Q105" s="29">
        <f t="shared" si="139"/>
        <v>0</v>
      </c>
      <c r="R105" s="29">
        <f t="shared" si="139"/>
        <v>85601</v>
      </c>
      <c r="S105" s="29">
        <f t="shared" si="139"/>
        <v>0</v>
      </c>
      <c r="T105" s="29">
        <f t="shared" si="139"/>
        <v>85601</v>
      </c>
      <c r="U105" s="29">
        <f t="shared" si="139"/>
        <v>0</v>
      </c>
      <c r="V105" s="29">
        <f t="shared" si="139"/>
        <v>0</v>
      </c>
      <c r="W105" s="29">
        <f t="shared" si="139"/>
        <v>0</v>
      </c>
      <c r="X105" s="29">
        <f t="shared" si="139"/>
        <v>0</v>
      </c>
      <c r="Y105" s="29">
        <f t="shared" si="139"/>
        <v>0</v>
      </c>
      <c r="Z105" s="29">
        <f t="shared" si="139"/>
        <v>85601</v>
      </c>
      <c r="AA105" s="29">
        <f t="shared" si="139"/>
        <v>0</v>
      </c>
      <c r="AB105" s="29">
        <f t="shared" si="139"/>
        <v>85601</v>
      </c>
      <c r="AC105" s="29">
        <f t="shared" si="139"/>
        <v>0</v>
      </c>
      <c r="AD105" s="29">
        <f t="shared" si="139"/>
        <v>0</v>
      </c>
      <c r="AE105" s="29">
        <f t="shared" si="139"/>
        <v>0</v>
      </c>
      <c r="AF105" s="29">
        <f t="shared" si="139"/>
        <v>0</v>
      </c>
      <c r="AG105" s="29">
        <f t="shared" si="139"/>
        <v>0</v>
      </c>
      <c r="AH105" s="29">
        <f t="shared" si="139"/>
        <v>85601</v>
      </c>
      <c r="AI105" s="29">
        <f t="shared" si="139"/>
        <v>0</v>
      </c>
      <c r="AJ105" s="29">
        <f t="shared" si="139"/>
        <v>85601</v>
      </c>
      <c r="AK105" s="29">
        <f t="shared" si="139"/>
        <v>0</v>
      </c>
      <c r="AL105" s="29"/>
      <c r="AM105" s="29"/>
      <c r="AN105" s="29"/>
      <c r="AO105" s="29"/>
      <c r="AP105" s="29"/>
      <c r="AQ105" s="29">
        <f t="shared" si="139"/>
        <v>85601</v>
      </c>
      <c r="AR105" s="29"/>
      <c r="AS105" s="9">
        <f t="shared" si="106"/>
        <v>85601</v>
      </c>
      <c r="AT105" s="29"/>
      <c r="AU105" s="9">
        <f t="shared" si="131"/>
        <v>85601</v>
      </c>
      <c r="AV105" s="29">
        <f t="shared" si="139"/>
        <v>85601</v>
      </c>
      <c r="AW105" s="29"/>
      <c r="AX105" s="29">
        <f t="shared" si="109"/>
        <v>85601</v>
      </c>
      <c r="AY105" s="29"/>
      <c r="AZ105" s="29">
        <f t="shared" si="132"/>
        <v>85601</v>
      </c>
      <c r="BA105" s="29"/>
      <c r="BB105" s="29">
        <f t="shared" si="139"/>
        <v>133008</v>
      </c>
      <c r="BC105" s="29">
        <f t="shared" si="139"/>
        <v>133008</v>
      </c>
      <c r="BD105" s="29">
        <f t="shared" ref="BB105:BF106" si="140">BD106</f>
        <v>0</v>
      </c>
      <c r="BE105" s="29">
        <f t="shared" si="140"/>
        <v>133008</v>
      </c>
      <c r="BF105" s="29">
        <f t="shared" si="140"/>
        <v>0</v>
      </c>
      <c r="BG105" s="29">
        <f t="shared" si="94"/>
        <v>-47407</v>
      </c>
      <c r="BH105" s="80">
        <f t="shared" si="95"/>
        <v>64.357782990496816</v>
      </c>
      <c r="BI105" s="29">
        <f t="shared" si="96"/>
        <v>-47407</v>
      </c>
      <c r="BJ105" s="81">
        <f t="shared" si="97"/>
        <v>64.357782990496816</v>
      </c>
    </row>
    <row r="106" spans="1:62" s="31" customFormat="1" hidden="1" x14ac:dyDescent="0.25">
      <c r="A106" s="126" t="s">
        <v>45</v>
      </c>
      <c r="B106" s="124">
        <v>51</v>
      </c>
      <c r="C106" s="124">
        <v>0</v>
      </c>
      <c r="D106" s="4" t="s">
        <v>238</v>
      </c>
      <c r="E106" s="124">
        <v>851</v>
      </c>
      <c r="F106" s="4"/>
      <c r="G106" s="4"/>
      <c r="H106" s="4" t="s">
        <v>298</v>
      </c>
      <c r="I106" s="3" t="s">
        <v>46</v>
      </c>
      <c r="J106" s="29">
        <f t="shared" si="139"/>
        <v>85601</v>
      </c>
      <c r="K106" s="29">
        <f t="shared" si="139"/>
        <v>0</v>
      </c>
      <c r="L106" s="29">
        <f t="shared" si="139"/>
        <v>85601</v>
      </c>
      <c r="M106" s="29">
        <f t="shared" si="139"/>
        <v>0</v>
      </c>
      <c r="N106" s="29">
        <f t="shared" si="139"/>
        <v>0</v>
      </c>
      <c r="O106" s="29">
        <f t="shared" si="139"/>
        <v>0</v>
      </c>
      <c r="P106" s="29">
        <f t="shared" si="139"/>
        <v>0</v>
      </c>
      <c r="Q106" s="29">
        <f t="shared" si="139"/>
        <v>0</v>
      </c>
      <c r="R106" s="29">
        <f t="shared" si="139"/>
        <v>85601</v>
      </c>
      <c r="S106" s="29">
        <f t="shared" si="139"/>
        <v>0</v>
      </c>
      <c r="T106" s="29">
        <f t="shared" si="139"/>
        <v>85601</v>
      </c>
      <c r="U106" s="29">
        <f t="shared" si="139"/>
        <v>0</v>
      </c>
      <c r="V106" s="29">
        <f t="shared" si="139"/>
        <v>0</v>
      </c>
      <c r="W106" s="29">
        <f t="shared" si="139"/>
        <v>0</v>
      </c>
      <c r="X106" s="29">
        <f t="shared" si="139"/>
        <v>0</v>
      </c>
      <c r="Y106" s="29">
        <f t="shared" si="139"/>
        <v>0</v>
      </c>
      <c r="Z106" s="29">
        <f t="shared" si="139"/>
        <v>85601</v>
      </c>
      <c r="AA106" s="29">
        <f t="shared" si="139"/>
        <v>0</v>
      </c>
      <c r="AB106" s="29">
        <f t="shared" si="139"/>
        <v>85601</v>
      </c>
      <c r="AC106" s="29">
        <f t="shared" si="139"/>
        <v>0</v>
      </c>
      <c r="AD106" s="29">
        <f t="shared" si="139"/>
        <v>0</v>
      </c>
      <c r="AE106" s="29">
        <f t="shared" si="139"/>
        <v>0</v>
      </c>
      <c r="AF106" s="29">
        <f t="shared" si="139"/>
        <v>0</v>
      </c>
      <c r="AG106" s="29">
        <f t="shared" si="139"/>
        <v>0</v>
      </c>
      <c r="AH106" s="29">
        <f t="shared" si="139"/>
        <v>85601</v>
      </c>
      <c r="AI106" s="29">
        <f t="shared" si="139"/>
        <v>0</v>
      </c>
      <c r="AJ106" s="29">
        <f t="shared" si="139"/>
        <v>85601</v>
      </c>
      <c r="AK106" s="29">
        <f t="shared" si="139"/>
        <v>0</v>
      </c>
      <c r="AL106" s="29"/>
      <c r="AM106" s="29"/>
      <c r="AN106" s="29"/>
      <c r="AO106" s="29"/>
      <c r="AP106" s="29"/>
      <c r="AQ106" s="29">
        <f t="shared" si="139"/>
        <v>85601</v>
      </c>
      <c r="AR106" s="29"/>
      <c r="AS106" s="9">
        <f t="shared" si="106"/>
        <v>85601</v>
      </c>
      <c r="AT106" s="29"/>
      <c r="AU106" s="9">
        <f t="shared" si="131"/>
        <v>85601</v>
      </c>
      <c r="AV106" s="29">
        <f t="shared" si="139"/>
        <v>85601</v>
      </c>
      <c r="AW106" s="29"/>
      <c r="AX106" s="29">
        <f t="shared" si="109"/>
        <v>85601</v>
      </c>
      <c r="AY106" s="29"/>
      <c r="AZ106" s="29">
        <f t="shared" si="132"/>
        <v>85601</v>
      </c>
      <c r="BA106" s="29"/>
      <c r="BB106" s="29">
        <f t="shared" si="140"/>
        <v>133008</v>
      </c>
      <c r="BC106" s="29">
        <f t="shared" si="140"/>
        <v>133008</v>
      </c>
      <c r="BD106" s="29">
        <f t="shared" si="140"/>
        <v>0</v>
      </c>
      <c r="BE106" s="29">
        <f t="shared" si="140"/>
        <v>133008</v>
      </c>
      <c r="BF106" s="29">
        <f t="shared" si="140"/>
        <v>0</v>
      </c>
      <c r="BG106" s="29">
        <f t="shared" si="94"/>
        <v>-47407</v>
      </c>
      <c r="BH106" s="80">
        <f t="shared" si="95"/>
        <v>64.357782990496816</v>
      </c>
      <c r="BI106" s="29">
        <f t="shared" si="96"/>
        <v>-47407</v>
      </c>
      <c r="BJ106" s="81">
        <f t="shared" si="97"/>
        <v>64.357782990496816</v>
      </c>
    </row>
    <row r="107" spans="1:62" ht="30" hidden="1" x14ac:dyDescent="0.25">
      <c r="A107" s="106" t="s">
        <v>84</v>
      </c>
      <c r="B107" s="124">
        <v>51</v>
      </c>
      <c r="C107" s="124">
        <v>0</v>
      </c>
      <c r="D107" s="4" t="s">
        <v>238</v>
      </c>
      <c r="E107" s="124">
        <v>851</v>
      </c>
      <c r="F107" s="4"/>
      <c r="G107" s="4"/>
      <c r="H107" s="4" t="s">
        <v>298</v>
      </c>
      <c r="I107" s="3" t="s">
        <v>85</v>
      </c>
      <c r="J107" s="29">
        <f>'7.ВС'!J133</f>
        <v>85601</v>
      </c>
      <c r="K107" s="29">
        <f>'7.ВС'!K133</f>
        <v>0</v>
      </c>
      <c r="L107" s="29">
        <f>'7.ВС'!L133</f>
        <v>85601</v>
      </c>
      <c r="M107" s="29">
        <f>'7.ВС'!M133</f>
        <v>0</v>
      </c>
      <c r="N107" s="29">
        <f>'7.ВС'!N133</f>
        <v>0</v>
      </c>
      <c r="O107" s="29">
        <f>'7.ВС'!O133</f>
        <v>0</v>
      </c>
      <c r="P107" s="29">
        <f>'7.ВС'!P133</f>
        <v>0</v>
      </c>
      <c r="Q107" s="29">
        <f>'7.ВС'!Q133</f>
        <v>0</v>
      </c>
      <c r="R107" s="29">
        <f>'7.ВС'!R133</f>
        <v>85601</v>
      </c>
      <c r="S107" s="29">
        <f>'7.ВС'!S133</f>
        <v>0</v>
      </c>
      <c r="T107" s="29">
        <f>'7.ВС'!T133</f>
        <v>85601</v>
      </c>
      <c r="U107" s="29">
        <f>'7.ВС'!U133</f>
        <v>0</v>
      </c>
      <c r="V107" s="29">
        <f>'7.ВС'!V133</f>
        <v>0</v>
      </c>
      <c r="W107" s="29">
        <f>'7.ВС'!W133</f>
        <v>0</v>
      </c>
      <c r="X107" s="29">
        <f>'7.ВС'!X133</f>
        <v>0</v>
      </c>
      <c r="Y107" s="29">
        <f>'7.ВС'!Y133</f>
        <v>0</v>
      </c>
      <c r="Z107" s="29">
        <f>'7.ВС'!Z133</f>
        <v>85601</v>
      </c>
      <c r="AA107" s="29">
        <f>'7.ВС'!AA133</f>
        <v>0</v>
      </c>
      <c r="AB107" s="29">
        <f>'7.ВС'!AB133</f>
        <v>85601</v>
      </c>
      <c r="AC107" s="29">
        <f>'7.ВС'!AC133</f>
        <v>0</v>
      </c>
      <c r="AD107" s="29">
        <f>'7.ВС'!AD133</f>
        <v>0</v>
      </c>
      <c r="AE107" s="29">
        <f>'7.ВС'!AE133</f>
        <v>0</v>
      </c>
      <c r="AF107" s="29">
        <f>'7.ВС'!AF133</f>
        <v>0</v>
      </c>
      <c r="AG107" s="29">
        <f>'7.ВС'!AG133</f>
        <v>0</v>
      </c>
      <c r="AH107" s="29">
        <f>'7.ВС'!AH133</f>
        <v>85601</v>
      </c>
      <c r="AI107" s="29">
        <f>'7.ВС'!AI133</f>
        <v>0</v>
      </c>
      <c r="AJ107" s="29">
        <f>'7.ВС'!AJ133</f>
        <v>85601</v>
      </c>
      <c r="AK107" s="29">
        <f>'7.ВС'!AK133</f>
        <v>0</v>
      </c>
      <c r="AL107" s="29"/>
      <c r="AM107" s="29"/>
      <c r="AN107" s="29"/>
      <c r="AO107" s="29"/>
      <c r="AP107" s="29"/>
      <c r="AQ107" s="29">
        <f>'7.ВС'!AQ133</f>
        <v>85601</v>
      </c>
      <c r="AR107" s="29"/>
      <c r="AS107" s="9">
        <f t="shared" si="106"/>
        <v>85601</v>
      </c>
      <c r="AT107" s="29"/>
      <c r="AU107" s="9">
        <f t="shared" si="131"/>
        <v>85601</v>
      </c>
      <c r="AV107" s="29">
        <f>'7.ВС'!AV133</f>
        <v>85601</v>
      </c>
      <c r="AW107" s="29"/>
      <c r="AX107" s="29">
        <f t="shared" si="109"/>
        <v>85601</v>
      </c>
      <c r="AY107" s="29"/>
      <c r="AZ107" s="29">
        <f t="shared" si="132"/>
        <v>85601</v>
      </c>
      <c r="BA107" s="29"/>
      <c r="BB107" s="29">
        <f>'7.ВС'!BA133</f>
        <v>133008</v>
      </c>
      <c r="BC107" s="29">
        <f>'7.ВС'!BB133</f>
        <v>133008</v>
      </c>
      <c r="BD107" s="29">
        <f>'7.ВС'!BC133</f>
        <v>0</v>
      </c>
      <c r="BE107" s="29">
        <f>'7.ВС'!BD133</f>
        <v>133008</v>
      </c>
      <c r="BF107" s="29">
        <f>'7.ВС'!BE133</f>
        <v>0</v>
      </c>
      <c r="BG107" s="29">
        <f t="shared" si="94"/>
        <v>-47407</v>
      </c>
      <c r="BH107" s="80">
        <f t="shared" si="95"/>
        <v>64.357782990496816</v>
      </c>
      <c r="BI107" s="29">
        <f t="shared" si="96"/>
        <v>-47407</v>
      </c>
      <c r="BJ107" s="81">
        <f t="shared" si="97"/>
        <v>64.357782990496816</v>
      </c>
    </row>
    <row r="108" spans="1:62" ht="30" hidden="1" x14ac:dyDescent="0.25">
      <c r="A108" s="22" t="s">
        <v>371</v>
      </c>
      <c r="B108" s="124">
        <v>51</v>
      </c>
      <c r="C108" s="124">
        <v>0</v>
      </c>
      <c r="D108" s="4" t="s">
        <v>238</v>
      </c>
      <c r="E108" s="124">
        <v>851</v>
      </c>
      <c r="F108" s="4" t="s">
        <v>38</v>
      </c>
      <c r="G108" s="4" t="s">
        <v>14</v>
      </c>
      <c r="H108" s="4" t="s">
        <v>328</v>
      </c>
      <c r="I108" s="3"/>
      <c r="J108" s="29">
        <f t="shared" ref="J108:BC109" si="141">J109</f>
        <v>0</v>
      </c>
      <c r="K108" s="29">
        <f t="shared" si="141"/>
        <v>0</v>
      </c>
      <c r="L108" s="29">
        <f t="shared" si="141"/>
        <v>0</v>
      </c>
      <c r="M108" s="29">
        <f t="shared" si="141"/>
        <v>0</v>
      </c>
      <c r="N108" s="29">
        <f t="shared" si="141"/>
        <v>0</v>
      </c>
      <c r="O108" s="29">
        <f t="shared" si="141"/>
        <v>0</v>
      </c>
      <c r="P108" s="29">
        <f t="shared" si="141"/>
        <v>0</v>
      </c>
      <c r="Q108" s="29">
        <f t="shared" si="141"/>
        <v>0</v>
      </c>
      <c r="R108" s="29">
        <f t="shared" si="141"/>
        <v>0</v>
      </c>
      <c r="S108" s="29">
        <f t="shared" si="141"/>
        <v>0</v>
      </c>
      <c r="T108" s="29">
        <f t="shared" si="141"/>
        <v>0</v>
      </c>
      <c r="U108" s="29">
        <f t="shared" si="141"/>
        <v>0</v>
      </c>
      <c r="V108" s="29">
        <f t="shared" si="141"/>
        <v>0</v>
      </c>
      <c r="W108" s="29">
        <f t="shared" si="141"/>
        <v>0</v>
      </c>
      <c r="X108" s="29">
        <f t="shared" si="141"/>
        <v>0</v>
      </c>
      <c r="Y108" s="29">
        <f t="shared" si="141"/>
        <v>0</v>
      </c>
      <c r="Z108" s="29">
        <f t="shared" si="141"/>
        <v>0</v>
      </c>
      <c r="AA108" s="29">
        <f t="shared" si="141"/>
        <v>0</v>
      </c>
      <c r="AB108" s="29">
        <f t="shared" si="141"/>
        <v>0</v>
      </c>
      <c r="AC108" s="29">
        <f t="shared" si="141"/>
        <v>0</v>
      </c>
      <c r="AD108" s="29">
        <f t="shared" si="141"/>
        <v>0</v>
      </c>
      <c r="AE108" s="29">
        <f t="shared" si="141"/>
        <v>0</v>
      </c>
      <c r="AF108" s="29">
        <f t="shared" si="141"/>
        <v>0</v>
      </c>
      <c r="AG108" s="29">
        <f t="shared" si="141"/>
        <v>0</v>
      </c>
      <c r="AH108" s="29">
        <f t="shared" si="141"/>
        <v>0</v>
      </c>
      <c r="AI108" s="29">
        <f t="shared" si="141"/>
        <v>0</v>
      </c>
      <c r="AJ108" s="29">
        <f t="shared" si="141"/>
        <v>0</v>
      </c>
      <c r="AK108" s="29">
        <f t="shared" si="141"/>
        <v>0</v>
      </c>
      <c r="AL108" s="29"/>
      <c r="AM108" s="29"/>
      <c r="AN108" s="29"/>
      <c r="AO108" s="29"/>
      <c r="AP108" s="29"/>
      <c r="AQ108" s="29">
        <f t="shared" si="141"/>
        <v>0</v>
      </c>
      <c r="AR108" s="29">
        <f t="shared" si="141"/>
        <v>0</v>
      </c>
      <c r="AS108" s="29">
        <f t="shared" si="141"/>
        <v>0</v>
      </c>
      <c r="AT108" s="29">
        <f t="shared" si="141"/>
        <v>0</v>
      </c>
      <c r="AU108" s="29">
        <f t="shared" si="141"/>
        <v>0</v>
      </c>
      <c r="AV108" s="29">
        <f t="shared" si="141"/>
        <v>496695</v>
      </c>
      <c r="AW108" s="29">
        <f t="shared" si="141"/>
        <v>9437205</v>
      </c>
      <c r="AX108" s="29">
        <f t="shared" si="141"/>
        <v>9933900</v>
      </c>
      <c r="AY108" s="29">
        <f t="shared" si="141"/>
        <v>0</v>
      </c>
      <c r="AZ108" s="29">
        <f t="shared" si="141"/>
        <v>9933900</v>
      </c>
      <c r="BA108" s="29"/>
      <c r="BB108" s="29">
        <f t="shared" si="141"/>
        <v>422426</v>
      </c>
      <c r="BC108" s="29">
        <f t="shared" si="141"/>
        <v>8154410.6799999997</v>
      </c>
      <c r="BD108" s="29">
        <f t="shared" ref="BB108:BF109" si="142">BD109</f>
        <v>0</v>
      </c>
      <c r="BE108" s="29">
        <f t="shared" si="142"/>
        <v>0</v>
      </c>
      <c r="BF108" s="29">
        <f t="shared" si="142"/>
        <v>0</v>
      </c>
      <c r="BG108" s="29">
        <f t="shared" si="94"/>
        <v>-422426</v>
      </c>
      <c r="BH108" s="80">
        <f t="shared" si="95"/>
        <v>0</v>
      </c>
      <c r="BI108" s="29">
        <f t="shared" si="96"/>
        <v>-8154410.6799999997</v>
      </c>
      <c r="BJ108" s="81">
        <f t="shared" si="97"/>
        <v>0</v>
      </c>
    </row>
    <row r="109" spans="1:62" ht="45" hidden="1" x14ac:dyDescent="0.25">
      <c r="A109" s="106" t="s">
        <v>97</v>
      </c>
      <c r="B109" s="124">
        <v>51</v>
      </c>
      <c r="C109" s="124">
        <v>0</v>
      </c>
      <c r="D109" s="4" t="s">
        <v>238</v>
      </c>
      <c r="E109" s="124">
        <v>851</v>
      </c>
      <c r="F109" s="4" t="s">
        <v>38</v>
      </c>
      <c r="G109" s="4" t="s">
        <v>14</v>
      </c>
      <c r="H109" s="4" t="s">
        <v>328</v>
      </c>
      <c r="I109" s="3" t="s">
        <v>98</v>
      </c>
      <c r="J109" s="29">
        <f t="shared" si="141"/>
        <v>0</v>
      </c>
      <c r="K109" s="29">
        <f t="shared" si="141"/>
        <v>0</v>
      </c>
      <c r="L109" s="29">
        <f t="shared" si="141"/>
        <v>0</v>
      </c>
      <c r="M109" s="29">
        <f t="shared" si="141"/>
        <v>0</v>
      </c>
      <c r="N109" s="29">
        <f t="shared" si="141"/>
        <v>0</v>
      </c>
      <c r="O109" s="29">
        <f t="shared" si="141"/>
        <v>0</v>
      </c>
      <c r="P109" s="29">
        <f t="shared" si="141"/>
        <v>0</v>
      </c>
      <c r="Q109" s="29">
        <f t="shared" si="141"/>
        <v>0</v>
      </c>
      <c r="R109" s="29">
        <f t="shared" si="141"/>
        <v>0</v>
      </c>
      <c r="S109" s="29">
        <f t="shared" si="141"/>
        <v>0</v>
      </c>
      <c r="T109" s="29">
        <f t="shared" si="141"/>
        <v>0</v>
      </c>
      <c r="U109" s="29">
        <f t="shared" si="141"/>
        <v>0</v>
      </c>
      <c r="V109" s="29">
        <f t="shared" si="141"/>
        <v>0</v>
      </c>
      <c r="W109" s="29">
        <f t="shared" si="141"/>
        <v>0</v>
      </c>
      <c r="X109" s="29">
        <f t="shared" si="141"/>
        <v>0</v>
      </c>
      <c r="Y109" s="29">
        <f t="shared" si="141"/>
        <v>0</v>
      </c>
      <c r="Z109" s="29">
        <f t="shared" si="141"/>
        <v>0</v>
      </c>
      <c r="AA109" s="29">
        <f t="shared" si="141"/>
        <v>0</v>
      </c>
      <c r="AB109" s="29">
        <f t="shared" si="141"/>
        <v>0</v>
      </c>
      <c r="AC109" s="29">
        <f t="shared" si="141"/>
        <v>0</v>
      </c>
      <c r="AD109" s="29">
        <f t="shared" si="141"/>
        <v>0</v>
      </c>
      <c r="AE109" s="29">
        <f t="shared" si="141"/>
        <v>0</v>
      </c>
      <c r="AF109" s="29">
        <f t="shared" si="141"/>
        <v>0</v>
      </c>
      <c r="AG109" s="29">
        <f t="shared" si="141"/>
        <v>0</v>
      </c>
      <c r="AH109" s="29">
        <f t="shared" si="141"/>
        <v>0</v>
      </c>
      <c r="AI109" s="29">
        <f t="shared" si="141"/>
        <v>0</v>
      </c>
      <c r="AJ109" s="29">
        <f t="shared" si="141"/>
        <v>0</v>
      </c>
      <c r="AK109" s="29">
        <f t="shared" si="141"/>
        <v>0</v>
      </c>
      <c r="AL109" s="29"/>
      <c r="AM109" s="29"/>
      <c r="AN109" s="29"/>
      <c r="AO109" s="29"/>
      <c r="AP109" s="29"/>
      <c r="AQ109" s="29">
        <f t="shared" si="141"/>
        <v>0</v>
      </c>
      <c r="AR109" s="29">
        <f t="shared" si="141"/>
        <v>0</v>
      </c>
      <c r="AS109" s="29">
        <f t="shared" si="141"/>
        <v>0</v>
      </c>
      <c r="AT109" s="29">
        <f t="shared" si="141"/>
        <v>0</v>
      </c>
      <c r="AU109" s="29">
        <f t="shared" si="141"/>
        <v>0</v>
      </c>
      <c r="AV109" s="29">
        <f t="shared" si="141"/>
        <v>496695</v>
      </c>
      <c r="AW109" s="29">
        <f t="shared" si="141"/>
        <v>9437205</v>
      </c>
      <c r="AX109" s="29">
        <f t="shared" si="141"/>
        <v>9933900</v>
      </c>
      <c r="AY109" s="29">
        <f t="shared" si="141"/>
        <v>0</v>
      </c>
      <c r="AZ109" s="29">
        <f t="shared" si="141"/>
        <v>9933900</v>
      </c>
      <c r="BA109" s="29"/>
      <c r="BB109" s="29">
        <f t="shared" si="142"/>
        <v>422426</v>
      </c>
      <c r="BC109" s="29">
        <f t="shared" si="142"/>
        <v>8154410.6799999997</v>
      </c>
      <c r="BD109" s="29">
        <f t="shared" si="142"/>
        <v>0</v>
      </c>
      <c r="BE109" s="29">
        <f t="shared" si="142"/>
        <v>0</v>
      </c>
      <c r="BF109" s="29">
        <f t="shared" si="142"/>
        <v>0</v>
      </c>
      <c r="BG109" s="29">
        <f t="shared" si="94"/>
        <v>-422426</v>
      </c>
      <c r="BH109" s="80">
        <f t="shared" si="95"/>
        <v>0</v>
      </c>
      <c r="BI109" s="29">
        <f t="shared" si="96"/>
        <v>-8154410.6799999997</v>
      </c>
      <c r="BJ109" s="81">
        <f t="shared" si="97"/>
        <v>0</v>
      </c>
    </row>
    <row r="110" spans="1:62" hidden="1" x14ac:dyDescent="0.25">
      <c r="A110" s="106" t="s">
        <v>99</v>
      </c>
      <c r="B110" s="124">
        <v>51</v>
      </c>
      <c r="C110" s="124">
        <v>0</v>
      </c>
      <c r="D110" s="4" t="s">
        <v>238</v>
      </c>
      <c r="E110" s="124">
        <v>851</v>
      </c>
      <c r="F110" s="4" t="s">
        <v>38</v>
      </c>
      <c r="G110" s="4" t="s">
        <v>14</v>
      </c>
      <c r="H110" s="4" t="s">
        <v>328</v>
      </c>
      <c r="I110" s="3" t="s">
        <v>100</v>
      </c>
      <c r="J110" s="29">
        <f>'7.ВС'!J146</f>
        <v>0</v>
      </c>
      <c r="K110" s="29">
        <f>'7.ВС'!K146</f>
        <v>0</v>
      </c>
      <c r="L110" s="29">
        <f>'7.ВС'!L146</f>
        <v>0</v>
      </c>
      <c r="M110" s="29">
        <f>'7.ВС'!M146</f>
        <v>0</v>
      </c>
      <c r="N110" s="29">
        <f>'7.ВС'!N146</f>
        <v>0</v>
      </c>
      <c r="O110" s="29">
        <f>'7.ВС'!O146</f>
        <v>0</v>
      </c>
      <c r="P110" s="29">
        <f>'7.ВС'!P146</f>
        <v>0</v>
      </c>
      <c r="Q110" s="29">
        <f>'7.ВС'!Q146</f>
        <v>0</v>
      </c>
      <c r="R110" s="29">
        <f>'7.ВС'!R146</f>
        <v>0</v>
      </c>
      <c r="S110" s="29">
        <f>'7.ВС'!S146</f>
        <v>0</v>
      </c>
      <c r="T110" s="29">
        <f>'7.ВС'!T146</f>
        <v>0</v>
      </c>
      <c r="U110" s="29">
        <f>'7.ВС'!U146</f>
        <v>0</v>
      </c>
      <c r="V110" s="29">
        <f>'7.ВС'!V146</f>
        <v>0</v>
      </c>
      <c r="W110" s="29">
        <f>'7.ВС'!W146</f>
        <v>0</v>
      </c>
      <c r="X110" s="29">
        <f>'7.ВС'!X146</f>
        <v>0</v>
      </c>
      <c r="Y110" s="29">
        <f>'7.ВС'!Y146</f>
        <v>0</v>
      </c>
      <c r="Z110" s="29">
        <f>'7.ВС'!Z146</f>
        <v>0</v>
      </c>
      <c r="AA110" s="29">
        <f>'7.ВС'!AA146</f>
        <v>0</v>
      </c>
      <c r="AB110" s="29">
        <f>'7.ВС'!AB146</f>
        <v>0</v>
      </c>
      <c r="AC110" s="29">
        <f>'7.ВС'!AC146</f>
        <v>0</v>
      </c>
      <c r="AD110" s="29">
        <f>'7.ВС'!AD146</f>
        <v>0</v>
      </c>
      <c r="AE110" s="29">
        <f>'7.ВС'!AE146</f>
        <v>0</v>
      </c>
      <c r="AF110" s="29">
        <f>'7.ВС'!AF146</f>
        <v>0</v>
      </c>
      <c r="AG110" s="29">
        <f>'7.ВС'!AG146</f>
        <v>0</v>
      </c>
      <c r="AH110" s="29">
        <f>'7.ВС'!AH146</f>
        <v>0</v>
      </c>
      <c r="AI110" s="29">
        <f>'7.ВС'!AI146</f>
        <v>0</v>
      </c>
      <c r="AJ110" s="29">
        <f>'7.ВС'!AJ146</f>
        <v>0</v>
      </c>
      <c r="AK110" s="29">
        <f>'7.ВС'!AK146</f>
        <v>0</v>
      </c>
      <c r="AL110" s="29"/>
      <c r="AM110" s="29"/>
      <c r="AN110" s="29"/>
      <c r="AO110" s="29"/>
      <c r="AP110" s="29"/>
      <c r="AQ110" s="29">
        <f>'7.ВС'!AQ146</f>
        <v>0</v>
      </c>
      <c r="AR110" s="29">
        <f>'7.ВС'!AR146</f>
        <v>0</v>
      </c>
      <c r="AS110" s="29">
        <f>'7.ВС'!AS146</f>
        <v>0</v>
      </c>
      <c r="AT110" s="29">
        <f>'7.ВС'!AT146</f>
        <v>0</v>
      </c>
      <c r="AU110" s="29">
        <f>'7.ВС'!AU146</f>
        <v>0</v>
      </c>
      <c r="AV110" s="29">
        <f>'7.ВС'!AV146</f>
        <v>496695</v>
      </c>
      <c r="AW110" s="29">
        <f>'7.ВС'!AW146</f>
        <v>9437205</v>
      </c>
      <c r="AX110" s="29">
        <f>'7.ВС'!AX146</f>
        <v>9933900</v>
      </c>
      <c r="AY110" s="29">
        <f>'7.ВС'!AY146</f>
        <v>0</v>
      </c>
      <c r="AZ110" s="29">
        <f>'7.ВС'!AZ146</f>
        <v>9933900</v>
      </c>
      <c r="BA110" s="29"/>
      <c r="BB110" s="29">
        <f>'7.ВС'!BA146</f>
        <v>422426</v>
      </c>
      <c r="BC110" s="29">
        <f>'7.ВС'!BB146</f>
        <v>8154410.6799999997</v>
      </c>
      <c r="BD110" s="29">
        <f>'7.ВС'!BC146</f>
        <v>0</v>
      </c>
      <c r="BE110" s="29">
        <f>'7.ВС'!BD146</f>
        <v>0</v>
      </c>
      <c r="BF110" s="29">
        <f>'7.ВС'!BE146</f>
        <v>0</v>
      </c>
      <c r="BG110" s="29">
        <f t="shared" si="94"/>
        <v>-422426</v>
      </c>
      <c r="BH110" s="80">
        <f t="shared" si="95"/>
        <v>0</v>
      </c>
      <c r="BI110" s="29">
        <f t="shared" si="96"/>
        <v>-8154410.6799999997</v>
      </c>
      <c r="BJ110" s="81">
        <f t="shared" si="97"/>
        <v>0</v>
      </c>
    </row>
    <row r="111" spans="1:62" s="2" customFormat="1" ht="75" hidden="1" x14ac:dyDescent="0.25">
      <c r="A111" s="22" t="s">
        <v>376</v>
      </c>
      <c r="B111" s="124">
        <v>51</v>
      </c>
      <c r="C111" s="124">
        <v>0</v>
      </c>
      <c r="D111" s="3" t="s">
        <v>238</v>
      </c>
      <c r="E111" s="124">
        <v>851</v>
      </c>
      <c r="F111" s="4" t="s">
        <v>38</v>
      </c>
      <c r="G111" s="4" t="s">
        <v>59</v>
      </c>
      <c r="H111" s="4" t="s">
        <v>230</v>
      </c>
      <c r="I111" s="3"/>
      <c r="J111" s="29">
        <f t="shared" ref="J111:BC112" si="143">J112</f>
        <v>0</v>
      </c>
      <c r="K111" s="29">
        <f t="shared" si="143"/>
        <v>0</v>
      </c>
      <c r="L111" s="29">
        <f t="shared" si="143"/>
        <v>0</v>
      </c>
      <c r="M111" s="29">
        <f t="shared" si="143"/>
        <v>0</v>
      </c>
      <c r="N111" s="29">
        <f t="shared" si="143"/>
        <v>0</v>
      </c>
      <c r="O111" s="29">
        <f t="shared" si="143"/>
        <v>0</v>
      </c>
      <c r="P111" s="29">
        <f t="shared" si="143"/>
        <v>0</v>
      </c>
      <c r="Q111" s="29">
        <f t="shared" si="143"/>
        <v>0</v>
      </c>
      <c r="R111" s="29">
        <f t="shared" si="143"/>
        <v>0</v>
      </c>
      <c r="S111" s="29">
        <f t="shared" si="143"/>
        <v>0</v>
      </c>
      <c r="T111" s="29">
        <f t="shared" si="143"/>
        <v>0</v>
      </c>
      <c r="U111" s="29">
        <f t="shared" si="143"/>
        <v>0</v>
      </c>
      <c r="V111" s="29">
        <f t="shared" si="143"/>
        <v>0</v>
      </c>
      <c r="W111" s="29">
        <f t="shared" si="143"/>
        <v>0</v>
      </c>
      <c r="X111" s="29">
        <f t="shared" si="143"/>
        <v>0</v>
      </c>
      <c r="Y111" s="29">
        <f t="shared" si="143"/>
        <v>0</v>
      </c>
      <c r="Z111" s="29">
        <f t="shared" si="143"/>
        <v>0</v>
      </c>
      <c r="AA111" s="29">
        <f t="shared" si="143"/>
        <v>0</v>
      </c>
      <c r="AB111" s="29">
        <f t="shared" si="143"/>
        <v>0</v>
      </c>
      <c r="AC111" s="29">
        <f t="shared" si="143"/>
        <v>0</v>
      </c>
      <c r="AD111" s="29">
        <f t="shared" si="143"/>
        <v>0</v>
      </c>
      <c r="AE111" s="29">
        <f t="shared" si="143"/>
        <v>0</v>
      </c>
      <c r="AF111" s="29">
        <f t="shared" si="143"/>
        <v>0</v>
      </c>
      <c r="AG111" s="29">
        <f t="shared" si="143"/>
        <v>0</v>
      </c>
      <c r="AH111" s="29">
        <f t="shared" si="143"/>
        <v>0</v>
      </c>
      <c r="AI111" s="29">
        <f t="shared" si="143"/>
        <v>0</v>
      </c>
      <c r="AJ111" s="29">
        <f t="shared" si="143"/>
        <v>0</v>
      </c>
      <c r="AK111" s="29">
        <f t="shared" si="143"/>
        <v>0</v>
      </c>
      <c r="AL111" s="29"/>
      <c r="AM111" s="29"/>
      <c r="AN111" s="29"/>
      <c r="AO111" s="29"/>
      <c r="AP111" s="29"/>
      <c r="AQ111" s="29">
        <f t="shared" si="143"/>
        <v>91478</v>
      </c>
      <c r="AR111" s="29">
        <f t="shared" si="143"/>
        <v>1738082</v>
      </c>
      <c r="AS111" s="29">
        <f t="shared" si="143"/>
        <v>1829560</v>
      </c>
      <c r="AT111" s="29">
        <f t="shared" si="143"/>
        <v>0</v>
      </c>
      <c r="AU111" s="29">
        <f t="shared" si="143"/>
        <v>1829560</v>
      </c>
      <c r="AV111" s="29">
        <f t="shared" si="143"/>
        <v>0</v>
      </c>
      <c r="AW111" s="29">
        <f t="shared" si="143"/>
        <v>0</v>
      </c>
      <c r="AX111" s="29">
        <f t="shared" si="143"/>
        <v>0</v>
      </c>
      <c r="AY111" s="29">
        <f t="shared" si="143"/>
        <v>0</v>
      </c>
      <c r="AZ111" s="29">
        <f t="shared" si="143"/>
        <v>0</v>
      </c>
      <c r="BA111" s="29"/>
      <c r="BB111" s="29">
        <f t="shared" si="143"/>
        <v>0</v>
      </c>
      <c r="BC111" s="29">
        <f t="shared" si="143"/>
        <v>0</v>
      </c>
      <c r="BD111" s="29">
        <f t="shared" ref="BB111:BF112" si="144">BD112</f>
        <v>0</v>
      </c>
      <c r="BE111" s="29">
        <f t="shared" si="144"/>
        <v>0</v>
      </c>
      <c r="BF111" s="29">
        <f t="shared" si="144"/>
        <v>0</v>
      </c>
      <c r="BG111" s="29">
        <f t="shared" si="94"/>
        <v>0</v>
      </c>
      <c r="BH111" s="80" t="e">
        <f t="shared" si="95"/>
        <v>#DIV/0!</v>
      </c>
      <c r="BI111" s="29">
        <f t="shared" si="96"/>
        <v>0</v>
      </c>
      <c r="BJ111" s="81" t="e">
        <f t="shared" si="97"/>
        <v>#DIV/0!</v>
      </c>
    </row>
    <row r="112" spans="1:62" s="2" customFormat="1" ht="45" hidden="1" x14ac:dyDescent="0.25">
      <c r="A112" s="106" t="s">
        <v>97</v>
      </c>
      <c r="B112" s="124">
        <v>51</v>
      </c>
      <c r="C112" s="124">
        <v>0</v>
      </c>
      <c r="D112" s="3" t="s">
        <v>238</v>
      </c>
      <c r="E112" s="124">
        <v>851</v>
      </c>
      <c r="F112" s="4" t="s">
        <v>38</v>
      </c>
      <c r="G112" s="4" t="s">
        <v>59</v>
      </c>
      <c r="H112" s="4" t="s">
        <v>230</v>
      </c>
      <c r="I112" s="3" t="s">
        <v>98</v>
      </c>
      <c r="J112" s="29">
        <f t="shared" si="143"/>
        <v>0</v>
      </c>
      <c r="K112" s="29">
        <f t="shared" si="143"/>
        <v>0</v>
      </c>
      <c r="L112" s="29">
        <f t="shared" si="143"/>
        <v>0</v>
      </c>
      <c r="M112" s="29">
        <f t="shared" si="143"/>
        <v>0</v>
      </c>
      <c r="N112" s="29">
        <f t="shared" si="143"/>
        <v>0</v>
      </c>
      <c r="O112" s="29">
        <f t="shared" si="143"/>
        <v>0</v>
      </c>
      <c r="P112" s="29">
        <f t="shared" si="143"/>
        <v>0</v>
      </c>
      <c r="Q112" s="29">
        <f t="shared" si="143"/>
        <v>0</v>
      </c>
      <c r="R112" s="29">
        <f t="shared" si="143"/>
        <v>0</v>
      </c>
      <c r="S112" s="29">
        <f t="shared" si="143"/>
        <v>0</v>
      </c>
      <c r="T112" s="29">
        <f t="shared" si="143"/>
        <v>0</v>
      </c>
      <c r="U112" s="29">
        <f t="shared" si="143"/>
        <v>0</v>
      </c>
      <c r="V112" s="29">
        <f t="shared" si="143"/>
        <v>0</v>
      </c>
      <c r="W112" s="29">
        <f t="shared" si="143"/>
        <v>0</v>
      </c>
      <c r="X112" s="29">
        <f t="shared" si="143"/>
        <v>0</v>
      </c>
      <c r="Y112" s="29">
        <f t="shared" si="143"/>
        <v>0</v>
      </c>
      <c r="Z112" s="29">
        <f t="shared" si="143"/>
        <v>0</v>
      </c>
      <c r="AA112" s="29">
        <f t="shared" si="143"/>
        <v>0</v>
      </c>
      <c r="AB112" s="29">
        <f t="shared" si="143"/>
        <v>0</v>
      </c>
      <c r="AC112" s="29">
        <f t="shared" si="143"/>
        <v>0</v>
      </c>
      <c r="AD112" s="29">
        <f t="shared" si="143"/>
        <v>0</v>
      </c>
      <c r="AE112" s="29">
        <f t="shared" si="143"/>
        <v>0</v>
      </c>
      <c r="AF112" s="29">
        <f t="shared" si="143"/>
        <v>0</v>
      </c>
      <c r="AG112" s="29">
        <f t="shared" si="143"/>
        <v>0</v>
      </c>
      <c r="AH112" s="29">
        <f t="shared" si="143"/>
        <v>0</v>
      </c>
      <c r="AI112" s="29">
        <f t="shared" si="143"/>
        <v>0</v>
      </c>
      <c r="AJ112" s="29">
        <f t="shared" si="143"/>
        <v>0</v>
      </c>
      <c r="AK112" s="29">
        <f t="shared" si="143"/>
        <v>0</v>
      </c>
      <c r="AL112" s="29"/>
      <c r="AM112" s="29"/>
      <c r="AN112" s="29"/>
      <c r="AO112" s="29"/>
      <c r="AP112" s="29"/>
      <c r="AQ112" s="29">
        <f t="shared" si="143"/>
        <v>91478</v>
      </c>
      <c r="AR112" s="29">
        <f t="shared" si="143"/>
        <v>1738082</v>
      </c>
      <c r="AS112" s="29">
        <f t="shared" si="143"/>
        <v>1829560</v>
      </c>
      <c r="AT112" s="29">
        <f t="shared" si="143"/>
        <v>0</v>
      </c>
      <c r="AU112" s="29">
        <f t="shared" si="143"/>
        <v>1829560</v>
      </c>
      <c r="AV112" s="29">
        <f t="shared" si="143"/>
        <v>0</v>
      </c>
      <c r="AW112" s="29">
        <f t="shared" si="143"/>
        <v>0</v>
      </c>
      <c r="AX112" s="29">
        <f t="shared" si="143"/>
        <v>0</v>
      </c>
      <c r="AY112" s="29">
        <f t="shared" si="143"/>
        <v>0</v>
      </c>
      <c r="AZ112" s="29">
        <f t="shared" si="143"/>
        <v>0</v>
      </c>
      <c r="BA112" s="29"/>
      <c r="BB112" s="29">
        <f t="shared" si="144"/>
        <v>0</v>
      </c>
      <c r="BC112" s="29">
        <f t="shared" si="144"/>
        <v>0</v>
      </c>
      <c r="BD112" s="29">
        <f t="shared" si="144"/>
        <v>0</v>
      </c>
      <c r="BE112" s="29">
        <f t="shared" si="144"/>
        <v>0</v>
      </c>
      <c r="BF112" s="29">
        <f t="shared" si="144"/>
        <v>0</v>
      </c>
      <c r="BG112" s="29">
        <f t="shared" si="94"/>
        <v>0</v>
      </c>
      <c r="BH112" s="80" t="e">
        <f t="shared" si="95"/>
        <v>#DIV/0!</v>
      </c>
      <c r="BI112" s="29">
        <f t="shared" si="96"/>
        <v>0</v>
      </c>
      <c r="BJ112" s="81" t="e">
        <f t="shared" si="97"/>
        <v>#DIV/0!</v>
      </c>
    </row>
    <row r="113" spans="1:62" s="2" customFormat="1" hidden="1" x14ac:dyDescent="0.25">
      <c r="A113" s="106" t="s">
        <v>99</v>
      </c>
      <c r="B113" s="124">
        <v>51</v>
      </c>
      <c r="C113" s="124">
        <v>0</v>
      </c>
      <c r="D113" s="3" t="s">
        <v>238</v>
      </c>
      <c r="E113" s="124">
        <v>851</v>
      </c>
      <c r="F113" s="4" t="s">
        <v>38</v>
      </c>
      <c r="G113" s="4" t="s">
        <v>59</v>
      </c>
      <c r="H113" s="4" t="s">
        <v>230</v>
      </c>
      <c r="I113" s="3" t="s">
        <v>100</v>
      </c>
      <c r="J113" s="29">
        <f>'7.ВС'!J149</f>
        <v>0</v>
      </c>
      <c r="K113" s="29">
        <f>'7.ВС'!K149</f>
        <v>0</v>
      </c>
      <c r="L113" s="29">
        <f>'7.ВС'!L149</f>
        <v>0</v>
      </c>
      <c r="M113" s="29">
        <f>'7.ВС'!M149</f>
        <v>0</v>
      </c>
      <c r="N113" s="29">
        <f>'7.ВС'!N149</f>
        <v>0</v>
      </c>
      <c r="O113" s="29">
        <f>'7.ВС'!O149</f>
        <v>0</v>
      </c>
      <c r="P113" s="29">
        <f>'7.ВС'!P149</f>
        <v>0</v>
      </c>
      <c r="Q113" s="29">
        <f>'7.ВС'!Q149</f>
        <v>0</v>
      </c>
      <c r="R113" s="29">
        <f>'7.ВС'!R149</f>
        <v>0</v>
      </c>
      <c r="S113" s="29">
        <f>'7.ВС'!S149</f>
        <v>0</v>
      </c>
      <c r="T113" s="29">
        <f>'7.ВС'!T149</f>
        <v>0</v>
      </c>
      <c r="U113" s="29">
        <f>'7.ВС'!U149</f>
        <v>0</v>
      </c>
      <c r="V113" s="29">
        <f>'7.ВС'!V149</f>
        <v>0</v>
      </c>
      <c r="W113" s="29">
        <f>'7.ВС'!W149</f>
        <v>0</v>
      </c>
      <c r="X113" s="29">
        <f>'7.ВС'!X149</f>
        <v>0</v>
      </c>
      <c r="Y113" s="29">
        <f>'7.ВС'!Y149</f>
        <v>0</v>
      </c>
      <c r="Z113" s="29">
        <f>'7.ВС'!Z149</f>
        <v>0</v>
      </c>
      <c r="AA113" s="29">
        <f>'7.ВС'!AA149</f>
        <v>0</v>
      </c>
      <c r="AB113" s="29">
        <f>'7.ВС'!AB149</f>
        <v>0</v>
      </c>
      <c r="AC113" s="29">
        <f>'7.ВС'!AC149</f>
        <v>0</v>
      </c>
      <c r="AD113" s="29">
        <f>'7.ВС'!AD149</f>
        <v>0</v>
      </c>
      <c r="AE113" s="29">
        <f>'7.ВС'!AE149</f>
        <v>0</v>
      </c>
      <c r="AF113" s="29">
        <f>'7.ВС'!AF149</f>
        <v>0</v>
      </c>
      <c r="AG113" s="29">
        <f>'7.ВС'!AG149</f>
        <v>0</v>
      </c>
      <c r="AH113" s="29">
        <f>'7.ВС'!AH149</f>
        <v>0</v>
      </c>
      <c r="AI113" s="29">
        <f>'7.ВС'!AI149</f>
        <v>0</v>
      </c>
      <c r="AJ113" s="29">
        <f>'7.ВС'!AJ149</f>
        <v>0</v>
      </c>
      <c r="AK113" s="29">
        <f>'7.ВС'!AK149</f>
        <v>0</v>
      </c>
      <c r="AL113" s="29"/>
      <c r="AM113" s="29"/>
      <c r="AN113" s="29"/>
      <c r="AO113" s="29"/>
      <c r="AP113" s="29"/>
      <c r="AQ113" s="29">
        <f>'7.ВС'!AQ149</f>
        <v>91478</v>
      </c>
      <c r="AR113" s="29">
        <f>'7.ВС'!AR149</f>
        <v>1738082</v>
      </c>
      <c r="AS113" s="29">
        <f>'7.ВС'!AS149</f>
        <v>1829560</v>
      </c>
      <c r="AT113" s="29">
        <f>'7.ВС'!AT149</f>
        <v>0</v>
      </c>
      <c r="AU113" s="29">
        <f>'7.ВС'!AU149</f>
        <v>1829560</v>
      </c>
      <c r="AV113" s="29">
        <f>'7.ВС'!AV149</f>
        <v>0</v>
      </c>
      <c r="AW113" s="29">
        <f>'7.ВС'!AW149</f>
        <v>0</v>
      </c>
      <c r="AX113" s="29">
        <f>'7.ВС'!AX149</f>
        <v>0</v>
      </c>
      <c r="AY113" s="29">
        <f>'7.ВС'!AY149</f>
        <v>0</v>
      </c>
      <c r="AZ113" s="29">
        <f>'7.ВС'!AZ149</f>
        <v>0</v>
      </c>
      <c r="BA113" s="29"/>
      <c r="BB113" s="29">
        <f>'7.ВС'!BA149</f>
        <v>0</v>
      </c>
      <c r="BC113" s="29">
        <f>'7.ВС'!BB149</f>
        <v>0</v>
      </c>
      <c r="BD113" s="29">
        <f>'7.ВС'!BC149</f>
        <v>0</v>
      </c>
      <c r="BE113" s="29">
        <f>'7.ВС'!BD149</f>
        <v>0</v>
      </c>
      <c r="BF113" s="29">
        <f>'7.ВС'!BE149</f>
        <v>0</v>
      </c>
      <c r="BG113" s="29">
        <f t="shared" si="94"/>
        <v>0</v>
      </c>
      <c r="BH113" s="80" t="e">
        <f t="shared" si="95"/>
        <v>#DIV/0!</v>
      </c>
      <c r="BI113" s="29">
        <f t="shared" si="96"/>
        <v>0</v>
      </c>
      <c r="BJ113" s="81" t="e">
        <f t="shared" si="97"/>
        <v>#DIV/0!</v>
      </c>
    </row>
    <row r="114" spans="1:62" s="2" customFormat="1" ht="45" x14ac:dyDescent="0.25">
      <c r="A114" s="12" t="s">
        <v>495</v>
      </c>
      <c r="B114" s="124">
        <v>51</v>
      </c>
      <c r="C114" s="124">
        <v>0</v>
      </c>
      <c r="D114" s="3" t="s">
        <v>478</v>
      </c>
      <c r="E114" s="124">
        <v>851</v>
      </c>
      <c r="F114" s="4"/>
      <c r="G114" s="4"/>
      <c r="H114" s="4" t="s">
        <v>498</v>
      </c>
      <c r="I114" s="3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>
        <f>AS115</f>
        <v>0</v>
      </c>
      <c r="AT114" s="29">
        <f t="shared" ref="AT114:AZ115" si="145">AT115</f>
        <v>5050505</v>
      </c>
      <c r="AU114" s="29">
        <f t="shared" si="145"/>
        <v>5050505</v>
      </c>
      <c r="AV114" s="29">
        <f t="shared" si="145"/>
        <v>0</v>
      </c>
      <c r="AW114" s="29">
        <f t="shared" si="145"/>
        <v>0</v>
      </c>
      <c r="AX114" s="29">
        <f t="shared" si="145"/>
        <v>0</v>
      </c>
      <c r="AY114" s="29">
        <f t="shared" si="145"/>
        <v>37191920</v>
      </c>
      <c r="AZ114" s="29">
        <f t="shared" si="145"/>
        <v>37191920</v>
      </c>
      <c r="BA114" s="29"/>
      <c r="BB114" s="29"/>
      <c r="BC114" s="29"/>
      <c r="BD114" s="29"/>
      <c r="BE114" s="29"/>
      <c r="BF114" s="29"/>
      <c r="BG114" s="29"/>
      <c r="BH114" s="80"/>
      <c r="BI114" s="29"/>
      <c r="BJ114" s="81"/>
    </row>
    <row r="115" spans="1:62" s="2" customFormat="1" ht="45" x14ac:dyDescent="0.25">
      <c r="A115" s="106" t="s">
        <v>97</v>
      </c>
      <c r="B115" s="124">
        <v>51</v>
      </c>
      <c r="C115" s="124">
        <v>0</v>
      </c>
      <c r="D115" s="3" t="s">
        <v>478</v>
      </c>
      <c r="E115" s="124">
        <v>851</v>
      </c>
      <c r="F115" s="4"/>
      <c r="G115" s="4"/>
      <c r="H115" s="4" t="s">
        <v>498</v>
      </c>
      <c r="I115" s="3" t="s">
        <v>98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>
        <f>AS116</f>
        <v>0</v>
      </c>
      <c r="AT115" s="29">
        <f t="shared" si="145"/>
        <v>5050505</v>
      </c>
      <c r="AU115" s="29">
        <f t="shared" si="145"/>
        <v>5050505</v>
      </c>
      <c r="AV115" s="29">
        <f t="shared" si="145"/>
        <v>0</v>
      </c>
      <c r="AW115" s="29">
        <f t="shared" si="145"/>
        <v>0</v>
      </c>
      <c r="AX115" s="29">
        <f t="shared" si="145"/>
        <v>0</v>
      </c>
      <c r="AY115" s="29">
        <f t="shared" si="145"/>
        <v>37191920</v>
      </c>
      <c r="AZ115" s="29">
        <f t="shared" si="145"/>
        <v>37191920</v>
      </c>
      <c r="BA115" s="29"/>
      <c r="BB115" s="29"/>
      <c r="BC115" s="29"/>
      <c r="BD115" s="29"/>
      <c r="BE115" s="29"/>
      <c r="BF115" s="29"/>
      <c r="BG115" s="29"/>
      <c r="BH115" s="80"/>
      <c r="BI115" s="29"/>
      <c r="BJ115" s="81"/>
    </row>
    <row r="116" spans="1:62" s="2" customFormat="1" x14ac:dyDescent="0.25">
      <c r="A116" s="106" t="s">
        <v>99</v>
      </c>
      <c r="B116" s="124">
        <v>51</v>
      </c>
      <c r="C116" s="124">
        <v>0</v>
      </c>
      <c r="D116" s="3" t="s">
        <v>478</v>
      </c>
      <c r="E116" s="124">
        <v>851</v>
      </c>
      <c r="F116" s="4"/>
      <c r="G116" s="4"/>
      <c r="H116" s="4" t="s">
        <v>498</v>
      </c>
      <c r="I116" s="3" t="s">
        <v>100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>
        <f>'7.ВС'!AT153</f>
        <v>5050505</v>
      </c>
      <c r="AU116" s="29">
        <f>'7.ВС'!AU153</f>
        <v>5050505</v>
      </c>
      <c r="AV116" s="29">
        <f>'7.ВС'!AV153</f>
        <v>0</v>
      </c>
      <c r="AW116" s="29">
        <f>'7.ВС'!AW153</f>
        <v>0</v>
      </c>
      <c r="AX116" s="29">
        <f>'7.ВС'!AX153</f>
        <v>0</v>
      </c>
      <c r="AY116" s="29">
        <f>'7.ВС'!AY153</f>
        <v>37191920</v>
      </c>
      <c r="AZ116" s="29">
        <f>'7.ВС'!AZ153</f>
        <v>37191920</v>
      </c>
      <c r="BA116" s="29"/>
      <c r="BB116" s="29"/>
      <c r="BC116" s="29"/>
      <c r="BD116" s="29"/>
      <c r="BE116" s="29"/>
      <c r="BF116" s="29"/>
      <c r="BG116" s="29"/>
      <c r="BH116" s="80"/>
      <c r="BI116" s="29"/>
      <c r="BJ116" s="81"/>
    </row>
    <row r="117" spans="1:62" s="2" customFormat="1" ht="114" hidden="1" x14ac:dyDescent="0.25">
      <c r="A117" s="25" t="s">
        <v>239</v>
      </c>
      <c r="B117" s="13">
        <v>51</v>
      </c>
      <c r="C117" s="13">
        <v>0</v>
      </c>
      <c r="D117" s="27" t="s">
        <v>240</v>
      </c>
      <c r="E117" s="13"/>
      <c r="F117" s="27"/>
      <c r="G117" s="27"/>
      <c r="H117" s="27"/>
      <c r="I117" s="27"/>
      <c r="J117" s="30">
        <f t="shared" ref="J117:BC120" si="146">J118</f>
        <v>5980</v>
      </c>
      <c r="K117" s="30">
        <f t="shared" si="146"/>
        <v>5980</v>
      </c>
      <c r="L117" s="30">
        <f t="shared" si="146"/>
        <v>0</v>
      </c>
      <c r="M117" s="30">
        <f t="shared" si="146"/>
        <v>0</v>
      </c>
      <c r="N117" s="30">
        <f t="shared" si="146"/>
        <v>0</v>
      </c>
      <c r="O117" s="30">
        <f t="shared" si="146"/>
        <v>0</v>
      </c>
      <c r="P117" s="30">
        <f t="shared" si="146"/>
        <v>0</v>
      </c>
      <c r="Q117" s="30">
        <f t="shared" si="146"/>
        <v>0</v>
      </c>
      <c r="R117" s="30">
        <f t="shared" si="146"/>
        <v>5980</v>
      </c>
      <c r="S117" s="30">
        <f t="shared" si="146"/>
        <v>5980</v>
      </c>
      <c r="T117" s="30">
        <f t="shared" si="146"/>
        <v>0</v>
      </c>
      <c r="U117" s="30">
        <f t="shared" si="146"/>
        <v>0</v>
      </c>
      <c r="V117" s="30">
        <f t="shared" si="146"/>
        <v>0</v>
      </c>
      <c r="W117" s="30">
        <f t="shared" si="146"/>
        <v>0</v>
      </c>
      <c r="X117" s="30">
        <f t="shared" si="146"/>
        <v>0</v>
      </c>
      <c r="Y117" s="30">
        <f t="shared" si="146"/>
        <v>0</v>
      </c>
      <c r="Z117" s="30">
        <f t="shared" si="146"/>
        <v>5980</v>
      </c>
      <c r="AA117" s="30">
        <f t="shared" si="146"/>
        <v>5980</v>
      </c>
      <c r="AB117" s="30">
        <f t="shared" si="146"/>
        <v>0</v>
      </c>
      <c r="AC117" s="30">
        <f t="shared" si="146"/>
        <v>0</v>
      </c>
      <c r="AD117" s="30">
        <f t="shared" si="146"/>
        <v>0</v>
      </c>
      <c r="AE117" s="30">
        <f t="shared" si="146"/>
        <v>0</v>
      </c>
      <c r="AF117" s="30">
        <f t="shared" si="146"/>
        <v>0</v>
      </c>
      <c r="AG117" s="30">
        <f t="shared" si="146"/>
        <v>0</v>
      </c>
      <c r="AH117" s="30">
        <f t="shared" si="146"/>
        <v>5980</v>
      </c>
      <c r="AI117" s="30">
        <f t="shared" si="146"/>
        <v>5980</v>
      </c>
      <c r="AJ117" s="30">
        <f t="shared" si="146"/>
        <v>0</v>
      </c>
      <c r="AK117" s="30">
        <f t="shared" si="146"/>
        <v>0</v>
      </c>
      <c r="AL117" s="30"/>
      <c r="AM117" s="30"/>
      <c r="AN117" s="30"/>
      <c r="AO117" s="30"/>
      <c r="AP117" s="30"/>
      <c r="AQ117" s="30">
        <f t="shared" si="146"/>
        <v>5980</v>
      </c>
      <c r="AR117" s="30"/>
      <c r="AS117" s="9">
        <f t="shared" si="106"/>
        <v>5980</v>
      </c>
      <c r="AT117" s="30"/>
      <c r="AU117" s="9">
        <f t="shared" ref="AU117:AU180" si="147">AS117+AT117</f>
        <v>5980</v>
      </c>
      <c r="AV117" s="30">
        <f t="shared" si="146"/>
        <v>5980</v>
      </c>
      <c r="AW117" s="30"/>
      <c r="AX117" s="29">
        <f t="shared" si="109"/>
        <v>5980</v>
      </c>
      <c r="AY117" s="30"/>
      <c r="AZ117" s="29">
        <f t="shared" ref="AZ117:AZ180" si="148">AX117+AY117</f>
        <v>5980</v>
      </c>
      <c r="BA117" s="30"/>
      <c r="BB117" s="30">
        <f t="shared" si="146"/>
        <v>38926</v>
      </c>
      <c r="BC117" s="30">
        <f t="shared" si="146"/>
        <v>38926</v>
      </c>
      <c r="BD117" s="30">
        <f t="shared" ref="BB117:BF120" si="149">BD118</f>
        <v>38926</v>
      </c>
      <c r="BE117" s="30">
        <f t="shared" si="149"/>
        <v>0</v>
      </c>
      <c r="BF117" s="30">
        <f t="shared" si="149"/>
        <v>0</v>
      </c>
      <c r="BG117" s="29">
        <f t="shared" ref="BG117:BG148" si="150">J117-BB117</f>
        <v>-32946</v>
      </c>
      <c r="BH117" s="80">
        <f t="shared" ref="BH117:BH148" si="151">J117/BB117*100</f>
        <v>15.362482659405025</v>
      </c>
      <c r="BI117" s="29">
        <f t="shared" ref="BI117:BI148" si="152">J117-BC117</f>
        <v>-32946</v>
      </c>
      <c r="BJ117" s="81">
        <f t="shared" ref="BJ117:BJ148" si="153">J117/BC117*100</f>
        <v>15.362482659405025</v>
      </c>
    </row>
    <row r="118" spans="1:62" s="2" customFormat="1" ht="28.5" hidden="1" x14ac:dyDescent="0.25">
      <c r="A118" s="25" t="s">
        <v>9</v>
      </c>
      <c r="B118" s="26">
        <v>51</v>
      </c>
      <c r="C118" s="26">
        <v>0</v>
      </c>
      <c r="D118" s="27" t="s">
        <v>240</v>
      </c>
      <c r="E118" s="26">
        <v>851</v>
      </c>
      <c r="F118" s="27"/>
      <c r="G118" s="27"/>
      <c r="H118" s="27"/>
      <c r="I118" s="3"/>
      <c r="J118" s="28">
        <f t="shared" si="146"/>
        <v>5980</v>
      </c>
      <c r="K118" s="28">
        <f t="shared" si="146"/>
        <v>5980</v>
      </c>
      <c r="L118" s="28">
        <f t="shared" si="146"/>
        <v>0</v>
      </c>
      <c r="M118" s="28">
        <f t="shared" si="146"/>
        <v>0</v>
      </c>
      <c r="N118" s="28">
        <f t="shared" si="146"/>
        <v>0</v>
      </c>
      <c r="O118" s="28">
        <f t="shared" si="146"/>
        <v>0</v>
      </c>
      <c r="P118" s="28">
        <f t="shared" si="146"/>
        <v>0</v>
      </c>
      <c r="Q118" s="28">
        <f t="shared" si="146"/>
        <v>0</v>
      </c>
      <c r="R118" s="28">
        <f t="shared" si="146"/>
        <v>5980</v>
      </c>
      <c r="S118" s="28">
        <f t="shared" si="146"/>
        <v>5980</v>
      </c>
      <c r="T118" s="28">
        <f t="shared" si="146"/>
        <v>0</v>
      </c>
      <c r="U118" s="28">
        <f t="shared" si="146"/>
        <v>0</v>
      </c>
      <c r="V118" s="28">
        <f t="shared" si="146"/>
        <v>0</v>
      </c>
      <c r="W118" s="28">
        <f t="shared" si="146"/>
        <v>0</v>
      </c>
      <c r="X118" s="28">
        <f t="shared" si="146"/>
        <v>0</v>
      </c>
      <c r="Y118" s="28">
        <f t="shared" si="146"/>
        <v>0</v>
      </c>
      <c r="Z118" s="28">
        <f t="shared" si="146"/>
        <v>5980</v>
      </c>
      <c r="AA118" s="28">
        <f t="shared" si="146"/>
        <v>5980</v>
      </c>
      <c r="AB118" s="28">
        <f t="shared" si="146"/>
        <v>0</v>
      </c>
      <c r="AC118" s="28">
        <f t="shared" si="146"/>
        <v>0</v>
      </c>
      <c r="AD118" s="28">
        <f t="shared" si="146"/>
        <v>0</v>
      </c>
      <c r="AE118" s="28">
        <f t="shared" si="146"/>
        <v>0</v>
      </c>
      <c r="AF118" s="28">
        <f t="shared" si="146"/>
        <v>0</v>
      </c>
      <c r="AG118" s="28">
        <f t="shared" si="146"/>
        <v>0</v>
      </c>
      <c r="AH118" s="28">
        <f t="shared" si="146"/>
        <v>5980</v>
      </c>
      <c r="AI118" s="28">
        <f t="shared" si="146"/>
        <v>5980</v>
      </c>
      <c r="AJ118" s="28">
        <f t="shared" si="146"/>
        <v>0</v>
      </c>
      <c r="AK118" s="28">
        <f t="shared" si="146"/>
        <v>0</v>
      </c>
      <c r="AL118" s="28"/>
      <c r="AM118" s="28"/>
      <c r="AN118" s="28"/>
      <c r="AO118" s="28"/>
      <c r="AP118" s="28"/>
      <c r="AQ118" s="28">
        <f t="shared" si="146"/>
        <v>5980</v>
      </c>
      <c r="AR118" s="28"/>
      <c r="AS118" s="9">
        <f t="shared" si="106"/>
        <v>5980</v>
      </c>
      <c r="AT118" s="28"/>
      <c r="AU118" s="9">
        <f t="shared" si="147"/>
        <v>5980</v>
      </c>
      <c r="AV118" s="28">
        <f t="shared" si="146"/>
        <v>5980</v>
      </c>
      <c r="AW118" s="28"/>
      <c r="AX118" s="29">
        <f t="shared" si="109"/>
        <v>5980</v>
      </c>
      <c r="AY118" s="28"/>
      <c r="AZ118" s="29">
        <f t="shared" si="148"/>
        <v>5980</v>
      </c>
      <c r="BA118" s="28"/>
      <c r="BB118" s="28">
        <f t="shared" si="149"/>
        <v>38926</v>
      </c>
      <c r="BC118" s="28">
        <f t="shared" si="149"/>
        <v>38926</v>
      </c>
      <c r="BD118" s="28">
        <f t="shared" si="149"/>
        <v>38926</v>
      </c>
      <c r="BE118" s="28">
        <f t="shared" si="149"/>
        <v>0</v>
      </c>
      <c r="BF118" s="28">
        <f t="shared" si="149"/>
        <v>0</v>
      </c>
      <c r="BG118" s="29">
        <f t="shared" si="150"/>
        <v>-32946</v>
      </c>
      <c r="BH118" s="80">
        <f t="shared" si="151"/>
        <v>15.362482659405025</v>
      </c>
      <c r="BI118" s="29">
        <f t="shared" si="152"/>
        <v>-32946</v>
      </c>
      <c r="BJ118" s="81">
        <f t="shared" si="153"/>
        <v>15.362482659405025</v>
      </c>
    </row>
    <row r="119" spans="1:62" s="2" customFormat="1" ht="105" hidden="1" x14ac:dyDescent="0.25">
      <c r="A119" s="22" t="s">
        <v>241</v>
      </c>
      <c r="B119" s="124">
        <v>51</v>
      </c>
      <c r="C119" s="124">
        <v>0</v>
      </c>
      <c r="D119" s="3" t="s">
        <v>240</v>
      </c>
      <c r="E119" s="124">
        <v>851</v>
      </c>
      <c r="F119" s="3" t="s">
        <v>14</v>
      </c>
      <c r="G119" s="3" t="s">
        <v>38</v>
      </c>
      <c r="H119" s="3" t="s">
        <v>242</v>
      </c>
      <c r="I119" s="3"/>
      <c r="J119" s="29">
        <f t="shared" si="146"/>
        <v>5980</v>
      </c>
      <c r="K119" s="29">
        <f t="shared" si="146"/>
        <v>5980</v>
      </c>
      <c r="L119" s="29">
        <f t="shared" si="146"/>
        <v>0</v>
      </c>
      <c r="M119" s="29">
        <f t="shared" si="146"/>
        <v>0</v>
      </c>
      <c r="N119" s="29">
        <f t="shared" si="146"/>
        <v>0</v>
      </c>
      <c r="O119" s="29">
        <f t="shared" si="146"/>
        <v>0</v>
      </c>
      <c r="P119" s="29">
        <f t="shared" si="146"/>
        <v>0</v>
      </c>
      <c r="Q119" s="29">
        <f t="shared" si="146"/>
        <v>0</v>
      </c>
      <c r="R119" s="29">
        <f t="shared" si="146"/>
        <v>5980</v>
      </c>
      <c r="S119" s="29">
        <f t="shared" si="146"/>
        <v>5980</v>
      </c>
      <c r="T119" s="29">
        <f t="shared" si="146"/>
        <v>0</v>
      </c>
      <c r="U119" s="29">
        <f t="shared" si="146"/>
        <v>0</v>
      </c>
      <c r="V119" s="29">
        <f t="shared" si="146"/>
        <v>0</v>
      </c>
      <c r="W119" s="29">
        <f t="shared" si="146"/>
        <v>0</v>
      </c>
      <c r="X119" s="29">
        <f t="shared" si="146"/>
        <v>0</v>
      </c>
      <c r="Y119" s="29">
        <f t="shared" si="146"/>
        <v>0</v>
      </c>
      <c r="Z119" s="29">
        <f t="shared" si="146"/>
        <v>5980</v>
      </c>
      <c r="AA119" s="29">
        <f t="shared" si="146"/>
        <v>5980</v>
      </c>
      <c r="AB119" s="29">
        <f t="shared" si="146"/>
        <v>0</v>
      </c>
      <c r="AC119" s="29">
        <f t="shared" si="146"/>
        <v>0</v>
      </c>
      <c r="AD119" s="29">
        <f t="shared" si="146"/>
        <v>0</v>
      </c>
      <c r="AE119" s="29">
        <f t="shared" si="146"/>
        <v>0</v>
      </c>
      <c r="AF119" s="29">
        <f t="shared" si="146"/>
        <v>0</v>
      </c>
      <c r="AG119" s="29">
        <f t="shared" si="146"/>
        <v>0</v>
      </c>
      <c r="AH119" s="29">
        <f t="shared" si="146"/>
        <v>5980</v>
      </c>
      <c r="AI119" s="29">
        <f t="shared" si="146"/>
        <v>5980</v>
      </c>
      <c r="AJ119" s="29">
        <f t="shared" si="146"/>
        <v>0</v>
      </c>
      <c r="AK119" s="29">
        <f t="shared" si="146"/>
        <v>0</v>
      </c>
      <c r="AL119" s="29"/>
      <c r="AM119" s="29"/>
      <c r="AN119" s="29"/>
      <c r="AO119" s="29"/>
      <c r="AP119" s="29"/>
      <c r="AQ119" s="29">
        <f t="shared" si="146"/>
        <v>5980</v>
      </c>
      <c r="AR119" s="29"/>
      <c r="AS119" s="9">
        <f t="shared" si="106"/>
        <v>5980</v>
      </c>
      <c r="AT119" s="29"/>
      <c r="AU119" s="9">
        <f t="shared" si="147"/>
        <v>5980</v>
      </c>
      <c r="AV119" s="29">
        <f t="shared" si="146"/>
        <v>5980</v>
      </c>
      <c r="AW119" s="29"/>
      <c r="AX119" s="29">
        <f t="shared" si="109"/>
        <v>5980</v>
      </c>
      <c r="AY119" s="29"/>
      <c r="AZ119" s="29">
        <f t="shared" si="148"/>
        <v>5980</v>
      </c>
      <c r="BA119" s="29"/>
      <c r="BB119" s="29">
        <f t="shared" si="149"/>
        <v>38926</v>
      </c>
      <c r="BC119" s="29">
        <f t="shared" si="149"/>
        <v>38926</v>
      </c>
      <c r="BD119" s="29">
        <f t="shared" si="149"/>
        <v>38926</v>
      </c>
      <c r="BE119" s="29">
        <f t="shared" si="149"/>
        <v>0</v>
      </c>
      <c r="BF119" s="29">
        <f t="shared" si="149"/>
        <v>0</v>
      </c>
      <c r="BG119" s="29">
        <f t="shared" si="150"/>
        <v>-32946</v>
      </c>
      <c r="BH119" s="80">
        <f t="shared" si="151"/>
        <v>15.362482659405025</v>
      </c>
      <c r="BI119" s="29">
        <f t="shared" si="152"/>
        <v>-32946</v>
      </c>
      <c r="BJ119" s="81">
        <f t="shared" si="153"/>
        <v>15.362482659405025</v>
      </c>
    </row>
    <row r="120" spans="1:62" s="35" customFormat="1" ht="60" hidden="1" x14ac:dyDescent="0.25">
      <c r="A120" s="106" t="s">
        <v>25</v>
      </c>
      <c r="B120" s="124">
        <v>51</v>
      </c>
      <c r="C120" s="124">
        <v>0</v>
      </c>
      <c r="D120" s="3" t="s">
        <v>240</v>
      </c>
      <c r="E120" s="124">
        <v>851</v>
      </c>
      <c r="F120" s="3" t="s">
        <v>14</v>
      </c>
      <c r="G120" s="3" t="s">
        <v>38</v>
      </c>
      <c r="H120" s="3" t="s">
        <v>242</v>
      </c>
      <c r="I120" s="3" t="s">
        <v>26</v>
      </c>
      <c r="J120" s="29">
        <f t="shared" si="146"/>
        <v>5980</v>
      </c>
      <c r="K120" s="29">
        <f t="shared" si="146"/>
        <v>5980</v>
      </c>
      <c r="L120" s="29">
        <f t="shared" si="146"/>
        <v>0</v>
      </c>
      <c r="M120" s="29">
        <f t="shared" si="146"/>
        <v>0</v>
      </c>
      <c r="N120" s="29">
        <f t="shared" si="146"/>
        <v>0</v>
      </c>
      <c r="O120" s="29">
        <f t="shared" si="146"/>
        <v>0</v>
      </c>
      <c r="P120" s="29">
        <f t="shared" si="146"/>
        <v>0</v>
      </c>
      <c r="Q120" s="29">
        <f t="shared" si="146"/>
        <v>0</v>
      </c>
      <c r="R120" s="29">
        <f t="shared" si="146"/>
        <v>5980</v>
      </c>
      <c r="S120" s="29">
        <f t="shared" si="146"/>
        <v>5980</v>
      </c>
      <c r="T120" s="29">
        <f t="shared" si="146"/>
        <v>0</v>
      </c>
      <c r="U120" s="29">
        <f t="shared" si="146"/>
        <v>0</v>
      </c>
      <c r="V120" s="29">
        <f t="shared" si="146"/>
        <v>0</v>
      </c>
      <c r="W120" s="29">
        <f t="shared" si="146"/>
        <v>0</v>
      </c>
      <c r="X120" s="29">
        <f t="shared" si="146"/>
        <v>0</v>
      </c>
      <c r="Y120" s="29">
        <f t="shared" si="146"/>
        <v>0</v>
      </c>
      <c r="Z120" s="29">
        <f t="shared" si="146"/>
        <v>5980</v>
      </c>
      <c r="AA120" s="29">
        <f t="shared" si="146"/>
        <v>5980</v>
      </c>
      <c r="AB120" s="29">
        <f t="shared" si="146"/>
        <v>0</v>
      </c>
      <c r="AC120" s="29">
        <f t="shared" si="146"/>
        <v>0</v>
      </c>
      <c r="AD120" s="29">
        <f t="shared" si="146"/>
        <v>0</v>
      </c>
      <c r="AE120" s="29">
        <f t="shared" si="146"/>
        <v>0</v>
      </c>
      <c r="AF120" s="29">
        <f t="shared" si="146"/>
        <v>0</v>
      </c>
      <c r="AG120" s="29">
        <f t="shared" si="146"/>
        <v>0</v>
      </c>
      <c r="AH120" s="29">
        <f t="shared" si="146"/>
        <v>5980</v>
      </c>
      <c r="AI120" s="29">
        <f t="shared" si="146"/>
        <v>5980</v>
      </c>
      <c r="AJ120" s="29">
        <f t="shared" si="146"/>
        <v>0</v>
      </c>
      <c r="AK120" s="29">
        <f t="shared" si="146"/>
        <v>0</v>
      </c>
      <c r="AL120" s="29"/>
      <c r="AM120" s="29"/>
      <c r="AN120" s="29"/>
      <c r="AO120" s="29"/>
      <c r="AP120" s="29"/>
      <c r="AQ120" s="29">
        <f t="shared" si="146"/>
        <v>5980</v>
      </c>
      <c r="AR120" s="29"/>
      <c r="AS120" s="9">
        <f t="shared" si="106"/>
        <v>5980</v>
      </c>
      <c r="AT120" s="29"/>
      <c r="AU120" s="9">
        <f t="shared" si="147"/>
        <v>5980</v>
      </c>
      <c r="AV120" s="29">
        <f t="shared" si="146"/>
        <v>5980</v>
      </c>
      <c r="AW120" s="29"/>
      <c r="AX120" s="29">
        <f t="shared" si="109"/>
        <v>5980</v>
      </c>
      <c r="AY120" s="29"/>
      <c r="AZ120" s="29">
        <f t="shared" si="148"/>
        <v>5980</v>
      </c>
      <c r="BA120" s="29"/>
      <c r="BB120" s="29">
        <f t="shared" si="149"/>
        <v>38926</v>
      </c>
      <c r="BC120" s="29">
        <f t="shared" si="149"/>
        <v>38926</v>
      </c>
      <c r="BD120" s="29">
        <f t="shared" si="149"/>
        <v>38926</v>
      </c>
      <c r="BE120" s="29">
        <f t="shared" si="149"/>
        <v>0</v>
      </c>
      <c r="BF120" s="29">
        <f t="shared" si="149"/>
        <v>0</v>
      </c>
      <c r="BG120" s="29">
        <f t="shared" si="150"/>
        <v>-32946</v>
      </c>
      <c r="BH120" s="80">
        <f t="shared" si="151"/>
        <v>15.362482659405025</v>
      </c>
      <c r="BI120" s="29">
        <f t="shared" si="152"/>
        <v>-32946</v>
      </c>
      <c r="BJ120" s="81">
        <f t="shared" si="153"/>
        <v>15.362482659405025</v>
      </c>
    </row>
    <row r="121" spans="1:62" s="35" customFormat="1" ht="60" hidden="1" x14ac:dyDescent="0.25">
      <c r="A121" s="106" t="s">
        <v>12</v>
      </c>
      <c r="B121" s="124">
        <v>51</v>
      </c>
      <c r="C121" s="124">
        <v>0</v>
      </c>
      <c r="D121" s="3" t="s">
        <v>240</v>
      </c>
      <c r="E121" s="124">
        <v>851</v>
      </c>
      <c r="F121" s="3" t="s">
        <v>14</v>
      </c>
      <c r="G121" s="3" t="s">
        <v>38</v>
      </c>
      <c r="H121" s="3" t="s">
        <v>242</v>
      </c>
      <c r="I121" s="3" t="s">
        <v>27</v>
      </c>
      <c r="J121" s="29">
        <f>'7.ВС'!J34</f>
        <v>5980</v>
      </c>
      <c r="K121" s="29">
        <f>'7.ВС'!K34</f>
        <v>5980</v>
      </c>
      <c r="L121" s="29">
        <f>'7.ВС'!L34</f>
        <v>0</v>
      </c>
      <c r="M121" s="29">
        <f>'7.ВС'!M34</f>
        <v>0</v>
      </c>
      <c r="N121" s="29">
        <f>'7.ВС'!N34</f>
        <v>0</v>
      </c>
      <c r="O121" s="29">
        <f>'7.ВС'!O34</f>
        <v>0</v>
      </c>
      <c r="P121" s="29">
        <f>'7.ВС'!P34</f>
        <v>0</v>
      </c>
      <c r="Q121" s="29">
        <f>'7.ВС'!Q34</f>
        <v>0</v>
      </c>
      <c r="R121" s="29">
        <f>'7.ВС'!R34</f>
        <v>5980</v>
      </c>
      <c r="S121" s="29">
        <f>'7.ВС'!S34</f>
        <v>5980</v>
      </c>
      <c r="T121" s="29">
        <f>'7.ВС'!T34</f>
        <v>0</v>
      </c>
      <c r="U121" s="29">
        <f>'7.ВС'!U34</f>
        <v>0</v>
      </c>
      <c r="V121" s="29">
        <f>'7.ВС'!V34</f>
        <v>0</v>
      </c>
      <c r="W121" s="29">
        <f>'7.ВС'!W34</f>
        <v>0</v>
      </c>
      <c r="X121" s="29">
        <f>'7.ВС'!X34</f>
        <v>0</v>
      </c>
      <c r="Y121" s="29">
        <f>'7.ВС'!Y34</f>
        <v>0</v>
      </c>
      <c r="Z121" s="29">
        <f>'7.ВС'!Z34</f>
        <v>5980</v>
      </c>
      <c r="AA121" s="29">
        <f>'7.ВС'!AA34</f>
        <v>5980</v>
      </c>
      <c r="AB121" s="29">
        <f>'7.ВС'!AB34</f>
        <v>0</v>
      </c>
      <c r="AC121" s="29">
        <f>'7.ВС'!AC34</f>
        <v>0</v>
      </c>
      <c r="AD121" s="29">
        <f>'7.ВС'!AD34</f>
        <v>0</v>
      </c>
      <c r="AE121" s="29">
        <f>'7.ВС'!AE34</f>
        <v>0</v>
      </c>
      <c r="AF121" s="29">
        <f>'7.ВС'!AF34</f>
        <v>0</v>
      </c>
      <c r="AG121" s="29">
        <f>'7.ВС'!AG34</f>
        <v>0</v>
      </c>
      <c r="AH121" s="29">
        <f>'7.ВС'!AH34</f>
        <v>5980</v>
      </c>
      <c r="AI121" s="29">
        <f>'7.ВС'!AI34</f>
        <v>5980</v>
      </c>
      <c r="AJ121" s="29">
        <f>'7.ВС'!AJ34</f>
        <v>0</v>
      </c>
      <c r="AK121" s="29">
        <f>'7.ВС'!AK34</f>
        <v>0</v>
      </c>
      <c r="AL121" s="29"/>
      <c r="AM121" s="29"/>
      <c r="AN121" s="29"/>
      <c r="AO121" s="29"/>
      <c r="AP121" s="29"/>
      <c r="AQ121" s="29">
        <f>'7.ВС'!AQ34</f>
        <v>5980</v>
      </c>
      <c r="AR121" s="29"/>
      <c r="AS121" s="9">
        <f t="shared" si="106"/>
        <v>5980</v>
      </c>
      <c r="AT121" s="29"/>
      <c r="AU121" s="9">
        <f t="shared" si="147"/>
        <v>5980</v>
      </c>
      <c r="AV121" s="29">
        <f>'7.ВС'!AV34</f>
        <v>5980</v>
      </c>
      <c r="AW121" s="29"/>
      <c r="AX121" s="29">
        <f t="shared" si="109"/>
        <v>5980</v>
      </c>
      <c r="AY121" s="29"/>
      <c r="AZ121" s="29">
        <f t="shared" si="148"/>
        <v>5980</v>
      </c>
      <c r="BA121" s="29"/>
      <c r="BB121" s="29">
        <f>'7.ВС'!BA34</f>
        <v>38926</v>
      </c>
      <c r="BC121" s="29">
        <f>'7.ВС'!BB34</f>
        <v>38926</v>
      </c>
      <c r="BD121" s="29">
        <f>'7.ВС'!BC34</f>
        <v>38926</v>
      </c>
      <c r="BE121" s="29">
        <f>'7.ВС'!BD34</f>
        <v>0</v>
      </c>
      <c r="BF121" s="29">
        <f>'7.ВС'!BE34</f>
        <v>0</v>
      </c>
      <c r="BG121" s="29">
        <f t="shared" si="150"/>
        <v>-32946</v>
      </c>
      <c r="BH121" s="80">
        <f t="shared" si="151"/>
        <v>15.362482659405025</v>
      </c>
      <c r="BI121" s="29">
        <f t="shared" si="152"/>
        <v>-32946</v>
      </c>
      <c r="BJ121" s="81">
        <f t="shared" si="153"/>
        <v>15.362482659405025</v>
      </c>
    </row>
    <row r="122" spans="1:62" s="2" customFormat="1" ht="57" hidden="1" x14ac:dyDescent="0.25">
      <c r="A122" s="25" t="s">
        <v>243</v>
      </c>
      <c r="B122" s="13">
        <v>51</v>
      </c>
      <c r="C122" s="13">
        <v>0</v>
      </c>
      <c r="D122" s="33" t="s">
        <v>244</v>
      </c>
      <c r="E122" s="13"/>
      <c r="F122" s="33"/>
      <c r="G122" s="33"/>
      <c r="H122" s="33"/>
      <c r="I122" s="33"/>
      <c r="J122" s="7">
        <f>J123</f>
        <v>1940653</v>
      </c>
      <c r="K122" s="7">
        <f t="shared" ref="K122:U122" si="154">K123</f>
        <v>0</v>
      </c>
      <c r="L122" s="7">
        <f t="shared" si="154"/>
        <v>1940653</v>
      </c>
      <c r="M122" s="7">
        <f t="shared" si="154"/>
        <v>0</v>
      </c>
      <c r="N122" s="7">
        <f t="shared" si="154"/>
        <v>66000</v>
      </c>
      <c r="O122" s="7">
        <f t="shared" si="154"/>
        <v>0</v>
      </c>
      <c r="P122" s="7">
        <f t="shared" si="154"/>
        <v>66000</v>
      </c>
      <c r="Q122" s="7">
        <f t="shared" si="154"/>
        <v>0</v>
      </c>
      <c r="R122" s="7">
        <f t="shared" si="154"/>
        <v>2006653</v>
      </c>
      <c r="S122" s="7">
        <f t="shared" si="154"/>
        <v>0</v>
      </c>
      <c r="T122" s="7">
        <f t="shared" si="154"/>
        <v>2006653</v>
      </c>
      <c r="U122" s="7">
        <f t="shared" si="154"/>
        <v>0</v>
      </c>
      <c r="V122" s="7">
        <f t="shared" ref="V122" si="155">V123</f>
        <v>0</v>
      </c>
      <c r="W122" s="7">
        <f t="shared" ref="W122" si="156">W123</f>
        <v>0</v>
      </c>
      <c r="X122" s="7">
        <f t="shared" ref="X122" si="157">X123</f>
        <v>0</v>
      </c>
      <c r="Y122" s="7">
        <f t="shared" ref="Y122" si="158">Y123</f>
        <v>0</v>
      </c>
      <c r="Z122" s="7">
        <f t="shared" ref="Z122" si="159">Z123</f>
        <v>2006653</v>
      </c>
      <c r="AA122" s="7">
        <f t="shared" ref="AA122" si="160">AA123</f>
        <v>0</v>
      </c>
      <c r="AB122" s="7">
        <f t="shared" ref="AB122" si="161">AB123</f>
        <v>2006653</v>
      </c>
      <c r="AC122" s="7">
        <f t="shared" ref="AC122:AK122" si="162">AC123</f>
        <v>0</v>
      </c>
      <c r="AD122" s="7">
        <f t="shared" si="162"/>
        <v>0</v>
      </c>
      <c r="AE122" s="7">
        <f t="shared" si="162"/>
        <v>0</v>
      </c>
      <c r="AF122" s="7">
        <f t="shared" si="162"/>
        <v>0</v>
      </c>
      <c r="AG122" s="7">
        <f t="shared" si="162"/>
        <v>0</v>
      </c>
      <c r="AH122" s="7">
        <f t="shared" si="162"/>
        <v>2006653</v>
      </c>
      <c r="AI122" s="7">
        <f t="shared" si="162"/>
        <v>0</v>
      </c>
      <c r="AJ122" s="7">
        <f t="shared" si="162"/>
        <v>2006653</v>
      </c>
      <c r="AK122" s="7">
        <f t="shared" si="162"/>
        <v>0</v>
      </c>
      <c r="AL122" s="7"/>
      <c r="AM122" s="7"/>
      <c r="AN122" s="7"/>
      <c r="AO122" s="7"/>
      <c r="AP122" s="7"/>
      <c r="AQ122" s="7">
        <f t="shared" ref="AQ122:BF122" si="163">AQ123</f>
        <v>1009653</v>
      </c>
      <c r="AR122" s="7"/>
      <c r="AS122" s="9">
        <f t="shared" si="106"/>
        <v>1009653</v>
      </c>
      <c r="AT122" s="7"/>
      <c r="AU122" s="9">
        <f t="shared" si="147"/>
        <v>1009653</v>
      </c>
      <c r="AV122" s="7">
        <f t="shared" si="163"/>
        <v>1009653</v>
      </c>
      <c r="AW122" s="7"/>
      <c r="AX122" s="29">
        <f t="shared" si="109"/>
        <v>1009653</v>
      </c>
      <c r="AY122" s="7"/>
      <c r="AZ122" s="29">
        <f t="shared" si="148"/>
        <v>1009653</v>
      </c>
      <c r="BA122" s="7"/>
      <c r="BB122" s="7">
        <f t="shared" si="163"/>
        <v>1934807</v>
      </c>
      <c r="BC122" s="7">
        <f t="shared" si="163"/>
        <v>2384807</v>
      </c>
      <c r="BD122" s="7">
        <f t="shared" si="163"/>
        <v>0</v>
      </c>
      <c r="BE122" s="7">
        <f t="shared" si="163"/>
        <v>2384807</v>
      </c>
      <c r="BF122" s="7">
        <f t="shared" si="163"/>
        <v>0</v>
      </c>
      <c r="BG122" s="29">
        <f t="shared" si="150"/>
        <v>5846</v>
      </c>
      <c r="BH122" s="80">
        <f t="shared" si="151"/>
        <v>100.30214899987439</v>
      </c>
      <c r="BI122" s="29">
        <f t="shared" si="152"/>
        <v>-444154</v>
      </c>
      <c r="BJ122" s="81">
        <f t="shared" si="153"/>
        <v>81.375683650710513</v>
      </c>
    </row>
    <row r="123" spans="1:62" s="2" customFormat="1" ht="28.5" hidden="1" x14ac:dyDescent="0.25">
      <c r="A123" s="25" t="s">
        <v>9</v>
      </c>
      <c r="B123" s="124">
        <v>51</v>
      </c>
      <c r="C123" s="124">
        <v>0</v>
      </c>
      <c r="D123" s="4" t="s">
        <v>244</v>
      </c>
      <c r="E123" s="26">
        <v>851</v>
      </c>
      <c r="F123" s="4"/>
      <c r="G123" s="4"/>
      <c r="H123" s="4"/>
      <c r="I123" s="4"/>
      <c r="J123" s="7">
        <f>J125+J128+J131+J134</f>
        <v>1940653</v>
      </c>
      <c r="K123" s="7">
        <f t="shared" ref="K123:U123" si="164">K125+K128+K131+K134</f>
        <v>0</v>
      </c>
      <c r="L123" s="7">
        <f t="shared" si="164"/>
        <v>1940653</v>
      </c>
      <c r="M123" s="7">
        <f t="shared" si="164"/>
        <v>0</v>
      </c>
      <c r="N123" s="7">
        <f t="shared" si="164"/>
        <v>66000</v>
      </c>
      <c r="O123" s="7">
        <f t="shared" si="164"/>
        <v>0</v>
      </c>
      <c r="P123" s="7">
        <f t="shared" si="164"/>
        <v>66000</v>
      </c>
      <c r="Q123" s="7">
        <f t="shared" si="164"/>
        <v>0</v>
      </c>
      <c r="R123" s="7">
        <f t="shared" si="164"/>
        <v>2006653</v>
      </c>
      <c r="S123" s="7">
        <f t="shared" si="164"/>
        <v>0</v>
      </c>
      <c r="T123" s="7">
        <f t="shared" si="164"/>
        <v>2006653</v>
      </c>
      <c r="U123" s="7">
        <f t="shared" si="164"/>
        <v>0</v>
      </c>
      <c r="V123" s="7">
        <f t="shared" ref="V123:AC123" si="165">V125+V128+V131+V134</f>
        <v>0</v>
      </c>
      <c r="W123" s="7">
        <f t="shared" si="165"/>
        <v>0</v>
      </c>
      <c r="X123" s="7">
        <f t="shared" si="165"/>
        <v>0</v>
      </c>
      <c r="Y123" s="7">
        <f t="shared" si="165"/>
        <v>0</v>
      </c>
      <c r="Z123" s="7">
        <f t="shared" si="165"/>
        <v>2006653</v>
      </c>
      <c r="AA123" s="7">
        <f t="shared" si="165"/>
        <v>0</v>
      </c>
      <c r="AB123" s="7">
        <f t="shared" si="165"/>
        <v>2006653</v>
      </c>
      <c r="AC123" s="7">
        <f t="shared" si="165"/>
        <v>0</v>
      </c>
      <c r="AD123" s="7">
        <f t="shared" ref="AD123:AK123" si="166">AD125+AD128+AD131+AD134</f>
        <v>0</v>
      </c>
      <c r="AE123" s="7">
        <f t="shared" si="166"/>
        <v>0</v>
      </c>
      <c r="AF123" s="7">
        <f t="shared" si="166"/>
        <v>0</v>
      </c>
      <c r="AG123" s="7">
        <f t="shared" si="166"/>
        <v>0</v>
      </c>
      <c r="AH123" s="7">
        <f t="shared" si="166"/>
        <v>2006653</v>
      </c>
      <c r="AI123" s="7">
        <f t="shared" si="166"/>
        <v>0</v>
      </c>
      <c r="AJ123" s="7">
        <f t="shared" si="166"/>
        <v>2006653</v>
      </c>
      <c r="AK123" s="7">
        <f t="shared" si="166"/>
        <v>0</v>
      </c>
      <c r="AL123" s="7"/>
      <c r="AM123" s="7"/>
      <c r="AN123" s="7"/>
      <c r="AO123" s="7"/>
      <c r="AP123" s="7"/>
      <c r="AQ123" s="7">
        <f t="shared" ref="AQ123:AV123" si="167">AQ125+AQ128+AQ131+AQ134</f>
        <v>1009653</v>
      </c>
      <c r="AR123" s="7"/>
      <c r="AS123" s="9">
        <f t="shared" si="106"/>
        <v>1009653</v>
      </c>
      <c r="AT123" s="7"/>
      <c r="AU123" s="9">
        <f t="shared" si="147"/>
        <v>1009653</v>
      </c>
      <c r="AV123" s="7">
        <f t="shared" si="167"/>
        <v>1009653</v>
      </c>
      <c r="AW123" s="7"/>
      <c r="AX123" s="29">
        <f t="shared" si="109"/>
        <v>1009653</v>
      </c>
      <c r="AY123" s="7"/>
      <c r="AZ123" s="29">
        <f t="shared" si="148"/>
        <v>1009653</v>
      </c>
      <c r="BA123" s="7"/>
      <c r="BB123" s="7">
        <f t="shared" ref="BB123" si="168">BB125+BB131+BB134</f>
        <v>1934807</v>
      </c>
      <c r="BC123" s="7">
        <f t="shared" ref="BC123:BF123" si="169">BC125+BC131+BC134</f>
        <v>2384807</v>
      </c>
      <c r="BD123" s="7">
        <f t="shared" si="169"/>
        <v>0</v>
      </c>
      <c r="BE123" s="7">
        <f t="shared" si="169"/>
        <v>2384807</v>
      </c>
      <c r="BF123" s="7">
        <f t="shared" si="169"/>
        <v>0</v>
      </c>
      <c r="BG123" s="29">
        <f t="shared" si="150"/>
        <v>5846</v>
      </c>
      <c r="BH123" s="80">
        <f t="shared" si="151"/>
        <v>100.30214899987439</v>
      </c>
      <c r="BI123" s="29">
        <f t="shared" si="152"/>
        <v>-444154</v>
      </c>
      <c r="BJ123" s="81">
        <f t="shared" si="153"/>
        <v>81.375683650710513</v>
      </c>
    </row>
    <row r="124" spans="1:62" s="2" customFormat="1" hidden="1" x14ac:dyDescent="0.25">
      <c r="A124" s="25" t="s">
        <v>79</v>
      </c>
      <c r="B124" s="124">
        <v>51</v>
      </c>
      <c r="C124" s="124">
        <v>0</v>
      </c>
      <c r="D124" s="4" t="s">
        <v>244</v>
      </c>
      <c r="E124" s="124">
        <v>851</v>
      </c>
      <c r="F124" s="4"/>
      <c r="G124" s="4"/>
      <c r="H124" s="4"/>
      <c r="I124" s="4"/>
      <c r="J124" s="8">
        <f t="shared" ref="J124:BF135" si="170">J125</f>
        <v>1886933</v>
      </c>
      <c r="K124" s="8">
        <f t="shared" si="170"/>
        <v>0</v>
      </c>
      <c r="L124" s="8">
        <f t="shared" si="170"/>
        <v>1886933</v>
      </c>
      <c r="M124" s="8">
        <f t="shared" si="170"/>
        <v>0</v>
      </c>
      <c r="N124" s="8">
        <f t="shared" si="170"/>
        <v>0</v>
      </c>
      <c r="O124" s="8">
        <f t="shared" si="170"/>
        <v>0</v>
      </c>
      <c r="P124" s="8">
        <f t="shared" si="170"/>
        <v>0</v>
      </c>
      <c r="Q124" s="8">
        <f t="shared" si="170"/>
        <v>0</v>
      </c>
      <c r="R124" s="8">
        <f t="shared" si="170"/>
        <v>1886933</v>
      </c>
      <c r="S124" s="8">
        <f t="shared" si="170"/>
        <v>0</v>
      </c>
      <c r="T124" s="8">
        <f t="shared" si="170"/>
        <v>1886933</v>
      </c>
      <c r="U124" s="8">
        <f t="shared" si="170"/>
        <v>0</v>
      </c>
      <c r="V124" s="8">
        <f t="shared" si="170"/>
        <v>0</v>
      </c>
      <c r="W124" s="8">
        <f t="shared" si="170"/>
        <v>0</v>
      </c>
      <c r="X124" s="8">
        <f t="shared" si="170"/>
        <v>0</v>
      </c>
      <c r="Y124" s="8">
        <f t="shared" si="170"/>
        <v>0</v>
      </c>
      <c r="Z124" s="8">
        <f t="shared" si="170"/>
        <v>1886933</v>
      </c>
      <c r="AA124" s="8">
        <f t="shared" si="170"/>
        <v>0</v>
      </c>
      <c r="AB124" s="8">
        <f t="shared" si="170"/>
        <v>1886933</v>
      </c>
      <c r="AC124" s="8">
        <f t="shared" si="170"/>
        <v>0</v>
      </c>
      <c r="AD124" s="8">
        <f t="shared" si="170"/>
        <v>0</v>
      </c>
      <c r="AE124" s="8">
        <f t="shared" si="170"/>
        <v>0</v>
      </c>
      <c r="AF124" s="8">
        <f t="shared" si="170"/>
        <v>0</v>
      </c>
      <c r="AG124" s="8">
        <f t="shared" si="170"/>
        <v>0</v>
      </c>
      <c r="AH124" s="8">
        <f t="shared" si="170"/>
        <v>1886933</v>
      </c>
      <c r="AI124" s="8">
        <f t="shared" si="170"/>
        <v>0</v>
      </c>
      <c r="AJ124" s="8">
        <f t="shared" si="170"/>
        <v>1886933</v>
      </c>
      <c r="AK124" s="8">
        <f t="shared" si="170"/>
        <v>0</v>
      </c>
      <c r="AL124" s="8"/>
      <c r="AM124" s="8"/>
      <c r="AN124" s="8"/>
      <c r="AO124" s="8"/>
      <c r="AP124" s="8"/>
      <c r="AQ124" s="8">
        <f t="shared" si="170"/>
        <v>955933</v>
      </c>
      <c r="AR124" s="8"/>
      <c r="AS124" s="9">
        <f t="shared" si="106"/>
        <v>955933</v>
      </c>
      <c r="AT124" s="8"/>
      <c r="AU124" s="9">
        <f t="shared" si="147"/>
        <v>955933</v>
      </c>
      <c r="AV124" s="8">
        <f t="shared" si="170"/>
        <v>955933</v>
      </c>
      <c r="AW124" s="8"/>
      <c r="AX124" s="29">
        <f t="shared" si="109"/>
        <v>955933</v>
      </c>
      <c r="AY124" s="8"/>
      <c r="AZ124" s="29">
        <f t="shared" si="148"/>
        <v>955933</v>
      </c>
      <c r="BA124" s="8"/>
      <c r="BB124" s="8">
        <f t="shared" si="170"/>
        <v>1885047</v>
      </c>
      <c r="BC124" s="8">
        <f t="shared" si="170"/>
        <v>1885047</v>
      </c>
      <c r="BD124" s="8">
        <f t="shared" si="170"/>
        <v>0</v>
      </c>
      <c r="BE124" s="8">
        <f t="shared" si="170"/>
        <v>1885047</v>
      </c>
      <c r="BF124" s="8">
        <f t="shared" si="170"/>
        <v>0</v>
      </c>
      <c r="BG124" s="29">
        <f t="shared" si="150"/>
        <v>1886</v>
      </c>
      <c r="BH124" s="80">
        <f t="shared" si="151"/>
        <v>100.10005055576863</v>
      </c>
      <c r="BI124" s="29">
        <f t="shared" si="152"/>
        <v>1886</v>
      </c>
      <c r="BJ124" s="81">
        <f t="shared" si="153"/>
        <v>100.10005055576863</v>
      </c>
    </row>
    <row r="125" spans="1:62" s="31" customFormat="1" ht="150" hidden="1" x14ac:dyDescent="0.25">
      <c r="A125" s="22" t="s">
        <v>370</v>
      </c>
      <c r="B125" s="124">
        <v>51</v>
      </c>
      <c r="C125" s="124">
        <v>0</v>
      </c>
      <c r="D125" s="4" t="s">
        <v>244</v>
      </c>
      <c r="E125" s="124">
        <v>851</v>
      </c>
      <c r="F125" s="4" t="s">
        <v>16</v>
      </c>
      <c r="G125" s="4" t="s">
        <v>80</v>
      </c>
      <c r="H125" s="4" t="s">
        <v>291</v>
      </c>
      <c r="I125" s="4"/>
      <c r="J125" s="8">
        <f t="shared" ref="J125:BC135" si="171">J126</f>
        <v>1886933</v>
      </c>
      <c r="K125" s="8">
        <f t="shared" si="171"/>
        <v>0</v>
      </c>
      <c r="L125" s="8">
        <f t="shared" si="171"/>
        <v>1886933</v>
      </c>
      <c r="M125" s="8">
        <f t="shared" si="171"/>
        <v>0</v>
      </c>
      <c r="N125" s="8">
        <f t="shared" si="171"/>
        <v>0</v>
      </c>
      <c r="O125" s="8">
        <f t="shared" si="171"/>
        <v>0</v>
      </c>
      <c r="P125" s="8">
        <f t="shared" si="171"/>
        <v>0</v>
      </c>
      <c r="Q125" s="8">
        <f t="shared" si="171"/>
        <v>0</v>
      </c>
      <c r="R125" s="8">
        <f t="shared" si="171"/>
        <v>1886933</v>
      </c>
      <c r="S125" s="8">
        <f t="shared" si="171"/>
        <v>0</v>
      </c>
      <c r="T125" s="8">
        <f t="shared" si="171"/>
        <v>1886933</v>
      </c>
      <c r="U125" s="8">
        <f t="shared" si="171"/>
        <v>0</v>
      </c>
      <c r="V125" s="8">
        <f t="shared" si="171"/>
        <v>0</v>
      </c>
      <c r="W125" s="8">
        <f t="shared" si="171"/>
        <v>0</v>
      </c>
      <c r="X125" s="8">
        <f t="shared" si="171"/>
        <v>0</v>
      </c>
      <c r="Y125" s="8">
        <f t="shared" si="171"/>
        <v>0</v>
      </c>
      <c r="Z125" s="8">
        <f t="shared" si="171"/>
        <v>1886933</v>
      </c>
      <c r="AA125" s="8">
        <f t="shared" si="171"/>
        <v>0</v>
      </c>
      <c r="AB125" s="8">
        <f t="shared" si="171"/>
        <v>1886933</v>
      </c>
      <c r="AC125" s="8">
        <f t="shared" si="171"/>
        <v>0</v>
      </c>
      <c r="AD125" s="8">
        <f t="shared" si="171"/>
        <v>0</v>
      </c>
      <c r="AE125" s="8">
        <f t="shared" si="171"/>
        <v>0</v>
      </c>
      <c r="AF125" s="8">
        <f t="shared" si="171"/>
        <v>0</v>
      </c>
      <c r="AG125" s="8">
        <f t="shared" si="171"/>
        <v>0</v>
      </c>
      <c r="AH125" s="8">
        <f t="shared" si="171"/>
        <v>1886933</v>
      </c>
      <c r="AI125" s="8">
        <f t="shared" si="171"/>
        <v>0</v>
      </c>
      <c r="AJ125" s="8">
        <f t="shared" si="171"/>
        <v>1886933</v>
      </c>
      <c r="AK125" s="8">
        <f t="shared" si="171"/>
        <v>0</v>
      </c>
      <c r="AL125" s="8"/>
      <c r="AM125" s="8"/>
      <c r="AN125" s="8"/>
      <c r="AO125" s="8"/>
      <c r="AP125" s="8"/>
      <c r="AQ125" s="8">
        <f t="shared" si="171"/>
        <v>955933</v>
      </c>
      <c r="AR125" s="8"/>
      <c r="AS125" s="9">
        <f t="shared" si="106"/>
        <v>955933</v>
      </c>
      <c r="AT125" s="8"/>
      <c r="AU125" s="9">
        <f t="shared" si="147"/>
        <v>955933</v>
      </c>
      <c r="AV125" s="8">
        <f t="shared" si="171"/>
        <v>955933</v>
      </c>
      <c r="AW125" s="8"/>
      <c r="AX125" s="29">
        <f t="shared" si="109"/>
        <v>955933</v>
      </c>
      <c r="AY125" s="8"/>
      <c r="AZ125" s="29">
        <f t="shared" si="148"/>
        <v>955933</v>
      </c>
      <c r="BA125" s="8"/>
      <c r="BB125" s="8">
        <f t="shared" si="171"/>
        <v>1885047</v>
      </c>
      <c r="BC125" s="8">
        <f t="shared" si="171"/>
        <v>1885047</v>
      </c>
      <c r="BD125" s="8">
        <f t="shared" si="170"/>
        <v>0</v>
      </c>
      <c r="BE125" s="8">
        <f t="shared" si="170"/>
        <v>1885047</v>
      </c>
      <c r="BF125" s="8">
        <f t="shared" si="170"/>
        <v>0</v>
      </c>
      <c r="BG125" s="29">
        <f t="shared" si="150"/>
        <v>1886</v>
      </c>
      <c r="BH125" s="80">
        <f t="shared" si="151"/>
        <v>100.10005055576863</v>
      </c>
      <c r="BI125" s="29">
        <f t="shared" si="152"/>
        <v>1886</v>
      </c>
      <c r="BJ125" s="81">
        <f t="shared" si="153"/>
        <v>100.10005055576863</v>
      </c>
    </row>
    <row r="126" spans="1:62" s="31" customFormat="1" hidden="1" x14ac:dyDescent="0.25">
      <c r="A126" s="106" t="s">
        <v>28</v>
      </c>
      <c r="B126" s="124">
        <v>51</v>
      </c>
      <c r="C126" s="124">
        <v>0</v>
      </c>
      <c r="D126" s="4" t="s">
        <v>244</v>
      </c>
      <c r="E126" s="124">
        <v>851</v>
      </c>
      <c r="F126" s="4"/>
      <c r="G126" s="4"/>
      <c r="H126" s="4" t="s">
        <v>291</v>
      </c>
      <c r="I126" s="4" t="s">
        <v>29</v>
      </c>
      <c r="J126" s="8">
        <f t="shared" si="171"/>
        <v>1886933</v>
      </c>
      <c r="K126" s="8">
        <f t="shared" si="171"/>
        <v>0</v>
      </c>
      <c r="L126" s="8">
        <f t="shared" si="171"/>
        <v>1886933</v>
      </c>
      <c r="M126" s="8">
        <f t="shared" si="171"/>
        <v>0</v>
      </c>
      <c r="N126" s="8">
        <f t="shared" si="171"/>
        <v>0</v>
      </c>
      <c r="O126" s="8">
        <f t="shared" si="171"/>
        <v>0</v>
      </c>
      <c r="P126" s="8">
        <f t="shared" si="171"/>
        <v>0</v>
      </c>
      <c r="Q126" s="8">
        <f t="shared" si="171"/>
        <v>0</v>
      </c>
      <c r="R126" s="8">
        <f t="shared" si="171"/>
        <v>1886933</v>
      </c>
      <c r="S126" s="8">
        <f t="shared" si="171"/>
        <v>0</v>
      </c>
      <c r="T126" s="8">
        <f t="shared" si="171"/>
        <v>1886933</v>
      </c>
      <c r="U126" s="8">
        <f t="shared" si="171"/>
        <v>0</v>
      </c>
      <c r="V126" s="8">
        <f t="shared" si="171"/>
        <v>0</v>
      </c>
      <c r="W126" s="8">
        <f t="shared" si="171"/>
        <v>0</v>
      </c>
      <c r="X126" s="8">
        <f t="shared" si="171"/>
        <v>0</v>
      </c>
      <c r="Y126" s="8">
        <f t="shared" si="171"/>
        <v>0</v>
      </c>
      <c r="Z126" s="8">
        <f t="shared" si="171"/>
        <v>1886933</v>
      </c>
      <c r="AA126" s="8">
        <f t="shared" si="171"/>
        <v>0</v>
      </c>
      <c r="AB126" s="8">
        <f t="shared" si="171"/>
        <v>1886933</v>
      </c>
      <c r="AC126" s="8">
        <f t="shared" si="171"/>
        <v>0</v>
      </c>
      <c r="AD126" s="8">
        <f t="shared" si="171"/>
        <v>0</v>
      </c>
      <c r="AE126" s="8">
        <f t="shared" si="171"/>
        <v>0</v>
      </c>
      <c r="AF126" s="8">
        <f t="shared" si="171"/>
        <v>0</v>
      </c>
      <c r="AG126" s="8">
        <f t="shared" si="171"/>
        <v>0</v>
      </c>
      <c r="AH126" s="8">
        <f t="shared" si="171"/>
        <v>1886933</v>
      </c>
      <c r="AI126" s="8">
        <f t="shared" si="171"/>
        <v>0</v>
      </c>
      <c r="AJ126" s="8">
        <f t="shared" si="171"/>
        <v>1886933</v>
      </c>
      <c r="AK126" s="8">
        <f t="shared" si="171"/>
        <v>0</v>
      </c>
      <c r="AL126" s="8"/>
      <c r="AM126" s="8"/>
      <c r="AN126" s="8"/>
      <c r="AO126" s="8"/>
      <c r="AP126" s="8"/>
      <c r="AQ126" s="8">
        <f t="shared" si="171"/>
        <v>955933</v>
      </c>
      <c r="AR126" s="8"/>
      <c r="AS126" s="9">
        <f t="shared" si="106"/>
        <v>955933</v>
      </c>
      <c r="AT126" s="8"/>
      <c r="AU126" s="9">
        <f t="shared" si="147"/>
        <v>955933</v>
      </c>
      <c r="AV126" s="8">
        <f t="shared" si="171"/>
        <v>955933</v>
      </c>
      <c r="AW126" s="8"/>
      <c r="AX126" s="29">
        <f t="shared" si="109"/>
        <v>955933</v>
      </c>
      <c r="AY126" s="8"/>
      <c r="AZ126" s="29">
        <f t="shared" si="148"/>
        <v>955933</v>
      </c>
      <c r="BA126" s="8"/>
      <c r="BB126" s="8">
        <f t="shared" si="170"/>
        <v>1885047</v>
      </c>
      <c r="BC126" s="8">
        <f t="shared" si="170"/>
        <v>1885047</v>
      </c>
      <c r="BD126" s="8">
        <f t="shared" si="170"/>
        <v>0</v>
      </c>
      <c r="BE126" s="8">
        <f t="shared" si="170"/>
        <v>1885047</v>
      </c>
      <c r="BF126" s="8">
        <f t="shared" si="170"/>
        <v>0</v>
      </c>
      <c r="BG126" s="29">
        <f t="shared" si="150"/>
        <v>1886</v>
      </c>
      <c r="BH126" s="80">
        <f t="shared" si="151"/>
        <v>100.10005055576863</v>
      </c>
      <c r="BI126" s="29">
        <f t="shared" si="152"/>
        <v>1886</v>
      </c>
      <c r="BJ126" s="81">
        <f t="shared" si="153"/>
        <v>100.10005055576863</v>
      </c>
    </row>
    <row r="127" spans="1:62" s="31" customFormat="1" ht="75" hidden="1" x14ac:dyDescent="0.25">
      <c r="A127" s="106" t="s">
        <v>245</v>
      </c>
      <c r="B127" s="124">
        <v>51</v>
      </c>
      <c r="C127" s="124">
        <v>0</v>
      </c>
      <c r="D127" s="4" t="s">
        <v>244</v>
      </c>
      <c r="E127" s="124">
        <v>851</v>
      </c>
      <c r="F127" s="4"/>
      <c r="G127" s="4"/>
      <c r="H127" s="4" t="s">
        <v>291</v>
      </c>
      <c r="I127" s="4" t="s">
        <v>78</v>
      </c>
      <c r="J127" s="8">
        <f>'7.ВС'!J103</f>
        <v>1886933</v>
      </c>
      <c r="K127" s="8">
        <f>'7.ВС'!K103</f>
        <v>0</v>
      </c>
      <c r="L127" s="8">
        <f>'7.ВС'!L103</f>
        <v>1886933</v>
      </c>
      <c r="M127" s="8">
        <f>'7.ВС'!M103</f>
        <v>0</v>
      </c>
      <c r="N127" s="8">
        <f>'7.ВС'!N103</f>
        <v>0</v>
      </c>
      <c r="O127" s="8">
        <f>'7.ВС'!O103</f>
        <v>0</v>
      </c>
      <c r="P127" s="8">
        <f>'7.ВС'!P103</f>
        <v>0</v>
      </c>
      <c r="Q127" s="8">
        <f>'7.ВС'!Q103</f>
        <v>0</v>
      </c>
      <c r="R127" s="8">
        <f>'7.ВС'!R103</f>
        <v>1886933</v>
      </c>
      <c r="S127" s="8">
        <f>'7.ВС'!S103</f>
        <v>0</v>
      </c>
      <c r="T127" s="8">
        <f>'7.ВС'!T103</f>
        <v>1886933</v>
      </c>
      <c r="U127" s="8">
        <f>'7.ВС'!U103</f>
        <v>0</v>
      </c>
      <c r="V127" s="8">
        <f>'7.ВС'!V103</f>
        <v>0</v>
      </c>
      <c r="W127" s="8">
        <f>'7.ВС'!W103</f>
        <v>0</v>
      </c>
      <c r="X127" s="8">
        <f>'7.ВС'!X103</f>
        <v>0</v>
      </c>
      <c r="Y127" s="8">
        <f>'7.ВС'!Y103</f>
        <v>0</v>
      </c>
      <c r="Z127" s="8">
        <f>'7.ВС'!Z103</f>
        <v>1886933</v>
      </c>
      <c r="AA127" s="8">
        <f>'7.ВС'!AA103</f>
        <v>0</v>
      </c>
      <c r="AB127" s="8">
        <f>'7.ВС'!AB103</f>
        <v>1886933</v>
      </c>
      <c r="AC127" s="8">
        <f>'7.ВС'!AC103</f>
        <v>0</v>
      </c>
      <c r="AD127" s="8">
        <f>'7.ВС'!AD103</f>
        <v>0</v>
      </c>
      <c r="AE127" s="8">
        <f>'7.ВС'!AE103</f>
        <v>0</v>
      </c>
      <c r="AF127" s="8">
        <f>'7.ВС'!AF103</f>
        <v>0</v>
      </c>
      <c r="AG127" s="8">
        <f>'7.ВС'!AG103</f>
        <v>0</v>
      </c>
      <c r="AH127" s="8">
        <f>'7.ВС'!AH103</f>
        <v>1886933</v>
      </c>
      <c r="AI127" s="8">
        <f>'7.ВС'!AI103</f>
        <v>0</v>
      </c>
      <c r="AJ127" s="8">
        <f>'7.ВС'!AJ103</f>
        <v>1886933</v>
      </c>
      <c r="AK127" s="8">
        <f>'7.ВС'!AK103</f>
        <v>0</v>
      </c>
      <c r="AL127" s="8"/>
      <c r="AM127" s="8"/>
      <c r="AN127" s="8"/>
      <c r="AO127" s="8"/>
      <c r="AP127" s="8"/>
      <c r="AQ127" s="8">
        <f>'7.ВС'!AQ103</f>
        <v>955933</v>
      </c>
      <c r="AR127" s="8"/>
      <c r="AS127" s="9">
        <f t="shared" si="106"/>
        <v>955933</v>
      </c>
      <c r="AT127" s="8"/>
      <c r="AU127" s="9">
        <f t="shared" si="147"/>
        <v>955933</v>
      </c>
      <c r="AV127" s="8">
        <f>'7.ВС'!AV103</f>
        <v>955933</v>
      </c>
      <c r="AW127" s="8"/>
      <c r="AX127" s="29">
        <f t="shared" si="109"/>
        <v>955933</v>
      </c>
      <c r="AY127" s="8"/>
      <c r="AZ127" s="29">
        <f t="shared" si="148"/>
        <v>955933</v>
      </c>
      <c r="BA127" s="8"/>
      <c r="BB127" s="8">
        <f>'7.ВС'!BA103</f>
        <v>1885047</v>
      </c>
      <c r="BC127" s="8">
        <f>'7.ВС'!BB103</f>
        <v>1885047</v>
      </c>
      <c r="BD127" s="8">
        <f>'7.ВС'!BC103</f>
        <v>0</v>
      </c>
      <c r="BE127" s="8">
        <f>'7.ВС'!BD103</f>
        <v>1885047</v>
      </c>
      <c r="BF127" s="8">
        <f>'7.ВС'!BE103</f>
        <v>0</v>
      </c>
      <c r="BG127" s="29">
        <f t="shared" si="150"/>
        <v>1886</v>
      </c>
      <c r="BH127" s="80">
        <f t="shared" si="151"/>
        <v>100.10005055576863</v>
      </c>
      <c r="BI127" s="29">
        <f t="shared" si="152"/>
        <v>1886</v>
      </c>
      <c r="BJ127" s="81">
        <f t="shared" si="153"/>
        <v>100.10005055576863</v>
      </c>
    </row>
    <row r="128" spans="1:62" s="31" customFormat="1" ht="45" hidden="1" x14ac:dyDescent="0.25">
      <c r="A128" s="12" t="s">
        <v>440</v>
      </c>
      <c r="B128" s="124">
        <v>51</v>
      </c>
      <c r="C128" s="124">
        <v>0</v>
      </c>
      <c r="D128" s="4" t="s">
        <v>244</v>
      </c>
      <c r="E128" s="124">
        <v>851</v>
      </c>
      <c r="F128" s="4"/>
      <c r="G128" s="4"/>
      <c r="H128" s="4" t="s">
        <v>444</v>
      </c>
      <c r="I128" s="4"/>
      <c r="J128" s="8">
        <f t="shared" si="171"/>
        <v>3960</v>
      </c>
      <c r="K128" s="8">
        <f t="shared" si="171"/>
        <v>0</v>
      </c>
      <c r="L128" s="8">
        <f t="shared" si="171"/>
        <v>3960</v>
      </c>
      <c r="M128" s="8">
        <f t="shared" si="171"/>
        <v>0</v>
      </c>
      <c r="N128" s="8">
        <f t="shared" si="171"/>
        <v>66000</v>
      </c>
      <c r="O128" s="8">
        <f t="shared" si="171"/>
        <v>0</v>
      </c>
      <c r="P128" s="8">
        <f t="shared" si="171"/>
        <v>66000</v>
      </c>
      <c r="Q128" s="8">
        <f t="shared" si="171"/>
        <v>0</v>
      </c>
      <c r="R128" s="8">
        <f t="shared" si="171"/>
        <v>69960</v>
      </c>
      <c r="S128" s="8">
        <f t="shared" si="171"/>
        <v>0</v>
      </c>
      <c r="T128" s="8">
        <f t="shared" si="171"/>
        <v>69960</v>
      </c>
      <c r="U128" s="8">
        <f t="shared" si="171"/>
        <v>0</v>
      </c>
      <c r="V128" s="8">
        <f t="shared" si="171"/>
        <v>0</v>
      </c>
      <c r="W128" s="8">
        <f t="shared" si="171"/>
        <v>0</v>
      </c>
      <c r="X128" s="8">
        <f t="shared" si="171"/>
        <v>0</v>
      </c>
      <c r="Y128" s="8">
        <f t="shared" si="171"/>
        <v>0</v>
      </c>
      <c r="Z128" s="8">
        <f t="shared" si="171"/>
        <v>69960</v>
      </c>
      <c r="AA128" s="8">
        <f t="shared" si="171"/>
        <v>0</v>
      </c>
      <c r="AB128" s="8">
        <f t="shared" si="171"/>
        <v>69960</v>
      </c>
      <c r="AC128" s="8">
        <f t="shared" si="171"/>
        <v>0</v>
      </c>
      <c r="AD128" s="8">
        <f t="shared" si="171"/>
        <v>0</v>
      </c>
      <c r="AE128" s="8">
        <f t="shared" si="171"/>
        <v>0</v>
      </c>
      <c r="AF128" s="8">
        <f t="shared" si="171"/>
        <v>0</v>
      </c>
      <c r="AG128" s="8">
        <f t="shared" si="171"/>
        <v>0</v>
      </c>
      <c r="AH128" s="8">
        <f t="shared" si="171"/>
        <v>69960</v>
      </c>
      <c r="AI128" s="8">
        <f t="shared" si="171"/>
        <v>0</v>
      </c>
      <c r="AJ128" s="8">
        <f t="shared" si="171"/>
        <v>69960</v>
      </c>
      <c r="AK128" s="8">
        <f t="shared" si="171"/>
        <v>0</v>
      </c>
      <c r="AL128" s="8"/>
      <c r="AM128" s="8"/>
      <c r="AN128" s="8"/>
      <c r="AO128" s="8"/>
      <c r="AP128" s="8"/>
      <c r="AQ128" s="8">
        <f t="shared" si="171"/>
        <v>3960</v>
      </c>
      <c r="AR128" s="8"/>
      <c r="AS128" s="9">
        <f t="shared" si="106"/>
        <v>3960</v>
      </c>
      <c r="AT128" s="8"/>
      <c r="AU128" s="9">
        <f t="shared" si="147"/>
        <v>3960</v>
      </c>
      <c r="AV128" s="8">
        <f t="shared" si="171"/>
        <v>3960</v>
      </c>
      <c r="AW128" s="8"/>
      <c r="AX128" s="29">
        <f t="shared" si="109"/>
        <v>3960</v>
      </c>
      <c r="AY128" s="8"/>
      <c r="AZ128" s="29">
        <f t="shared" si="148"/>
        <v>3960</v>
      </c>
      <c r="BA128" s="8"/>
      <c r="BB128" s="8"/>
      <c r="BC128" s="8"/>
      <c r="BD128" s="8"/>
      <c r="BE128" s="8"/>
      <c r="BF128" s="8"/>
      <c r="BG128" s="29">
        <f t="shared" si="150"/>
        <v>3960</v>
      </c>
      <c r="BH128" s="80" t="e">
        <f t="shared" si="151"/>
        <v>#DIV/0!</v>
      </c>
      <c r="BI128" s="29">
        <f t="shared" si="152"/>
        <v>3960</v>
      </c>
      <c r="BJ128" s="81" t="e">
        <f t="shared" si="153"/>
        <v>#DIV/0!</v>
      </c>
    </row>
    <row r="129" spans="1:62" s="31" customFormat="1" ht="60" hidden="1" x14ac:dyDescent="0.25">
      <c r="A129" s="106" t="s">
        <v>25</v>
      </c>
      <c r="B129" s="124">
        <v>51</v>
      </c>
      <c r="C129" s="124">
        <v>0</v>
      </c>
      <c r="D129" s="4" t="s">
        <v>244</v>
      </c>
      <c r="E129" s="124">
        <v>851</v>
      </c>
      <c r="F129" s="4"/>
      <c r="G129" s="4"/>
      <c r="H129" s="4" t="s">
        <v>444</v>
      </c>
      <c r="I129" s="4" t="s">
        <v>26</v>
      </c>
      <c r="J129" s="8">
        <f t="shared" si="171"/>
        <v>3960</v>
      </c>
      <c r="K129" s="8">
        <f t="shared" si="171"/>
        <v>0</v>
      </c>
      <c r="L129" s="8">
        <f t="shared" si="171"/>
        <v>3960</v>
      </c>
      <c r="M129" s="8">
        <f t="shared" si="171"/>
        <v>0</v>
      </c>
      <c r="N129" s="8">
        <f t="shared" si="171"/>
        <v>66000</v>
      </c>
      <c r="O129" s="8">
        <f t="shared" si="171"/>
        <v>0</v>
      </c>
      <c r="P129" s="8">
        <f t="shared" si="171"/>
        <v>66000</v>
      </c>
      <c r="Q129" s="8">
        <f t="shared" si="171"/>
        <v>0</v>
      </c>
      <c r="R129" s="8">
        <f t="shared" si="171"/>
        <v>69960</v>
      </c>
      <c r="S129" s="8">
        <f t="shared" si="171"/>
        <v>0</v>
      </c>
      <c r="T129" s="8">
        <f t="shared" si="171"/>
        <v>69960</v>
      </c>
      <c r="U129" s="8">
        <f t="shared" si="171"/>
        <v>0</v>
      </c>
      <c r="V129" s="8">
        <f t="shared" si="171"/>
        <v>0</v>
      </c>
      <c r="W129" s="8">
        <f t="shared" si="171"/>
        <v>0</v>
      </c>
      <c r="X129" s="8">
        <f t="shared" si="171"/>
        <v>0</v>
      </c>
      <c r="Y129" s="8">
        <f t="shared" si="171"/>
        <v>0</v>
      </c>
      <c r="Z129" s="8">
        <f t="shared" si="171"/>
        <v>69960</v>
      </c>
      <c r="AA129" s="8">
        <f t="shared" si="171"/>
        <v>0</v>
      </c>
      <c r="AB129" s="8">
        <f t="shared" si="171"/>
        <v>69960</v>
      </c>
      <c r="AC129" s="8">
        <f t="shared" si="171"/>
        <v>0</v>
      </c>
      <c r="AD129" s="8">
        <f t="shared" si="171"/>
        <v>0</v>
      </c>
      <c r="AE129" s="8">
        <f t="shared" si="171"/>
        <v>0</v>
      </c>
      <c r="AF129" s="8">
        <f t="shared" si="171"/>
        <v>0</v>
      </c>
      <c r="AG129" s="8">
        <f t="shared" si="171"/>
        <v>0</v>
      </c>
      <c r="AH129" s="8">
        <f t="shared" si="171"/>
        <v>69960</v>
      </c>
      <c r="AI129" s="8">
        <f t="shared" si="171"/>
        <v>0</v>
      </c>
      <c r="AJ129" s="8">
        <f t="shared" si="171"/>
        <v>69960</v>
      </c>
      <c r="AK129" s="8">
        <f t="shared" si="171"/>
        <v>0</v>
      </c>
      <c r="AL129" s="8"/>
      <c r="AM129" s="8"/>
      <c r="AN129" s="8"/>
      <c r="AO129" s="8"/>
      <c r="AP129" s="8"/>
      <c r="AQ129" s="8">
        <f t="shared" si="171"/>
        <v>3960</v>
      </c>
      <c r="AR129" s="8"/>
      <c r="AS129" s="9">
        <f t="shared" si="106"/>
        <v>3960</v>
      </c>
      <c r="AT129" s="8"/>
      <c r="AU129" s="9">
        <f t="shared" si="147"/>
        <v>3960</v>
      </c>
      <c r="AV129" s="8">
        <f t="shared" si="171"/>
        <v>3960</v>
      </c>
      <c r="AW129" s="8"/>
      <c r="AX129" s="29">
        <f t="shared" si="109"/>
        <v>3960</v>
      </c>
      <c r="AY129" s="8"/>
      <c r="AZ129" s="29">
        <f t="shared" si="148"/>
        <v>3960</v>
      </c>
      <c r="BA129" s="8"/>
      <c r="BB129" s="8"/>
      <c r="BC129" s="8"/>
      <c r="BD129" s="8"/>
      <c r="BE129" s="8"/>
      <c r="BF129" s="8"/>
      <c r="BG129" s="29">
        <f t="shared" si="150"/>
        <v>3960</v>
      </c>
      <c r="BH129" s="80" t="e">
        <f t="shared" si="151"/>
        <v>#DIV/0!</v>
      </c>
      <c r="BI129" s="29">
        <f t="shared" si="152"/>
        <v>3960</v>
      </c>
      <c r="BJ129" s="81" t="e">
        <f t="shared" si="153"/>
        <v>#DIV/0!</v>
      </c>
    </row>
    <row r="130" spans="1:62" s="31" customFormat="1" ht="60" hidden="1" x14ac:dyDescent="0.25">
      <c r="A130" s="106" t="s">
        <v>12</v>
      </c>
      <c r="B130" s="124">
        <v>51</v>
      </c>
      <c r="C130" s="124">
        <v>0</v>
      </c>
      <c r="D130" s="4" t="s">
        <v>244</v>
      </c>
      <c r="E130" s="124">
        <v>851</v>
      </c>
      <c r="F130" s="4"/>
      <c r="G130" s="4"/>
      <c r="H130" s="4" t="s">
        <v>444</v>
      </c>
      <c r="I130" s="4" t="s">
        <v>27</v>
      </c>
      <c r="J130" s="8">
        <f>'7.ВС'!J106</f>
        <v>3960</v>
      </c>
      <c r="K130" s="8">
        <f>'7.ВС'!K106</f>
        <v>0</v>
      </c>
      <c r="L130" s="8">
        <f>'7.ВС'!L106</f>
        <v>3960</v>
      </c>
      <c r="M130" s="8">
        <f>'7.ВС'!M106</f>
        <v>0</v>
      </c>
      <c r="N130" s="8">
        <f>'7.ВС'!N106</f>
        <v>66000</v>
      </c>
      <c r="O130" s="8">
        <f>'7.ВС'!O106</f>
        <v>0</v>
      </c>
      <c r="P130" s="8">
        <f>'7.ВС'!P106</f>
        <v>66000</v>
      </c>
      <c r="Q130" s="8">
        <f>'7.ВС'!Q106</f>
        <v>0</v>
      </c>
      <c r="R130" s="8">
        <f>'7.ВС'!R106</f>
        <v>69960</v>
      </c>
      <c r="S130" s="8">
        <f>'7.ВС'!S106</f>
        <v>0</v>
      </c>
      <c r="T130" s="8">
        <f>'7.ВС'!T106</f>
        <v>69960</v>
      </c>
      <c r="U130" s="8">
        <f>'7.ВС'!U106</f>
        <v>0</v>
      </c>
      <c r="V130" s="8">
        <f>'7.ВС'!V106</f>
        <v>0</v>
      </c>
      <c r="W130" s="8">
        <f>'7.ВС'!W106</f>
        <v>0</v>
      </c>
      <c r="X130" s="8">
        <f>'7.ВС'!X106</f>
        <v>0</v>
      </c>
      <c r="Y130" s="8">
        <f>'7.ВС'!Y106</f>
        <v>0</v>
      </c>
      <c r="Z130" s="8">
        <f>'7.ВС'!Z106</f>
        <v>69960</v>
      </c>
      <c r="AA130" s="8">
        <f>'7.ВС'!AA106</f>
        <v>0</v>
      </c>
      <c r="AB130" s="8">
        <f>'7.ВС'!AB106</f>
        <v>69960</v>
      </c>
      <c r="AC130" s="8">
        <f>'7.ВС'!AC106</f>
        <v>0</v>
      </c>
      <c r="AD130" s="8">
        <f>'7.ВС'!AD106</f>
        <v>0</v>
      </c>
      <c r="AE130" s="8">
        <f>'7.ВС'!AE106</f>
        <v>0</v>
      </c>
      <c r="AF130" s="8">
        <f>'7.ВС'!AF106</f>
        <v>0</v>
      </c>
      <c r="AG130" s="8">
        <f>'7.ВС'!AG106</f>
        <v>0</v>
      </c>
      <c r="AH130" s="8">
        <f>'7.ВС'!AH106</f>
        <v>69960</v>
      </c>
      <c r="AI130" s="8">
        <f>'7.ВС'!AI106</f>
        <v>0</v>
      </c>
      <c r="AJ130" s="8">
        <f>'7.ВС'!AJ106</f>
        <v>69960</v>
      </c>
      <c r="AK130" s="8">
        <f>'7.ВС'!AK106</f>
        <v>0</v>
      </c>
      <c r="AL130" s="8"/>
      <c r="AM130" s="8"/>
      <c r="AN130" s="8"/>
      <c r="AO130" s="8"/>
      <c r="AP130" s="8"/>
      <c r="AQ130" s="8">
        <f>'7.ВС'!AQ106</f>
        <v>3960</v>
      </c>
      <c r="AR130" s="8"/>
      <c r="AS130" s="9">
        <f t="shared" si="106"/>
        <v>3960</v>
      </c>
      <c r="AT130" s="8"/>
      <c r="AU130" s="9">
        <f t="shared" si="147"/>
        <v>3960</v>
      </c>
      <c r="AV130" s="8">
        <f>'7.ВС'!AV106</f>
        <v>3960</v>
      </c>
      <c r="AW130" s="8"/>
      <c r="AX130" s="29">
        <f t="shared" si="109"/>
        <v>3960</v>
      </c>
      <c r="AY130" s="8"/>
      <c r="AZ130" s="29">
        <f t="shared" si="148"/>
        <v>3960</v>
      </c>
      <c r="BA130" s="8"/>
      <c r="BB130" s="8"/>
      <c r="BC130" s="8"/>
      <c r="BD130" s="8"/>
      <c r="BE130" s="8"/>
      <c r="BF130" s="8"/>
      <c r="BG130" s="29">
        <f t="shared" si="150"/>
        <v>3960</v>
      </c>
      <c r="BH130" s="80" t="e">
        <f t="shared" si="151"/>
        <v>#DIV/0!</v>
      </c>
      <c r="BI130" s="29">
        <f t="shared" si="152"/>
        <v>3960</v>
      </c>
      <c r="BJ130" s="81" t="e">
        <f t="shared" si="153"/>
        <v>#DIV/0!</v>
      </c>
    </row>
    <row r="131" spans="1:62" s="31" customFormat="1" ht="30" hidden="1" x14ac:dyDescent="0.25">
      <c r="A131" s="22" t="s">
        <v>82</v>
      </c>
      <c r="B131" s="124">
        <v>51</v>
      </c>
      <c r="C131" s="124">
        <v>0</v>
      </c>
      <c r="D131" s="4" t="s">
        <v>244</v>
      </c>
      <c r="E131" s="124">
        <v>851</v>
      </c>
      <c r="F131" s="4" t="s">
        <v>16</v>
      </c>
      <c r="G131" s="4" t="s">
        <v>80</v>
      </c>
      <c r="H131" s="4" t="s">
        <v>293</v>
      </c>
      <c r="I131" s="4"/>
      <c r="J131" s="8">
        <f t="shared" si="171"/>
        <v>49760</v>
      </c>
      <c r="K131" s="8">
        <f t="shared" si="171"/>
        <v>0</v>
      </c>
      <c r="L131" s="8">
        <f t="shared" si="171"/>
        <v>49760</v>
      </c>
      <c r="M131" s="8">
        <f t="shared" si="171"/>
        <v>0</v>
      </c>
      <c r="N131" s="8">
        <f t="shared" si="171"/>
        <v>0</v>
      </c>
      <c r="O131" s="8">
        <f t="shared" si="171"/>
        <v>0</v>
      </c>
      <c r="P131" s="8">
        <f t="shared" si="171"/>
        <v>0</v>
      </c>
      <c r="Q131" s="8">
        <f t="shared" si="171"/>
        <v>0</v>
      </c>
      <c r="R131" s="8">
        <f t="shared" si="171"/>
        <v>49760</v>
      </c>
      <c r="S131" s="8">
        <f t="shared" si="171"/>
        <v>0</v>
      </c>
      <c r="T131" s="8">
        <f t="shared" si="171"/>
        <v>49760</v>
      </c>
      <c r="U131" s="8">
        <f t="shared" si="171"/>
        <v>0</v>
      </c>
      <c r="V131" s="8">
        <f t="shared" si="171"/>
        <v>0</v>
      </c>
      <c r="W131" s="8">
        <f t="shared" si="171"/>
        <v>0</v>
      </c>
      <c r="X131" s="8">
        <f t="shared" si="171"/>
        <v>0</v>
      </c>
      <c r="Y131" s="8">
        <f t="shared" si="171"/>
        <v>0</v>
      </c>
      <c r="Z131" s="8">
        <f t="shared" si="171"/>
        <v>49760</v>
      </c>
      <c r="AA131" s="8">
        <f t="shared" si="171"/>
        <v>0</v>
      </c>
      <c r="AB131" s="8">
        <f t="shared" si="171"/>
        <v>49760</v>
      </c>
      <c r="AC131" s="8">
        <f t="shared" si="171"/>
        <v>0</v>
      </c>
      <c r="AD131" s="8">
        <f t="shared" si="171"/>
        <v>0</v>
      </c>
      <c r="AE131" s="8">
        <f t="shared" si="171"/>
        <v>0</v>
      </c>
      <c r="AF131" s="8">
        <f t="shared" si="171"/>
        <v>0</v>
      </c>
      <c r="AG131" s="8">
        <f t="shared" si="171"/>
        <v>0</v>
      </c>
      <c r="AH131" s="8">
        <f t="shared" si="171"/>
        <v>49760</v>
      </c>
      <c r="AI131" s="8">
        <f t="shared" si="171"/>
        <v>0</v>
      </c>
      <c r="AJ131" s="8">
        <f t="shared" si="171"/>
        <v>49760</v>
      </c>
      <c r="AK131" s="8">
        <f t="shared" si="171"/>
        <v>0</v>
      </c>
      <c r="AL131" s="8"/>
      <c r="AM131" s="8"/>
      <c r="AN131" s="8"/>
      <c r="AO131" s="8"/>
      <c r="AP131" s="8"/>
      <c r="AQ131" s="8">
        <f t="shared" si="171"/>
        <v>49760</v>
      </c>
      <c r="AR131" s="8"/>
      <c r="AS131" s="9">
        <f t="shared" si="106"/>
        <v>49760</v>
      </c>
      <c r="AT131" s="8"/>
      <c r="AU131" s="9">
        <f t="shared" si="147"/>
        <v>49760</v>
      </c>
      <c r="AV131" s="8">
        <f t="shared" si="171"/>
        <v>49760</v>
      </c>
      <c r="AW131" s="8"/>
      <c r="AX131" s="29">
        <f t="shared" si="109"/>
        <v>49760</v>
      </c>
      <c r="AY131" s="8"/>
      <c r="AZ131" s="29">
        <f t="shared" si="148"/>
        <v>49760</v>
      </c>
      <c r="BA131" s="8"/>
      <c r="BB131" s="8">
        <f t="shared" si="170"/>
        <v>49760</v>
      </c>
      <c r="BC131" s="8">
        <f t="shared" si="170"/>
        <v>49760</v>
      </c>
      <c r="BD131" s="8">
        <f t="shared" si="170"/>
        <v>0</v>
      </c>
      <c r="BE131" s="8">
        <f t="shared" si="170"/>
        <v>49760</v>
      </c>
      <c r="BF131" s="8">
        <f t="shared" si="170"/>
        <v>0</v>
      </c>
      <c r="BG131" s="29">
        <f t="shared" si="150"/>
        <v>0</v>
      </c>
      <c r="BH131" s="80">
        <f t="shared" si="151"/>
        <v>100</v>
      </c>
      <c r="BI131" s="29">
        <f t="shared" si="152"/>
        <v>0</v>
      </c>
      <c r="BJ131" s="81">
        <f t="shared" si="153"/>
        <v>100</v>
      </c>
    </row>
    <row r="132" spans="1:62" s="31" customFormat="1" hidden="1" x14ac:dyDescent="0.25">
      <c r="A132" s="106" t="s">
        <v>28</v>
      </c>
      <c r="B132" s="124">
        <v>51</v>
      </c>
      <c r="C132" s="124">
        <v>0</v>
      </c>
      <c r="D132" s="4" t="s">
        <v>244</v>
      </c>
      <c r="E132" s="124">
        <v>851</v>
      </c>
      <c r="F132" s="4" t="s">
        <v>16</v>
      </c>
      <c r="G132" s="4" t="s">
        <v>80</v>
      </c>
      <c r="H132" s="4" t="s">
        <v>293</v>
      </c>
      <c r="I132" s="4" t="s">
        <v>29</v>
      </c>
      <c r="J132" s="8">
        <f t="shared" si="171"/>
        <v>49760</v>
      </c>
      <c r="K132" s="8">
        <f t="shared" si="171"/>
        <v>0</v>
      </c>
      <c r="L132" s="8">
        <f t="shared" si="171"/>
        <v>49760</v>
      </c>
      <c r="M132" s="8">
        <f t="shared" si="171"/>
        <v>0</v>
      </c>
      <c r="N132" s="8">
        <f t="shared" si="171"/>
        <v>0</v>
      </c>
      <c r="O132" s="8">
        <f t="shared" si="171"/>
        <v>0</v>
      </c>
      <c r="P132" s="8">
        <f t="shared" si="171"/>
        <v>0</v>
      </c>
      <c r="Q132" s="8">
        <f t="shared" si="171"/>
        <v>0</v>
      </c>
      <c r="R132" s="8">
        <f t="shared" si="171"/>
        <v>49760</v>
      </c>
      <c r="S132" s="8">
        <f t="shared" si="171"/>
        <v>0</v>
      </c>
      <c r="T132" s="8">
        <f t="shared" si="171"/>
        <v>49760</v>
      </c>
      <c r="U132" s="8">
        <f t="shared" si="171"/>
        <v>0</v>
      </c>
      <c r="V132" s="8">
        <f t="shared" si="171"/>
        <v>0</v>
      </c>
      <c r="W132" s="8">
        <f t="shared" si="171"/>
        <v>0</v>
      </c>
      <c r="X132" s="8">
        <f t="shared" si="171"/>
        <v>0</v>
      </c>
      <c r="Y132" s="8">
        <f t="shared" si="171"/>
        <v>0</v>
      </c>
      <c r="Z132" s="8">
        <f t="shared" si="171"/>
        <v>49760</v>
      </c>
      <c r="AA132" s="8">
        <f t="shared" si="171"/>
        <v>0</v>
      </c>
      <c r="AB132" s="8">
        <f t="shared" si="171"/>
        <v>49760</v>
      </c>
      <c r="AC132" s="8">
        <f t="shared" si="171"/>
        <v>0</v>
      </c>
      <c r="AD132" s="8">
        <f t="shared" si="171"/>
        <v>0</v>
      </c>
      <c r="AE132" s="8">
        <f t="shared" si="171"/>
        <v>0</v>
      </c>
      <c r="AF132" s="8">
        <f t="shared" si="171"/>
        <v>0</v>
      </c>
      <c r="AG132" s="8">
        <f t="shared" si="171"/>
        <v>0</v>
      </c>
      <c r="AH132" s="8">
        <f t="shared" si="171"/>
        <v>49760</v>
      </c>
      <c r="AI132" s="8">
        <f t="shared" si="171"/>
        <v>0</v>
      </c>
      <c r="AJ132" s="8">
        <f t="shared" si="171"/>
        <v>49760</v>
      </c>
      <c r="AK132" s="8">
        <f t="shared" si="171"/>
        <v>0</v>
      </c>
      <c r="AL132" s="8"/>
      <c r="AM132" s="8"/>
      <c r="AN132" s="8"/>
      <c r="AO132" s="8"/>
      <c r="AP132" s="8"/>
      <c r="AQ132" s="8">
        <f t="shared" si="171"/>
        <v>49760</v>
      </c>
      <c r="AR132" s="8"/>
      <c r="AS132" s="9">
        <f t="shared" si="106"/>
        <v>49760</v>
      </c>
      <c r="AT132" s="8"/>
      <c r="AU132" s="9">
        <f t="shared" si="147"/>
        <v>49760</v>
      </c>
      <c r="AV132" s="8">
        <f t="shared" si="171"/>
        <v>49760</v>
      </c>
      <c r="AW132" s="8"/>
      <c r="AX132" s="29">
        <f t="shared" si="109"/>
        <v>49760</v>
      </c>
      <c r="AY132" s="8"/>
      <c r="AZ132" s="29">
        <f t="shared" si="148"/>
        <v>49760</v>
      </c>
      <c r="BA132" s="8"/>
      <c r="BB132" s="8">
        <f t="shared" si="170"/>
        <v>49760</v>
      </c>
      <c r="BC132" s="8">
        <f t="shared" si="170"/>
        <v>49760</v>
      </c>
      <c r="BD132" s="8">
        <f t="shared" si="170"/>
        <v>0</v>
      </c>
      <c r="BE132" s="8">
        <f t="shared" si="170"/>
        <v>49760</v>
      </c>
      <c r="BF132" s="8">
        <f t="shared" si="170"/>
        <v>0</v>
      </c>
      <c r="BG132" s="29">
        <f t="shared" si="150"/>
        <v>0</v>
      </c>
      <c r="BH132" s="80">
        <f t="shared" si="151"/>
        <v>100</v>
      </c>
      <c r="BI132" s="29">
        <f t="shared" si="152"/>
        <v>0</v>
      </c>
      <c r="BJ132" s="81">
        <f t="shared" si="153"/>
        <v>100</v>
      </c>
    </row>
    <row r="133" spans="1:62" s="31" customFormat="1" ht="30" hidden="1" x14ac:dyDescent="0.25">
      <c r="A133" s="106" t="s">
        <v>30</v>
      </c>
      <c r="B133" s="124">
        <v>51</v>
      </c>
      <c r="C133" s="124">
        <v>0</v>
      </c>
      <c r="D133" s="4" t="s">
        <v>244</v>
      </c>
      <c r="E133" s="124">
        <v>851</v>
      </c>
      <c r="F133" s="4" t="s">
        <v>16</v>
      </c>
      <c r="G133" s="4" t="s">
        <v>80</v>
      </c>
      <c r="H133" s="4" t="s">
        <v>293</v>
      </c>
      <c r="I133" s="4" t="s">
        <v>31</v>
      </c>
      <c r="J133" s="8">
        <f>'7.ВС'!J109</f>
        <v>49760</v>
      </c>
      <c r="K133" s="8">
        <f>'7.ВС'!K109</f>
        <v>0</v>
      </c>
      <c r="L133" s="8">
        <f>'7.ВС'!L109</f>
        <v>49760</v>
      </c>
      <c r="M133" s="8">
        <f>'7.ВС'!M109</f>
        <v>0</v>
      </c>
      <c r="N133" s="8">
        <f>'7.ВС'!N109</f>
        <v>0</v>
      </c>
      <c r="O133" s="8">
        <f>'7.ВС'!O109</f>
        <v>0</v>
      </c>
      <c r="P133" s="8">
        <f>'7.ВС'!P109</f>
        <v>0</v>
      </c>
      <c r="Q133" s="8">
        <f>'7.ВС'!Q109</f>
        <v>0</v>
      </c>
      <c r="R133" s="8">
        <f>'7.ВС'!R109</f>
        <v>49760</v>
      </c>
      <c r="S133" s="8">
        <f>'7.ВС'!S109</f>
        <v>0</v>
      </c>
      <c r="T133" s="8">
        <f>'7.ВС'!T109</f>
        <v>49760</v>
      </c>
      <c r="U133" s="8">
        <f>'7.ВС'!U109</f>
        <v>0</v>
      </c>
      <c r="V133" s="8">
        <f>'7.ВС'!V109</f>
        <v>0</v>
      </c>
      <c r="W133" s="8">
        <f>'7.ВС'!W109</f>
        <v>0</v>
      </c>
      <c r="X133" s="8">
        <f>'7.ВС'!X109</f>
        <v>0</v>
      </c>
      <c r="Y133" s="8">
        <f>'7.ВС'!Y109</f>
        <v>0</v>
      </c>
      <c r="Z133" s="8">
        <f>'7.ВС'!Z109</f>
        <v>49760</v>
      </c>
      <c r="AA133" s="8">
        <f>'7.ВС'!AA109</f>
        <v>0</v>
      </c>
      <c r="AB133" s="8">
        <f>'7.ВС'!AB109</f>
        <v>49760</v>
      </c>
      <c r="AC133" s="8">
        <f>'7.ВС'!AC109</f>
        <v>0</v>
      </c>
      <c r="AD133" s="8">
        <f>'7.ВС'!AD109</f>
        <v>0</v>
      </c>
      <c r="AE133" s="8">
        <f>'7.ВС'!AE109</f>
        <v>0</v>
      </c>
      <c r="AF133" s="8">
        <f>'7.ВС'!AF109</f>
        <v>0</v>
      </c>
      <c r="AG133" s="8">
        <f>'7.ВС'!AG109</f>
        <v>0</v>
      </c>
      <c r="AH133" s="8">
        <f>'7.ВС'!AH109</f>
        <v>49760</v>
      </c>
      <c r="AI133" s="8">
        <f>'7.ВС'!AI109</f>
        <v>0</v>
      </c>
      <c r="AJ133" s="8">
        <f>'7.ВС'!AJ109</f>
        <v>49760</v>
      </c>
      <c r="AK133" s="8">
        <f>'7.ВС'!AK109</f>
        <v>0</v>
      </c>
      <c r="AL133" s="8"/>
      <c r="AM133" s="8"/>
      <c r="AN133" s="8"/>
      <c r="AO133" s="8"/>
      <c r="AP133" s="8"/>
      <c r="AQ133" s="8">
        <f>'7.ВС'!AQ109</f>
        <v>49760</v>
      </c>
      <c r="AR133" s="8"/>
      <c r="AS133" s="9">
        <f t="shared" si="106"/>
        <v>49760</v>
      </c>
      <c r="AT133" s="8"/>
      <c r="AU133" s="9">
        <f t="shared" si="147"/>
        <v>49760</v>
      </c>
      <c r="AV133" s="8">
        <f>'7.ВС'!AV109</f>
        <v>49760</v>
      </c>
      <c r="AW133" s="8"/>
      <c r="AX133" s="29">
        <f t="shared" si="109"/>
        <v>49760</v>
      </c>
      <c r="AY133" s="8"/>
      <c r="AZ133" s="29">
        <f t="shared" si="148"/>
        <v>49760</v>
      </c>
      <c r="BA133" s="8"/>
      <c r="BB133" s="8">
        <f>'7.ВС'!BA109</f>
        <v>49760</v>
      </c>
      <c r="BC133" s="8">
        <f>'7.ВС'!BB109</f>
        <v>49760</v>
      </c>
      <c r="BD133" s="8">
        <f>'7.ВС'!BC109</f>
        <v>0</v>
      </c>
      <c r="BE133" s="8">
        <f>'7.ВС'!BD109</f>
        <v>49760</v>
      </c>
      <c r="BF133" s="8">
        <f>'7.ВС'!BE109</f>
        <v>0</v>
      </c>
      <c r="BG133" s="29">
        <f t="shared" si="150"/>
        <v>0</v>
      </c>
      <c r="BH133" s="80">
        <f t="shared" si="151"/>
        <v>100</v>
      </c>
      <c r="BI133" s="29">
        <f t="shared" si="152"/>
        <v>0</v>
      </c>
      <c r="BJ133" s="81">
        <f t="shared" si="153"/>
        <v>100</v>
      </c>
    </row>
    <row r="134" spans="1:62" s="31" customFormat="1" ht="30" hidden="1" x14ac:dyDescent="0.25">
      <c r="A134" s="12" t="str">
        <f>'7.ВС'!A110</f>
        <v xml:space="preserve">Приобретение автомобильного транспорта общего пользования </v>
      </c>
      <c r="B134" s="124">
        <v>51</v>
      </c>
      <c r="C134" s="124">
        <v>0</v>
      </c>
      <c r="D134" s="4" t="s">
        <v>244</v>
      </c>
      <c r="E134" s="124">
        <v>851</v>
      </c>
      <c r="F134" s="4"/>
      <c r="G134" s="4"/>
      <c r="H134" s="4" t="s">
        <v>427</v>
      </c>
      <c r="I134" s="4"/>
      <c r="J134" s="8">
        <f t="shared" si="171"/>
        <v>0</v>
      </c>
      <c r="K134" s="8">
        <f t="shared" si="171"/>
        <v>0</v>
      </c>
      <c r="L134" s="8">
        <f t="shared" si="171"/>
        <v>0</v>
      </c>
      <c r="M134" s="8">
        <f t="shared" si="171"/>
        <v>0</v>
      </c>
      <c r="N134" s="8">
        <f t="shared" si="171"/>
        <v>0</v>
      </c>
      <c r="O134" s="8">
        <f t="shared" si="171"/>
        <v>0</v>
      </c>
      <c r="P134" s="8">
        <f t="shared" si="171"/>
        <v>0</v>
      </c>
      <c r="Q134" s="8">
        <f t="shared" si="171"/>
        <v>0</v>
      </c>
      <c r="R134" s="8">
        <f t="shared" si="171"/>
        <v>0</v>
      </c>
      <c r="S134" s="8">
        <f t="shared" si="171"/>
        <v>0</v>
      </c>
      <c r="T134" s="8">
        <f t="shared" si="171"/>
        <v>0</v>
      </c>
      <c r="U134" s="8">
        <f t="shared" si="171"/>
        <v>0</v>
      </c>
      <c r="V134" s="8">
        <f t="shared" si="171"/>
        <v>0</v>
      </c>
      <c r="W134" s="8">
        <f t="shared" si="171"/>
        <v>0</v>
      </c>
      <c r="X134" s="8">
        <f t="shared" si="171"/>
        <v>0</v>
      </c>
      <c r="Y134" s="8">
        <f t="shared" si="171"/>
        <v>0</v>
      </c>
      <c r="Z134" s="8">
        <f t="shared" si="171"/>
        <v>0</v>
      </c>
      <c r="AA134" s="8">
        <f t="shared" si="171"/>
        <v>0</v>
      </c>
      <c r="AB134" s="8">
        <f t="shared" si="171"/>
        <v>0</v>
      </c>
      <c r="AC134" s="8">
        <f t="shared" si="171"/>
        <v>0</v>
      </c>
      <c r="AD134" s="8">
        <f t="shared" si="171"/>
        <v>0</v>
      </c>
      <c r="AE134" s="8">
        <f t="shared" si="171"/>
        <v>0</v>
      </c>
      <c r="AF134" s="8">
        <f t="shared" si="171"/>
        <v>0</v>
      </c>
      <c r="AG134" s="8">
        <f t="shared" si="171"/>
        <v>0</v>
      </c>
      <c r="AH134" s="8">
        <f t="shared" si="171"/>
        <v>0</v>
      </c>
      <c r="AI134" s="8">
        <f t="shared" si="171"/>
        <v>0</v>
      </c>
      <c r="AJ134" s="8">
        <f t="shared" si="171"/>
        <v>0</v>
      </c>
      <c r="AK134" s="8">
        <f t="shared" si="171"/>
        <v>0</v>
      </c>
      <c r="AL134" s="8"/>
      <c r="AM134" s="8"/>
      <c r="AN134" s="8"/>
      <c r="AO134" s="8"/>
      <c r="AP134" s="8"/>
      <c r="AQ134" s="8">
        <f t="shared" si="171"/>
        <v>0</v>
      </c>
      <c r="AR134" s="8"/>
      <c r="AS134" s="9">
        <f t="shared" ref="AS134:AS197" si="172">AQ134+AR134</f>
        <v>0</v>
      </c>
      <c r="AT134" s="8"/>
      <c r="AU134" s="9">
        <f t="shared" si="147"/>
        <v>0</v>
      </c>
      <c r="AV134" s="8">
        <f t="shared" si="171"/>
        <v>0</v>
      </c>
      <c r="AW134" s="8"/>
      <c r="AX134" s="29">
        <f t="shared" si="109"/>
        <v>0</v>
      </c>
      <c r="AY134" s="8"/>
      <c r="AZ134" s="29">
        <f t="shared" si="148"/>
        <v>0</v>
      </c>
      <c r="BA134" s="8"/>
      <c r="BB134" s="8">
        <f t="shared" si="170"/>
        <v>0</v>
      </c>
      <c r="BC134" s="8">
        <f t="shared" si="170"/>
        <v>450000</v>
      </c>
      <c r="BD134" s="8">
        <f t="shared" si="170"/>
        <v>0</v>
      </c>
      <c r="BE134" s="8">
        <f t="shared" si="170"/>
        <v>450000</v>
      </c>
      <c r="BF134" s="8">
        <f t="shared" si="170"/>
        <v>0</v>
      </c>
      <c r="BG134" s="29">
        <f t="shared" si="150"/>
        <v>0</v>
      </c>
      <c r="BH134" s="80" t="e">
        <f t="shared" si="151"/>
        <v>#DIV/0!</v>
      </c>
      <c r="BI134" s="29">
        <f t="shared" si="152"/>
        <v>-450000</v>
      </c>
      <c r="BJ134" s="81">
        <f t="shared" si="153"/>
        <v>0</v>
      </c>
    </row>
    <row r="135" spans="1:62" s="31" customFormat="1" ht="60" hidden="1" x14ac:dyDescent="0.25">
      <c r="A135" s="12" t="str">
        <f>'7.ВС'!A111</f>
        <v>Закупка товаров, работ и услуг для обеспечения государственных (муниципальных) нужд</v>
      </c>
      <c r="B135" s="124">
        <v>51</v>
      </c>
      <c r="C135" s="124">
        <v>0</v>
      </c>
      <c r="D135" s="4" t="s">
        <v>244</v>
      </c>
      <c r="E135" s="124">
        <v>851</v>
      </c>
      <c r="F135" s="4"/>
      <c r="G135" s="4"/>
      <c r="H135" s="4" t="s">
        <v>427</v>
      </c>
      <c r="I135" s="4" t="s">
        <v>26</v>
      </c>
      <c r="J135" s="8">
        <f t="shared" si="171"/>
        <v>0</v>
      </c>
      <c r="K135" s="8">
        <f t="shared" si="171"/>
        <v>0</v>
      </c>
      <c r="L135" s="8">
        <f t="shared" si="171"/>
        <v>0</v>
      </c>
      <c r="M135" s="8">
        <f t="shared" si="171"/>
        <v>0</v>
      </c>
      <c r="N135" s="8">
        <f t="shared" si="171"/>
        <v>0</v>
      </c>
      <c r="O135" s="8">
        <f t="shared" si="171"/>
        <v>0</v>
      </c>
      <c r="P135" s="8">
        <f t="shared" si="171"/>
        <v>0</v>
      </c>
      <c r="Q135" s="8">
        <f t="shared" si="171"/>
        <v>0</v>
      </c>
      <c r="R135" s="8">
        <f t="shared" si="171"/>
        <v>0</v>
      </c>
      <c r="S135" s="8">
        <f t="shared" si="171"/>
        <v>0</v>
      </c>
      <c r="T135" s="8">
        <f t="shared" si="171"/>
        <v>0</v>
      </c>
      <c r="U135" s="8">
        <f t="shared" si="171"/>
        <v>0</v>
      </c>
      <c r="V135" s="8">
        <f t="shared" si="171"/>
        <v>0</v>
      </c>
      <c r="W135" s="8">
        <f t="shared" si="171"/>
        <v>0</v>
      </c>
      <c r="X135" s="8">
        <f t="shared" si="171"/>
        <v>0</v>
      </c>
      <c r="Y135" s="8">
        <f t="shared" si="171"/>
        <v>0</v>
      </c>
      <c r="Z135" s="8">
        <f t="shared" si="171"/>
        <v>0</v>
      </c>
      <c r="AA135" s="8">
        <f t="shared" si="171"/>
        <v>0</v>
      </c>
      <c r="AB135" s="8">
        <f t="shared" si="171"/>
        <v>0</v>
      </c>
      <c r="AC135" s="8">
        <f t="shared" si="171"/>
        <v>0</v>
      </c>
      <c r="AD135" s="8">
        <f t="shared" si="171"/>
        <v>0</v>
      </c>
      <c r="AE135" s="8">
        <f t="shared" si="171"/>
        <v>0</v>
      </c>
      <c r="AF135" s="8">
        <f t="shared" si="171"/>
        <v>0</v>
      </c>
      <c r="AG135" s="8">
        <f t="shared" si="171"/>
        <v>0</v>
      </c>
      <c r="AH135" s="8">
        <f t="shared" si="171"/>
        <v>0</v>
      </c>
      <c r="AI135" s="8">
        <f t="shared" si="171"/>
        <v>0</v>
      </c>
      <c r="AJ135" s="8">
        <f t="shared" si="171"/>
        <v>0</v>
      </c>
      <c r="AK135" s="8">
        <f t="shared" si="171"/>
        <v>0</v>
      </c>
      <c r="AL135" s="8"/>
      <c r="AM135" s="8"/>
      <c r="AN135" s="8"/>
      <c r="AO135" s="8"/>
      <c r="AP135" s="8"/>
      <c r="AQ135" s="8">
        <f t="shared" si="171"/>
        <v>0</v>
      </c>
      <c r="AR135" s="8"/>
      <c r="AS135" s="9">
        <f t="shared" si="172"/>
        <v>0</v>
      </c>
      <c r="AT135" s="8"/>
      <c r="AU135" s="9">
        <f t="shared" si="147"/>
        <v>0</v>
      </c>
      <c r="AV135" s="8">
        <f t="shared" si="171"/>
        <v>0</v>
      </c>
      <c r="AW135" s="8"/>
      <c r="AX135" s="29">
        <f t="shared" ref="AX135:AX198" si="173">AV135+AW135</f>
        <v>0</v>
      </c>
      <c r="AY135" s="8"/>
      <c r="AZ135" s="29">
        <f t="shared" si="148"/>
        <v>0</v>
      </c>
      <c r="BA135" s="8"/>
      <c r="BB135" s="8">
        <f t="shared" si="170"/>
        <v>0</v>
      </c>
      <c r="BC135" s="8">
        <f t="shared" si="170"/>
        <v>450000</v>
      </c>
      <c r="BD135" s="8">
        <f t="shared" si="170"/>
        <v>0</v>
      </c>
      <c r="BE135" s="8">
        <f t="shared" si="170"/>
        <v>450000</v>
      </c>
      <c r="BF135" s="8">
        <f t="shared" si="170"/>
        <v>0</v>
      </c>
      <c r="BG135" s="29">
        <f t="shared" si="150"/>
        <v>0</v>
      </c>
      <c r="BH135" s="80" t="e">
        <f t="shared" si="151"/>
        <v>#DIV/0!</v>
      </c>
      <c r="BI135" s="29">
        <f t="shared" si="152"/>
        <v>-450000</v>
      </c>
      <c r="BJ135" s="81">
        <f t="shared" si="153"/>
        <v>0</v>
      </c>
    </row>
    <row r="136" spans="1:62" s="31" customFormat="1" ht="60" hidden="1" x14ac:dyDescent="0.25">
      <c r="A136" s="12" t="str">
        <f>'7.ВС'!A112</f>
        <v>Иные закупки товаров, работ и услуг для обеспечения государственных (муниципальных) нужд</v>
      </c>
      <c r="B136" s="124">
        <v>51</v>
      </c>
      <c r="C136" s="124">
        <v>0</v>
      </c>
      <c r="D136" s="4" t="s">
        <v>244</v>
      </c>
      <c r="E136" s="124">
        <v>851</v>
      </c>
      <c r="F136" s="4"/>
      <c r="G136" s="4"/>
      <c r="H136" s="4" t="s">
        <v>427</v>
      </c>
      <c r="I136" s="4" t="s">
        <v>27</v>
      </c>
      <c r="J136" s="8">
        <f>'7.ВС'!J112</f>
        <v>0</v>
      </c>
      <c r="K136" s="8">
        <f>'7.ВС'!K112</f>
        <v>0</v>
      </c>
      <c r="L136" s="8">
        <f>'7.ВС'!L112</f>
        <v>0</v>
      </c>
      <c r="M136" s="8">
        <f>'7.ВС'!M112</f>
        <v>0</v>
      </c>
      <c r="N136" s="8">
        <f>'7.ВС'!N112</f>
        <v>0</v>
      </c>
      <c r="O136" s="8">
        <f>'7.ВС'!O112</f>
        <v>0</v>
      </c>
      <c r="P136" s="8">
        <f>'7.ВС'!P112</f>
        <v>0</v>
      </c>
      <c r="Q136" s="8">
        <f>'7.ВС'!Q112</f>
        <v>0</v>
      </c>
      <c r="R136" s="8">
        <f>'7.ВС'!R112</f>
        <v>0</v>
      </c>
      <c r="S136" s="8">
        <f>'7.ВС'!S112</f>
        <v>0</v>
      </c>
      <c r="T136" s="8">
        <f>'7.ВС'!T112</f>
        <v>0</v>
      </c>
      <c r="U136" s="8">
        <f>'7.ВС'!U112</f>
        <v>0</v>
      </c>
      <c r="V136" s="8">
        <f>'7.ВС'!V112</f>
        <v>0</v>
      </c>
      <c r="W136" s="8">
        <f>'7.ВС'!W112</f>
        <v>0</v>
      </c>
      <c r="X136" s="8">
        <f>'7.ВС'!X112</f>
        <v>0</v>
      </c>
      <c r="Y136" s="8">
        <f>'7.ВС'!Y112</f>
        <v>0</v>
      </c>
      <c r="Z136" s="8">
        <f>'7.ВС'!Z112</f>
        <v>0</v>
      </c>
      <c r="AA136" s="8">
        <f>'7.ВС'!AA112</f>
        <v>0</v>
      </c>
      <c r="AB136" s="8">
        <f>'7.ВС'!AB112</f>
        <v>0</v>
      </c>
      <c r="AC136" s="8">
        <f>'7.ВС'!AC112</f>
        <v>0</v>
      </c>
      <c r="AD136" s="8">
        <f>'7.ВС'!AD112</f>
        <v>0</v>
      </c>
      <c r="AE136" s="8">
        <f>'7.ВС'!AE112</f>
        <v>0</v>
      </c>
      <c r="AF136" s="8">
        <f>'7.ВС'!AF112</f>
        <v>0</v>
      </c>
      <c r="AG136" s="8">
        <f>'7.ВС'!AG112</f>
        <v>0</v>
      </c>
      <c r="AH136" s="8">
        <f>'7.ВС'!AH112</f>
        <v>0</v>
      </c>
      <c r="AI136" s="8">
        <f>'7.ВС'!AI112</f>
        <v>0</v>
      </c>
      <c r="AJ136" s="8">
        <f>'7.ВС'!AJ112</f>
        <v>0</v>
      </c>
      <c r="AK136" s="8">
        <f>'7.ВС'!AK112</f>
        <v>0</v>
      </c>
      <c r="AL136" s="8"/>
      <c r="AM136" s="8"/>
      <c r="AN136" s="8"/>
      <c r="AO136" s="8"/>
      <c r="AP136" s="8"/>
      <c r="AQ136" s="8">
        <f>'7.ВС'!AQ112</f>
        <v>0</v>
      </c>
      <c r="AR136" s="8"/>
      <c r="AS136" s="9">
        <f t="shared" si="172"/>
        <v>0</v>
      </c>
      <c r="AT136" s="8"/>
      <c r="AU136" s="9">
        <f t="shared" si="147"/>
        <v>0</v>
      </c>
      <c r="AV136" s="8">
        <f>'7.ВС'!AV112</f>
        <v>0</v>
      </c>
      <c r="AW136" s="8"/>
      <c r="AX136" s="29">
        <f t="shared" si="173"/>
        <v>0</v>
      </c>
      <c r="AY136" s="8"/>
      <c r="AZ136" s="29">
        <f t="shared" si="148"/>
        <v>0</v>
      </c>
      <c r="BA136" s="8"/>
      <c r="BB136" s="8">
        <f>'7.ВС'!BA112</f>
        <v>0</v>
      </c>
      <c r="BC136" s="8">
        <f>'7.ВС'!BB112</f>
        <v>450000</v>
      </c>
      <c r="BD136" s="8">
        <f>'7.ВС'!BC112</f>
        <v>0</v>
      </c>
      <c r="BE136" s="8">
        <f>'7.ВС'!BD112</f>
        <v>450000</v>
      </c>
      <c r="BF136" s="8">
        <f>'7.ВС'!BE112</f>
        <v>0</v>
      </c>
      <c r="BG136" s="29">
        <f t="shared" si="150"/>
        <v>0</v>
      </c>
      <c r="BH136" s="80" t="e">
        <f t="shared" si="151"/>
        <v>#DIV/0!</v>
      </c>
      <c r="BI136" s="29">
        <f t="shared" si="152"/>
        <v>-450000</v>
      </c>
      <c r="BJ136" s="81">
        <f t="shared" si="153"/>
        <v>0</v>
      </c>
    </row>
    <row r="137" spans="1:62" s="31" customFormat="1" ht="85.5" hidden="1" x14ac:dyDescent="0.25">
      <c r="A137" s="25" t="s">
        <v>246</v>
      </c>
      <c r="B137" s="13">
        <v>51</v>
      </c>
      <c r="C137" s="13">
        <v>0</v>
      </c>
      <c r="D137" s="33" t="s">
        <v>247</v>
      </c>
      <c r="E137" s="13"/>
      <c r="F137" s="33"/>
      <c r="G137" s="33"/>
      <c r="H137" s="33"/>
      <c r="I137" s="33"/>
      <c r="J137" s="7">
        <f t="shared" ref="J137:BC138" si="174">J138</f>
        <v>6375000</v>
      </c>
      <c r="K137" s="7">
        <f t="shared" si="174"/>
        <v>0</v>
      </c>
      <c r="L137" s="7">
        <f t="shared" si="174"/>
        <v>6375000</v>
      </c>
      <c r="M137" s="7">
        <f t="shared" si="174"/>
        <v>0</v>
      </c>
      <c r="N137" s="7">
        <f t="shared" si="174"/>
        <v>372651.54</v>
      </c>
      <c r="O137" s="7">
        <f t="shared" si="174"/>
        <v>0</v>
      </c>
      <c r="P137" s="7">
        <f t="shared" si="174"/>
        <v>372651.54</v>
      </c>
      <c r="Q137" s="7">
        <f t="shared" si="174"/>
        <v>0</v>
      </c>
      <c r="R137" s="7">
        <f t="shared" si="174"/>
        <v>6747651.54</v>
      </c>
      <c r="S137" s="7">
        <f t="shared" si="174"/>
        <v>0</v>
      </c>
      <c r="T137" s="7">
        <f t="shared" si="174"/>
        <v>6747651.54</v>
      </c>
      <c r="U137" s="7">
        <f t="shared" si="174"/>
        <v>0</v>
      </c>
      <c r="V137" s="7">
        <f t="shared" si="174"/>
        <v>0</v>
      </c>
      <c r="W137" s="7">
        <f t="shared" si="174"/>
        <v>0</v>
      </c>
      <c r="X137" s="7">
        <f t="shared" si="174"/>
        <v>0</v>
      </c>
      <c r="Y137" s="7">
        <f t="shared" si="174"/>
        <v>0</v>
      </c>
      <c r="Z137" s="7">
        <f t="shared" si="174"/>
        <v>6747651.54</v>
      </c>
      <c r="AA137" s="7">
        <f t="shared" si="174"/>
        <v>0</v>
      </c>
      <c r="AB137" s="7">
        <f t="shared" si="174"/>
        <v>6747651.54</v>
      </c>
      <c r="AC137" s="7">
        <f t="shared" si="174"/>
        <v>0</v>
      </c>
      <c r="AD137" s="7">
        <f t="shared" si="174"/>
        <v>0</v>
      </c>
      <c r="AE137" s="7">
        <f t="shared" si="174"/>
        <v>0</v>
      </c>
      <c r="AF137" s="7">
        <f t="shared" si="174"/>
        <v>0</v>
      </c>
      <c r="AG137" s="7">
        <f t="shared" si="174"/>
        <v>0</v>
      </c>
      <c r="AH137" s="7">
        <f t="shared" si="174"/>
        <v>6747651.54</v>
      </c>
      <c r="AI137" s="7">
        <f t="shared" si="174"/>
        <v>0</v>
      </c>
      <c r="AJ137" s="7">
        <f t="shared" si="174"/>
        <v>6747651.54</v>
      </c>
      <c r="AK137" s="7">
        <f t="shared" si="174"/>
        <v>0</v>
      </c>
      <c r="AL137" s="7"/>
      <c r="AM137" s="7"/>
      <c r="AN137" s="7"/>
      <c r="AO137" s="7"/>
      <c r="AP137" s="7"/>
      <c r="AQ137" s="7">
        <f t="shared" si="174"/>
        <v>4130800</v>
      </c>
      <c r="AR137" s="7"/>
      <c r="AS137" s="9">
        <f t="shared" si="172"/>
        <v>4130800</v>
      </c>
      <c r="AT137" s="7"/>
      <c r="AU137" s="9">
        <f t="shared" si="147"/>
        <v>4130800</v>
      </c>
      <c r="AV137" s="7">
        <f t="shared" si="174"/>
        <v>4668700</v>
      </c>
      <c r="AW137" s="7"/>
      <c r="AX137" s="29">
        <f t="shared" si="173"/>
        <v>4668700</v>
      </c>
      <c r="AY137" s="7"/>
      <c r="AZ137" s="29">
        <f t="shared" si="148"/>
        <v>4668700</v>
      </c>
      <c r="BA137" s="7"/>
      <c r="BB137" s="7">
        <f t="shared" si="174"/>
        <v>5899500</v>
      </c>
      <c r="BC137" s="7">
        <f t="shared" si="174"/>
        <v>7173709.0499999998</v>
      </c>
      <c r="BD137" s="7">
        <f t="shared" ref="BB137:BF140" si="175">BD138</f>
        <v>0</v>
      </c>
      <c r="BE137" s="7">
        <f t="shared" si="175"/>
        <v>7173709.0499999998</v>
      </c>
      <c r="BF137" s="7">
        <f t="shared" si="175"/>
        <v>4668700</v>
      </c>
      <c r="BG137" s="29">
        <f t="shared" si="150"/>
        <v>475500</v>
      </c>
      <c r="BH137" s="80">
        <f t="shared" si="151"/>
        <v>108.0600050851767</v>
      </c>
      <c r="BI137" s="29">
        <f t="shared" si="152"/>
        <v>-798709.04999999981</v>
      </c>
      <c r="BJ137" s="81">
        <f t="shared" si="153"/>
        <v>88.866163313383893</v>
      </c>
    </row>
    <row r="138" spans="1:62" s="31" customFormat="1" ht="28.5" hidden="1" x14ac:dyDescent="0.25">
      <c r="A138" s="25" t="s">
        <v>9</v>
      </c>
      <c r="B138" s="124">
        <v>51</v>
      </c>
      <c r="C138" s="124">
        <v>0</v>
      </c>
      <c r="D138" s="4" t="s">
        <v>247</v>
      </c>
      <c r="E138" s="124">
        <v>851</v>
      </c>
      <c r="F138" s="33"/>
      <c r="G138" s="33"/>
      <c r="H138" s="33"/>
      <c r="I138" s="33"/>
      <c r="J138" s="7">
        <f t="shared" si="174"/>
        <v>6375000</v>
      </c>
      <c r="K138" s="7">
        <f t="shared" si="174"/>
        <v>0</v>
      </c>
      <c r="L138" s="7">
        <f t="shared" si="174"/>
        <v>6375000</v>
      </c>
      <c r="M138" s="7">
        <f t="shared" si="174"/>
        <v>0</v>
      </c>
      <c r="N138" s="7">
        <f t="shared" si="174"/>
        <v>372651.54</v>
      </c>
      <c r="O138" s="7">
        <f t="shared" si="174"/>
        <v>0</v>
      </c>
      <c r="P138" s="7">
        <f t="shared" si="174"/>
        <v>372651.54</v>
      </c>
      <c r="Q138" s="7">
        <f t="shared" si="174"/>
        <v>0</v>
      </c>
      <c r="R138" s="7">
        <f t="shared" si="174"/>
        <v>6747651.54</v>
      </c>
      <c r="S138" s="7">
        <f t="shared" si="174"/>
        <v>0</v>
      </c>
      <c r="T138" s="7">
        <f t="shared" si="174"/>
        <v>6747651.54</v>
      </c>
      <c r="U138" s="7">
        <f t="shared" si="174"/>
        <v>0</v>
      </c>
      <c r="V138" s="7">
        <f t="shared" si="174"/>
        <v>0</v>
      </c>
      <c r="W138" s="7">
        <f t="shared" si="174"/>
        <v>0</v>
      </c>
      <c r="X138" s="7">
        <f t="shared" si="174"/>
        <v>0</v>
      </c>
      <c r="Y138" s="7">
        <f t="shared" si="174"/>
        <v>0</v>
      </c>
      <c r="Z138" s="7">
        <f t="shared" si="174"/>
        <v>6747651.54</v>
      </c>
      <c r="AA138" s="7">
        <f t="shared" si="174"/>
        <v>0</v>
      </c>
      <c r="AB138" s="7">
        <f t="shared" si="174"/>
        <v>6747651.54</v>
      </c>
      <c r="AC138" s="7">
        <f t="shared" si="174"/>
        <v>0</v>
      </c>
      <c r="AD138" s="7">
        <f t="shared" si="174"/>
        <v>0</v>
      </c>
      <c r="AE138" s="7">
        <f t="shared" si="174"/>
        <v>0</v>
      </c>
      <c r="AF138" s="7">
        <f t="shared" si="174"/>
        <v>0</v>
      </c>
      <c r="AG138" s="7">
        <f t="shared" si="174"/>
        <v>0</v>
      </c>
      <c r="AH138" s="7">
        <f t="shared" si="174"/>
        <v>6747651.54</v>
      </c>
      <c r="AI138" s="7">
        <f t="shared" si="174"/>
        <v>0</v>
      </c>
      <c r="AJ138" s="7">
        <f t="shared" si="174"/>
        <v>6747651.54</v>
      </c>
      <c r="AK138" s="7">
        <f t="shared" si="174"/>
        <v>0</v>
      </c>
      <c r="AL138" s="7"/>
      <c r="AM138" s="7"/>
      <c r="AN138" s="7"/>
      <c r="AO138" s="7"/>
      <c r="AP138" s="7"/>
      <c r="AQ138" s="7">
        <f t="shared" si="174"/>
        <v>4130800</v>
      </c>
      <c r="AR138" s="7"/>
      <c r="AS138" s="9">
        <f t="shared" si="172"/>
        <v>4130800</v>
      </c>
      <c r="AT138" s="7"/>
      <c r="AU138" s="9">
        <f t="shared" si="147"/>
        <v>4130800</v>
      </c>
      <c r="AV138" s="7">
        <f t="shared" si="174"/>
        <v>4668700</v>
      </c>
      <c r="AW138" s="7"/>
      <c r="AX138" s="29">
        <f t="shared" si="173"/>
        <v>4668700</v>
      </c>
      <c r="AY138" s="7"/>
      <c r="AZ138" s="29">
        <f t="shared" si="148"/>
        <v>4668700</v>
      </c>
      <c r="BA138" s="7"/>
      <c r="BB138" s="7">
        <f t="shared" si="175"/>
        <v>5899500</v>
      </c>
      <c r="BC138" s="7">
        <f t="shared" si="175"/>
        <v>7173709.0499999998</v>
      </c>
      <c r="BD138" s="7">
        <f t="shared" si="175"/>
        <v>0</v>
      </c>
      <c r="BE138" s="7">
        <f t="shared" si="175"/>
        <v>7173709.0499999998</v>
      </c>
      <c r="BF138" s="7">
        <f t="shared" si="175"/>
        <v>4668700</v>
      </c>
      <c r="BG138" s="29">
        <f t="shared" si="150"/>
        <v>475500</v>
      </c>
      <c r="BH138" s="80">
        <f t="shared" si="151"/>
        <v>108.0600050851767</v>
      </c>
      <c r="BI138" s="29">
        <f t="shared" si="152"/>
        <v>-798709.04999999981</v>
      </c>
      <c r="BJ138" s="81">
        <f t="shared" si="153"/>
        <v>88.866163313383893</v>
      </c>
    </row>
    <row r="139" spans="1:62" ht="390" hidden="1" x14ac:dyDescent="0.25">
      <c r="A139" s="22" t="s">
        <v>295</v>
      </c>
      <c r="B139" s="124">
        <v>51</v>
      </c>
      <c r="C139" s="124">
        <v>0</v>
      </c>
      <c r="D139" s="4" t="s">
        <v>247</v>
      </c>
      <c r="E139" s="124">
        <v>851</v>
      </c>
      <c r="F139" s="4" t="s">
        <v>16</v>
      </c>
      <c r="G139" s="4" t="s">
        <v>80</v>
      </c>
      <c r="H139" s="4" t="s">
        <v>296</v>
      </c>
      <c r="I139" s="4"/>
      <c r="J139" s="8">
        <f t="shared" ref="J139:BC140" si="176">J140</f>
        <v>6375000</v>
      </c>
      <c r="K139" s="8">
        <f t="shared" si="176"/>
        <v>0</v>
      </c>
      <c r="L139" s="8">
        <f t="shared" si="176"/>
        <v>6375000</v>
      </c>
      <c r="M139" s="8">
        <f t="shared" si="176"/>
        <v>0</v>
      </c>
      <c r="N139" s="8">
        <f t="shared" si="176"/>
        <v>372651.54</v>
      </c>
      <c r="O139" s="8">
        <f t="shared" si="176"/>
        <v>0</v>
      </c>
      <c r="P139" s="8">
        <f t="shared" si="176"/>
        <v>372651.54</v>
      </c>
      <c r="Q139" s="8">
        <f t="shared" si="176"/>
        <v>0</v>
      </c>
      <c r="R139" s="8">
        <f t="shared" si="176"/>
        <v>6747651.54</v>
      </c>
      <c r="S139" s="8">
        <f t="shared" si="176"/>
        <v>0</v>
      </c>
      <c r="T139" s="8">
        <f t="shared" si="176"/>
        <v>6747651.54</v>
      </c>
      <c r="U139" s="8">
        <f t="shared" si="176"/>
        <v>0</v>
      </c>
      <c r="V139" s="8">
        <f t="shared" si="176"/>
        <v>0</v>
      </c>
      <c r="W139" s="8">
        <f t="shared" si="176"/>
        <v>0</v>
      </c>
      <c r="X139" s="8">
        <f t="shared" si="176"/>
        <v>0</v>
      </c>
      <c r="Y139" s="8">
        <f t="shared" si="176"/>
        <v>0</v>
      </c>
      <c r="Z139" s="8">
        <f t="shared" si="176"/>
        <v>6747651.54</v>
      </c>
      <c r="AA139" s="8">
        <f t="shared" si="176"/>
        <v>0</v>
      </c>
      <c r="AB139" s="8">
        <f t="shared" si="176"/>
        <v>6747651.54</v>
      </c>
      <c r="AC139" s="8">
        <f t="shared" si="176"/>
        <v>0</v>
      </c>
      <c r="AD139" s="8">
        <f t="shared" si="176"/>
        <v>0</v>
      </c>
      <c r="AE139" s="8">
        <f t="shared" si="176"/>
        <v>0</v>
      </c>
      <c r="AF139" s="8">
        <f t="shared" si="176"/>
        <v>0</v>
      </c>
      <c r="AG139" s="8">
        <f t="shared" si="176"/>
        <v>0</v>
      </c>
      <c r="AH139" s="8">
        <f t="shared" si="176"/>
        <v>6747651.54</v>
      </c>
      <c r="AI139" s="8">
        <f t="shared" si="176"/>
        <v>0</v>
      </c>
      <c r="AJ139" s="8">
        <f t="shared" si="176"/>
        <v>6747651.54</v>
      </c>
      <c r="AK139" s="8">
        <f t="shared" si="176"/>
        <v>0</v>
      </c>
      <c r="AL139" s="8"/>
      <c r="AM139" s="8"/>
      <c r="AN139" s="8"/>
      <c r="AO139" s="8"/>
      <c r="AP139" s="8"/>
      <c r="AQ139" s="8">
        <f t="shared" si="176"/>
        <v>4130800</v>
      </c>
      <c r="AR139" s="8"/>
      <c r="AS139" s="9">
        <f t="shared" si="172"/>
        <v>4130800</v>
      </c>
      <c r="AT139" s="8"/>
      <c r="AU139" s="9">
        <f t="shared" si="147"/>
        <v>4130800</v>
      </c>
      <c r="AV139" s="8">
        <f t="shared" si="176"/>
        <v>4668700</v>
      </c>
      <c r="AW139" s="8"/>
      <c r="AX139" s="29">
        <f t="shared" si="173"/>
        <v>4668700</v>
      </c>
      <c r="AY139" s="8"/>
      <c r="AZ139" s="29">
        <f t="shared" si="148"/>
        <v>4668700</v>
      </c>
      <c r="BA139" s="8"/>
      <c r="BB139" s="8">
        <f t="shared" si="176"/>
        <v>5899500</v>
      </c>
      <c r="BC139" s="8">
        <f t="shared" si="176"/>
        <v>7173709.0499999998</v>
      </c>
      <c r="BD139" s="8">
        <f t="shared" si="175"/>
        <v>0</v>
      </c>
      <c r="BE139" s="8">
        <f t="shared" si="175"/>
        <v>7173709.0499999998</v>
      </c>
      <c r="BF139" s="8">
        <f t="shared" si="175"/>
        <v>4668700</v>
      </c>
      <c r="BG139" s="29">
        <f t="shared" si="150"/>
        <v>475500</v>
      </c>
      <c r="BH139" s="80">
        <f t="shared" si="151"/>
        <v>108.0600050851767</v>
      </c>
      <c r="BI139" s="29">
        <f t="shared" si="152"/>
        <v>-798709.04999999981</v>
      </c>
      <c r="BJ139" s="81">
        <f t="shared" si="153"/>
        <v>88.866163313383893</v>
      </c>
    </row>
    <row r="140" spans="1:62" hidden="1" x14ac:dyDescent="0.25">
      <c r="A140" s="126" t="s">
        <v>45</v>
      </c>
      <c r="B140" s="124">
        <v>51</v>
      </c>
      <c r="C140" s="124">
        <v>0</v>
      </c>
      <c r="D140" s="4" t="s">
        <v>247</v>
      </c>
      <c r="E140" s="124">
        <v>851</v>
      </c>
      <c r="F140" s="4"/>
      <c r="G140" s="4"/>
      <c r="H140" s="4" t="s">
        <v>296</v>
      </c>
      <c r="I140" s="4" t="s">
        <v>46</v>
      </c>
      <c r="J140" s="8">
        <f t="shared" si="176"/>
        <v>6375000</v>
      </c>
      <c r="K140" s="8">
        <f t="shared" si="176"/>
        <v>0</v>
      </c>
      <c r="L140" s="8">
        <f t="shared" si="176"/>
        <v>6375000</v>
      </c>
      <c r="M140" s="8">
        <f t="shared" si="176"/>
        <v>0</v>
      </c>
      <c r="N140" s="8">
        <f t="shared" si="176"/>
        <v>372651.54</v>
      </c>
      <c r="O140" s="8">
        <f t="shared" si="176"/>
        <v>0</v>
      </c>
      <c r="P140" s="8">
        <f t="shared" si="176"/>
        <v>372651.54</v>
      </c>
      <c r="Q140" s="8">
        <f t="shared" si="176"/>
        <v>0</v>
      </c>
      <c r="R140" s="8">
        <f t="shared" si="176"/>
        <v>6747651.54</v>
      </c>
      <c r="S140" s="8">
        <f t="shared" si="176"/>
        <v>0</v>
      </c>
      <c r="T140" s="8">
        <f t="shared" si="176"/>
        <v>6747651.54</v>
      </c>
      <c r="U140" s="8">
        <f t="shared" si="176"/>
        <v>0</v>
      </c>
      <c r="V140" s="8">
        <f t="shared" si="176"/>
        <v>0</v>
      </c>
      <c r="W140" s="8">
        <f t="shared" si="176"/>
        <v>0</v>
      </c>
      <c r="X140" s="8">
        <f t="shared" si="176"/>
        <v>0</v>
      </c>
      <c r="Y140" s="8">
        <f t="shared" si="176"/>
        <v>0</v>
      </c>
      <c r="Z140" s="8">
        <f t="shared" si="176"/>
        <v>6747651.54</v>
      </c>
      <c r="AA140" s="8">
        <f t="shared" si="176"/>
        <v>0</v>
      </c>
      <c r="AB140" s="8">
        <f t="shared" si="176"/>
        <v>6747651.54</v>
      </c>
      <c r="AC140" s="8">
        <f t="shared" si="176"/>
        <v>0</v>
      </c>
      <c r="AD140" s="8">
        <f t="shared" si="176"/>
        <v>0</v>
      </c>
      <c r="AE140" s="8">
        <f t="shared" si="176"/>
        <v>0</v>
      </c>
      <c r="AF140" s="8">
        <f t="shared" si="176"/>
        <v>0</v>
      </c>
      <c r="AG140" s="8">
        <f t="shared" si="176"/>
        <v>0</v>
      </c>
      <c r="AH140" s="8">
        <f t="shared" si="176"/>
        <v>6747651.54</v>
      </c>
      <c r="AI140" s="8">
        <f t="shared" si="176"/>
        <v>0</v>
      </c>
      <c r="AJ140" s="8">
        <f t="shared" si="176"/>
        <v>6747651.54</v>
      </c>
      <c r="AK140" s="8">
        <f t="shared" si="176"/>
        <v>0</v>
      </c>
      <c r="AL140" s="8"/>
      <c r="AM140" s="8"/>
      <c r="AN140" s="8"/>
      <c r="AO140" s="8"/>
      <c r="AP140" s="8"/>
      <c r="AQ140" s="8">
        <f t="shared" si="176"/>
        <v>4130800</v>
      </c>
      <c r="AR140" s="8"/>
      <c r="AS140" s="9">
        <f t="shared" si="172"/>
        <v>4130800</v>
      </c>
      <c r="AT140" s="8"/>
      <c r="AU140" s="9">
        <f t="shared" si="147"/>
        <v>4130800</v>
      </c>
      <c r="AV140" s="8">
        <f t="shared" si="176"/>
        <v>4668700</v>
      </c>
      <c r="AW140" s="8"/>
      <c r="AX140" s="29">
        <f t="shared" si="173"/>
        <v>4668700</v>
      </c>
      <c r="AY140" s="8"/>
      <c r="AZ140" s="29">
        <f t="shared" si="148"/>
        <v>4668700</v>
      </c>
      <c r="BA140" s="8"/>
      <c r="BB140" s="8">
        <f t="shared" si="175"/>
        <v>5899500</v>
      </c>
      <c r="BC140" s="8">
        <f t="shared" si="175"/>
        <v>7173709.0499999998</v>
      </c>
      <c r="BD140" s="8">
        <f t="shared" si="175"/>
        <v>0</v>
      </c>
      <c r="BE140" s="8">
        <f t="shared" si="175"/>
        <v>7173709.0499999998</v>
      </c>
      <c r="BF140" s="8">
        <f t="shared" si="175"/>
        <v>4668700</v>
      </c>
      <c r="BG140" s="29">
        <f t="shared" si="150"/>
        <v>475500</v>
      </c>
      <c r="BH140" s="80">
        <f t="shared" si="151"/>
        <v>108.0600050851767</v>
      </c>
      <c r="BI140" s="29">
        <f t="shared" si="152"/>
        <v>-798709.04999999981</v>
      </c>
      <c r="BJ140" s="81">
        <f t="shared" si="153"/>
        <v>88.866163313383893</v>
      </c>
    </row>
    <row r="141" spans="1:62" ht="30" hidden="1" x14ac:dyDescent="0.25">
      <c r="A141" s="106" t="s">
        <v>84</v>
      </c>
      <c r="B141" s="124">
        <v>51</v>
      </c>
      <c r="C141" s="124">
        <v>0</v>
      </c>
      <c r="D141" s="4" t="s">
        <v>247</v>
      </c>
      <c r="E141" s="124">
        <v>851</v>
      </c>
      <c r="F141" s="4"/>
      <c r="G141" s="4"/>
      <c r="H141" s="4" t="s">
        <v>296</v>
      </c>
      <c r="I141" s="4" t="s">
        <v>85</v>
      </c>
      <c r="J141" s="8">
        <f>'7.ВС'!J116</f>
        <v>6375000</v>
      </c>
      <c r="K141" s="8">
        <f>'7.ВС'!K116</f>
        <v>0</v>
      </c>
      <c r="L141" s="8">
        <f>'7.ВС'!L116</f>
        <v>6375000</v>
      </c>
      <c r="M141" s="8">
        <f>'7.ВС'!M116</f>
        <v>0</v>
      </c>
      <c r="N141" s="8">
        <f>'7.ВС'!N116</f>
        <v>372651.54</v>
      </c>
      <c r="O141" s="8">
        <f>'7.ВС'!O116</f>
        <v>0</v>
      </c>
      <c r="P141" s="8">
        <f>'7.ВС'!P116</f>
        <v>372651.54</v>
      </c>
      <c r="Q141" s="8">
        <f>'7.ВС'!Q116</f>
        <v>0</v>
      </c>
      <c r="R141" s="8">
        <f>'7.ВС'!R116</f>
        <v>6747651.54</v>
      </c>
      <c r="S141" s="8">
        <f>'7.ВС'!S116</f>
        <v>0</v>
      </c>
      <c r="T141" s="8">
        <f>'7.ВС'!T116</f>
        <v>6747651.54</v>
      </c>
      <c r="U141" s="8">
        <f>'7.ВС'!U116</f>
        <v>0</v>
      </c>
      <c r="V141" s="8">
        <f>'7.ВС'!V116</f>
        <v>0</v>
      </c>
      <c r="W141" s="8">
        <f>'7.ВС'!W116</f>
        <v>0</v>
      </c>
      <c r="X141" s="8">
        <f>'7.ВС'!X116</f>
        <v>0</v>
      </c>
      <c r="Y141" s="8">
        <f>'7.ВС'!Y116</f>
        <v>0</v>
      </c>
      <c r="Z141" s="8">
        <f>'7.ВС'!Z116</f>
        <v>6747651.54</v>
      </c>
      <c r="AA141" s="8">
        <f>'7.ВС'!AA116</f>
        <v>0</v>
      </c>
      <c r="AB141" s="8">
        <f>'7.ВС'!AB116</f>
        <v>6747651.54</v>
      </c>
      <c r="AC141" s="8">
        <f>'7.ВС'!AC116</f>
        <v>0</v>
      </c>
      <c r="AD141" s="8">
        <f>'7.ВС'!AD116</f>
        <v>0</v>
      </c>
      <c r="AE141" s="8">
        <f>'7.ВС'!AE116</f>
        <v>0</v>
      </c>
      <c r="AF141" s="8">
        <f>'7.ВС'!AF116</f>
        <v>0</v>
      </c>
      <c r="AG141" s="8">
        <f>'7.ВС'!AG116</f>
        <v>0</v>
      </c>
      <c r="AH141" s="8">
        <f>'7.ВС'!AH116</f>
        <v>6747651.54</v>
      </c>
      <c r="AI141" s="8">
        <f>'7.ВС'!AI116</f>
        <v>0</v>
      </c>
      <c r="AJ141" s="8">
        <f>'7.ВС'!AJ116</f>
        <v>6747651.54</v>
      </c>
      <c r="AK141" s="8">
        <f>'7.ВС'!AK116</f>
        <v>0</v>
      </c>
      <c r="AL141" s="8"/>
      <c r="AM141" s="8"/>
      <c r="AN141" s="8"/>
      <c r="AO141" s="8"/>
      <c r="AP141" s="8"/>
      <c r="AQ141" s="8">
        <f>'7.ВС'!AQ116</f>
        <v>4130800</v>
      </c>
      <c r="AR141" s="8"/>
      <c r="AS141" s="9">
        <f t="shared" si="172"/>
        <v>4130800</v>
      </c>
      <c r="AT141" s="8"/>
      <c r="AU141" s="9">
        <f t="shared" si="147"/>
        <v>4130800</v>
      </c>
      <c r="AV141" s="8">
        <f>'7.ВС'!AV116</f>
        <v>4668700</v>
      </c>
      <c r="AW141" s="8"/>
      <c r="AX141" s="29">
        <f t="shared" si="173"/>
        <v>4668700</v>
      </c>
      <c r="AY141" s="8"/>
      <c r="AZ141" s="29">
        <f t="shared" si="148"/>
        <v>4668700</v>
      </c>
      <c r="BA141" s="8"/>
      <c r="BB141" s="8">
        <f>'7.ВС'!BA116</f>
        <v>5899500</v>
      </c>
      <c r="BC141" s="8">
        <f>'7.ВС'!BB116</f>
        <v>7173709.0499999998</v>
      </c>
      <c r="BD141" s="8">
        <f>'7.ВС'!BC116</f>
        <v>0</v>
      </c>
      <c r="BE141" s="8">
        <f>'7.ВС'!BD116</f>
        <v>7173709.0499999998</v>
      </c>
      <c r="BF141" s="8">
        <f>'7.ВС'!BE116</f>
        <v>4668700</v>
      </c>
      <c r="BG141" s="29">
        <f t="shared" si="150"/>
        <v>475500</v>
      </c>
      <c r="BH141" s="80">
        <f t="shared" si="151"/>
        <v>108.0600050851767</v>
      </c>
      <c r="BI141" s="29">
        <f t="shared" si="152"/>
        <v>-798709.04999999981</v>
      </c>
      <c r="BJ141" s="81">
        <f t="shared" si="153"/>
        <v>88.866163313383893</v>
      </c>
    </row>
    <row r="142" spans="1:62" ht="42.75" hidden="1" x14ac:dyDescent="0.25">
      <c r="A142" s="25" t="s">
        <v>461</v>
      </c>
      <c r="B142" s="26">
        <v>51</v>
      </c>
      <c r="C142" s="26">
        <v>1</v>
      </c>
      <c r="D142" s="27"/>
      <c r="E142" s="13"/>
      <c r="F142" s="27"/>
      <c r="G142" s="27"/>
      <c r="H142" s="27"/>
      <c r="I142" s="27"/>
      <c r="J142" s="30">
        <f t="shared" ref="J142" si="177">J144</f>
        <v>0</v>
      </c>
      <c r="K142" s="30">
        <f t="shared" ref="K142:U142" si="178">K144</f>
        <v>0</v>
      </c>
      <c r="L142" s="30">
        <f t="shared" si="178"/>
        <v>0</v>
      </c>
      <c r="M142" s="30">
        <f t="shared" si="178"/>
        <v>0</v>
      </c>
      <c r="N142" s="30">
        <f t="shared" si="178"/>
        <v>0</v>
      </c>
      <c r="O142" s="30">
        <f t="shared" si="178"/>
        <v>0</v>
      </c>
      <c r="P142" s="30">
        <f t="shared" si="178"/>
        <v>0</v>
      </c>
      <c r="Q142" s="30">
        <f t="shared" si="178"/>
        <v>0</v>
      </c>
      <c r="R142" s="30">
        <f t="shared" si="178"/>
        <v>0</v>
      </c>
      <c r="S142" s="30">
        <f t="shared" si="178"/>
        <v>0</v>
      </c>
      <c r="T142" s="30">
        <f t="shared" si="178"/>
        <v>0</v>
      </c>
      <c r="U142" s="30">
        <f t="shared" si="178"/>
        <v>0</v>
      </c>
      <c r="V142" s="30">
        <f t="shared" ref="V142:AC142" si="179">V144</f>
        <v>0</v>
      </c>
      <c r="W142" s="30">
        <f t="shared" si="179"/>
        <v>0</v>
      </c>
      <c r="X142" s="30">
        <f t="shared" si="179"/>
        <v>0</v>
      </c>
      <c r="Y142" s="30">
        <f t="shared" si="179"/>
        <v>0</v>
      </c>
      <c r="Z142" s="30">
        <f t="shared" si="179"/>
        <v>0</v>
      </c>
      <c r="AA142" s="30">
        <f t="shared" si="179"/>
        <v>0</v>
      </c>
      <c r="AB142" s="30">
        <f t="shared" si="179"/>
        <v>0</v>
      </c>
      <c r="AC142" s="30">
        <f t="shared" si="179"/>
        <v>0</v>
      </c>
      <c r="AD142" s="30">
        <f t="shared" ref="AD142:AK142" si="180">AD144</f>
        <v>0</v>
      </c>
      <c r="AE142" s="30">
        <f t="shared" si="180"/>
        <v>0</v>
      </c>
      <c r="AF142" s="30">
        <f t="shared" si="180"/>
        <v>0</v>
      </c>
      <c r="AG142" s="30">
        <f t="shared" si="180"/>
        <v>0</v>
      </c>
      <c r="AH142" s="30">
        <f t="shared" si="180"/>
        <v>0</v>
      </c>
      <c r="AI142" s="30">
        <f t="shared" si="180"/>
        <v>0</v>
      </c>
      <c r="AJ142" s="30">
        <f t="shared" si="180"/>
        <v>0</v>
      </c>
      <c r="AK142" s="30">
        <f t="shared" si="180"/>
        <v>0</v>
      </c>
      <c r="AL142" s="30"/>
      <c r="AM142" s="30"/>
      <c r="AN142" s="30"/>
      <c r="AO142" s="30"/>
      <c r="AP142" s="30"/>
      <c r="AQ142" s="30">
        <f t="shared" ref="AQ142:BF142" si="181">AQ144</f>
        <v>0</v>
      </c>
      <c r="AR142" s="30"/>
      <c r="AS142" s="9">
        <f t="shared" si="172"/>
        <v>0</v>
      </c>
      <c r="AT142" s="30"/>
      <c r="AU142" s="9">
        <f t="shared" si="147"/>
        <v>0</v>
      </c>
      <c r="AV142" s="30">
        <f t="shared" si="181"/>
        <v>0</v>
      </c>
      <c r="AW142" s="30"/>
      <c r="AX142" s="29">
        <f t="shared" si="173"/>
        <v>0</v>
      </c>
      <c r="AY142" s="30"/>
      <c r="AZ142" s="29">
        <f t="shared" si="148"/>
        <v>0</v>
      </c>
      <c r="BA142" s="30"/>
      <c r="BB142" s="30">
        <f t="shared" ref="BB142" si="182">BB144</f>
        <v>300000</v>
      </c>
      <c r="BC142" s="30">
        <f t="shared" si="181"/>
        <v>300000</v>
      </c>
      <c r="BD142" s="30">
        <f t="shared" si="181"/>
        <v>0</v>
      </c>
      <c r="BE142" s="30">
        <f t="shared" si="181"/>
        <v>300000</v>
      </c>
      <c r="BF142" s="30">
        <f t="shared" si="181"/>
        <v>0</v>
      </c>
      <c r="BG142" s="29">
        <f t="shared" si="150"/>
        <v>-300000</v>
      </c>
      <c r="BH142" s="80">
        <f t="shared" si="151"/>
        <v>0</v>
      </c>
      <c r="BI142" s="29">
        <f t="shared" si="152"/>
        <v>-300000</v>
      </c>
      <c r="BJ142" s="81">
        <f t="shared" si="153"/>
        <v>0</v>
      </c>
    </row>
    <row r="143" spans="1:62" ht="57" hidden="1" x14ac:dyDescent="0.25">
      <c r="A143" s="25" t="s">
        <v>248</v>
      </c>
      <c r="B143" s="26">
        <v>51</v>
      </c>
      <c r="C143" s="26">
        <v>1</v>
      </c>
      <c r="D143" s="27" t="s">
        <v>146</v>
      </c>
      <c r="E143" s="13"/>
      <c r="F143" s="27"/>
      <c r="G143" s="27"/>
      <c r="H143" s="27"/>
      <c r="I143" s="27"/>
      <c r="J143" s="30">
        <f t="shared" ref="J143:BC145" si="183">J144</f>
        <v>0</v>
      </c>
      <c r="K143" s="30">
        <f t="shared" si="183"/>
        <v>0</v>
      </c>
      <c r="L143" s="30">
        <f t="shared" si="183"/>
        <v>0</v>
      </c>
      <c r="M143" s="30">
        <f t="shared" si="183"/>
        <v>0</v>
      </c>
      <c r="N143" s="30">
        <f t="shared" si="183"/>
        <v>0</v>
      </c>
      <c r="O143" s="30">
        <f t="shared" si="183"/>
        <v>0</v>
      </c>
      <c r="P143" s="30">
        <f t="shared" si="183"/>
        <v>0</v>
      </c>
      <c r="Q143" s="30">
        <f t="shared" si="183"/>
        <v>0</v>
      </c>
      <c r="R143" s="30">
        <f t="shared" si="183"/>
        <v>0</v>
      </c>
      <c r="S143" s="30">
        <f t="shared" si="183"/>
        <v>0</v>
      </c>
      <c r="T143" s="30">
        <f t="shared" si="183"/>
        <v>0</v>
      </c>
      <c r="U143" s="30">
        <f t="shared" si="183"/>
        <v>0</v>
      </c>
      <c r="V143" s="30">
        <f t="shared" si="183"/>
        <v>0</v>
      </c>
      <c r="W143" s="30">
        <f t="shared" si="183"/>
        <v>0</v>
      </c>
      <c r="X143" s="30">
        <f t="shared" si="183"/>
        <v>0</v>
      </c>
      <c r="Y143" s="30">
        <f t="shared" si="183"/>
        <v>0</v>
      </c>
      <c r="Z143" s="30">
        <f t="shared" si="183"/>
        <v>0</v>
      </c>
      <c r="AA143" s="30">
        <f t="shared" si="183"/>
        <v>0</v>
      </c>
      <c r="AB143" s="30">
        <f t="shared" si="183"/>
        <v>0</v>
      </c>
      <c r="AC143" s="30">
        <f t="shared" si="183"/>
        <v>0</v>
      </c>
      <c r="AD143" s="30">
        <f t="shared" si="183"/>
        <v>0</v>
      </c>
      <c r="AE143" s="30">
        <f t="shared" si="183"/>
        <v>0</v>
      </c>
      <c r="AF143" s="30">
        <f t="shared" si="183"/>
        <v>0</v>
      </c>
      <c r="AG143" s="30">
        <f t="shared" si="183"/>
        <v>0</v>
      </c>
      <c r="AH143" s="30">
        <f t="shared" si="183"/>
        <v>0</v>
      </c>
      <c r="AI143" s="30">
        <f t="shared" si="183"/>
        <v>0</v>
      </c>
      <c r="AJ143" s="30">
        <f t="shared" si="183"/>
        <v>0</v>
      </c>
      <c r="AK143" s="30">
        <f t="shared" si="183"/>
        <v>0</v>
      </c>
      <c r="AL143" s="30"/>
      <c r="AM143" s="30"/>
      <c r="AN143" s="30"/>
      <c r="AO143" s="30"/>
      <c r="AP143" s="30"/>
      <c r="AQ143" s="30">
        <f t="shared" si="183"/>
        <v>0</v>
      </c>
      <c r="AR143" s="30"/>
      <c r="AS143" s="9">
        <f t="shared" si="172"/>
        <v>0</v>
      </c>
      <c r="AT143" s="30"/>
      <c r="AU143" s="9">
        <f t="shared" si="147"/>
        <v>0</v>
      </c>
      <c r="AV143" s="30">
        <f t="shared" si="183"/>
        <v>0</v>
      </c>
      <c r="AW143" s="30"/>
      <c r="AX143" s="29">
        <f t="shared" si="173"/>
        <v>0</v>
      </c>
      <c r="AY143" s="30"/>
      <c r="AZ143" s="29">
        <f t="shared" si="148"/>
        <v>0</v>
      </c>
      <c r="BA143" s="30"/>
      <c r="BB143" s="30">
        <f t="shared" si="183"/>
        <v>300000</v>
      </c>
      <c r="BC143" s="30">
        <f t="shared" si="183"/>
        <v>300000</v>
      </c>
      <c r="BD143" s="30">
        <f t="shared" ref="BB143:BF145" si="184">BD144</f>
        <v>0</v>
      </c>
      <c r="BE143" s="30">
        <f t="shared" si="184"/>
        <v>300000</v>
      </c>
      <c r="BF143" s="30">
        <f t="shared" si="184"/>
        <v>0</v>
      </c>
      <c r="BG143" s="29">
        <f t="shared" si="150"/>
        <v>-300000</v>
      </c>
      <c r="BH143" s="80">
        <f t="shared" si="151"/>
        <v>0</v>
      </c>
      <c r="BI143" s="29">
        <f t="shared" si="152"/>
        <v>-300000</v>
      </c>
      <c r="BJ143" s="81">
        <f t="shared" si="153"/>
        <v>0</v>
      </c>
    </row>
    <row r="144" spans="1:62" ht="28.5" hidden="1" x14ac:dyDescent="0.25">
      <c r="A144" s="25" t="s">
        <v>9</v>
      </c>
      <c r="B144" s="26">
        <v>51</v>
      </c>
      <c r="C144" s="26">
        <v>1</v>
      </c>
      <c r="D144" s="27" t="s">
        <v>146</v>
      </c>
      <c r="E144" s="13">
        <v>851</v>
      </c>
      <c r="F144" s="27"/>
      <c r="G144" s="27"/>
      <c r="H144" s="27"/>
      <c r="I144" s="27"/>
      <c r="J144" s="30">
        <f t="shared" si="183"/>
        <v>0</v>
      </c>
      <c r="K144" s="30">
        <f t="shared" si="183"/>
        <v>0</v>
      </c>
      <c r="L144" s="30">
        <f t="shared" si="183"/>
        <v>0</v>
      </c>
      <c r="M144" s="30">
        <f t="shared" si="183"/>
        <v>0</v>
      </c>
      <c r="N144" s="30">
        <f t="shared" si="183"/>
        <v>0</v>
      </c>
      <c r="O144" s="30">
        <f t="shared" si="183"/>
        <v>0</v>
      </c>
      <c r="P144" s="30">
        <f t="shared" si="183"/>
        <v>0</v>
      </c>
      <c r="Q144" s="30">
        <f t="shared" si="183"/>
        <v>0</v>
      </c>
      <c r="R144" s="30">
        <f t="shared" si="183"/>
        <v>0</v>
      </c>
      <c r="S144" s="30">
        <f t="shared" si="183"/>
        <v>0</v>
      </c>
      <c r="T144" s="30">
        <f t="shared" si="183"/>
        <v>0</v>
      </c>
      <c r="U144" s="30">
        <f t="shared" si="183"/>
        <v>0</v>
      </c>
      <c r="V144" s="30">
        <f t="shared" si="183"/>
        <v>0</v>
      </c>
      <c r="W144" s="30">
        <f t="shared" si="183"/>
        <v>0</v>
      </c>
      <c r="X144" s="30">
        <f t="shared" si="183"/>
        <v>0</v>
      </c>
      <c r="Y144" s="30">
        <f t="shared" si="183"/>
        <v>0</v>
      </c>
      <c r="Z144" s="30">
        <f t="shared" si="183"/>
        <v>0</v>
      </c>
      <c r="AA144" s="30">
        <f t="shared" si="183"/>
        <v>0</v>
      </c>
      <c r="AB144" s="30">
        <f t="shared" si="183"/>
        <v>0</v>
      </c>
      <c r="AC144" s="30">
        <f t="shared" si="183"/>
        <v>0</v>
      </c>
      <c r="AD144" s="30">
        <f t="shared" si="183"/>
        <v>0</v>
      </c>
      <c r="AE144" s="30">
        <f t="shared" si="183"/>
        <v>0</v>
      </c>
      <c r="AF144" s="30">
        <f t="shared" si="183"/>
        <v>0</v>
      </c>
      <c r="AG144" s="30">
        <f t="shared" si="183"/>
        <v>0</v>
      </c>
      <c r="AH144" s="30">
        <f t="shared" si="183"/>
        <v>0</v>
      </c>
      <c r="AI144" s="30">
        <f t="shared" si="183"/>
        <v>0</v>
      </c>
      <c r="AJ144" s="30">
        <f t="shared" si="183"/>
        <v>0</v>
      </c>
      <c r="AK144" s="30">
        <f t="shared" si="183"/>
        <v>0</v>
      </c>
      <c r="AL144" s="30"/>
      <c r="AM144" s="30"/>
      <c r="AN144" s="30"/>
      <c r="AO144" s="30"/>
      <c r="AP144" s="30"/>
      <c r="AQ144" s="30">
        <f t="shared" si="183"/>
        <v>0</v>
      </c>
      <c r="AR144" s="30"/>
      <c r="AS144" s="9">
        <f t="shared" si="172"/>
        <v>0</v>
      </c>
      <c r="AT144" s="30"/>
      <c r="AU144" s="9">
        <f t="shared" si="147"/>
        <v>0</v>
      </c>
      <c r="AV144" s="30">
        <f t="shared" si="183"/>
        <v>0</v>
      </c>
      <c r="AW144" s="30"/>
      <c r="AX144" s="29">
        <f t="shared" si="173"/>
        <v>0</v>
      </c>
      <c r="AY144" s="30"/>
      <c r="AZ144" s="29">
        <f t="shared" si="148"/>
        <v>0</v>
      </c>
      <c r="BA144" s="30"/>
      <c r="BB144" s="30">
        <f t="shared" si="184"/>
        <v>300000</v>
      </c>
      <c r="BC144" s="30">
        <f t="shared" si="184"/>
        <v>300000</v>
      </c>
      <c r="BD144" s="30">
        <f t="shared" si="184"/>
        <v>0</v>
      </c>
      <c r="BE144" s="30">
        <f t="shared" si="184"/>
        <v>300000</v>
      </c>
      <c r="BF144" s="30">
        <f t="shared" si="184"/>
        <v>0</v>
      </c>
      <c r="BG144" s="29">
        <f t="shared" si="150"/>
        <v>-300000</v>
      </c>
      <c r="BH144" s="80">
        <f t="shared" si="151"/>
        <v>0</v>
      </c>
      <c r="BI144" s="29">
        <f t="shared" si="152"/>
        <v>-300000</v>
      </c>
      <c r="BJ144" s="81">
        <f t="shared" si="153"/>
        <v>0</v>
      </c>
    </row>
    <row r="145" spans="1:62" ht="30" hidden="1" x14ac:dyDescent="0.25">
      <c r="A145" s="22" t="s">
        <v>75</v>
      </c>
      <c r="B145" s="124">
        <v>51</v>
      </c>
      <c r="C145" s="124">
        <v>1</v>
      </c>
      <c r="D145" s="3" t="s">
        <v>146</v>
      </c>
      <c r="E145" s="124">
        <v>851</v>
      </c>
      <c r="F145" s="3" t="s">
        <v>16</v>
      </c>
      <c r="G145" s="3" t="s">
        <v>38</v>
      </c>
      <c r="H145" s="3" t="s">
        <v>290</v>
      </c>
      <c r="I145" s="3"/>
      <c r="J145" s="29">
        <f t="shared" si="183"/>
        <v>0</v>
      </c>
      <c r="K145" s="29">
        <f t="shared" si="183"/>
        <v>0</v>
      </c>
      <c r="L145" s="29">
        <f t="shared" si="183"/>
        <v>0</v>
      </c>
      <c r="M145" s="29">
        <f t="shared" si="183"/>
        <v>0</v>
      </c>
      <c r="N145" s="29">
        <f t="shared" si="183"/>
        <v>0</v>
      </c>
      <c r="O145" s="29">
        <f t="shared" si="183"/>
        <v>0</v>
      </c>
      <c r="P145" s="29">
        <f t="shared" si="183"/>
        <v>0</v>
      </c>
      <c r="Q145" s="29">
        <f t="shared" si="183"/>
        <v>0</v>
      </c>
      <c r="R145" s="29">
        <f t="shared" si="183"/>
        <v>0</v>
      </c>
      <c r="S145" s="29">
        <f t="shared" si="183"/>
        <v>0</v>
      </c>
      <c r="T145" s="29">
        <f t="shared" si="183"/>
        <v>0</v>
      </c>
      <c r="U145" s="29">
        <f t="shared" si="183"/>
        <v>0</v>
      </c>
      <c r="V145" s="29">
        <f t="shared" si="183"/>
        <v>0</v>
      </c>
      <c r="W145" s="29">
        <f t="shared" si="183"/>
        <v>0</v>
      </c>
      <c r="X145" s="29">
        <f t="shared" si="183"/>
        <v>0</v>
      </c>
      <c r="Y145" s="29">
        <f t="shared" si="183"/>
        <v>0</v>
      </c>
      <c r="Z145" s="29">
        <f t="shared" si="183"/>
        <v>0</v>
      </c>
      <c r="AA145" s="29">
        <f t="shared" si="183"/>
        <v>0</v>
      </c>
      <c r="AB145" s="29">
        <f t="shared" si="183"/>
        <v>0</v>
      </c>
      <c r="AC145" s="29">
        <f t="shared" si="183"/>
        <v>0</v>
      </c>
      <c r="AD145" s="29">
        <f t="shared" si="183"/>
        <v>0</v>
      </c>
      <c r="AE145" s="29">
        <f t="shared" si="183"/>
        <v>0</v>
      </c>
      <c r="AF145" s="29">
        <f t="shared" si="183"/>
        <v>0</v>
      </c>
      <c r="AG145" s="29">
        <f t="shared" si="183"/>
        <v>0</v>
      </c>
      <c r="AH145" s="29">
        <f t="shared" si="183"/>
        <v>0</v>
      </c>
      <c r="AI145" s="29">
        <f t="shared" si="183"/>
        <v>0</v>
      </c>
      <c r="AJ145" s="29">
        <f t="shared" si="183"/>
        <v>0</v>
      </c>
      <c r="AK145" s="29">
        <f t="shared" si="183"/>
        <v>0</v>
      </c>
      <c r="AL145" s="29"/>
      <c r="AM145" s="29"/>
      <c r="AN145" s="29"/>
      <c r="AO145" s="29"/>
      <c r="AP145" s="29"/>
      <c r="AQ145" s="29">
        <f t="shared" si="183"/>
        <v>0</v>
      </c>
      <c r="AR145" s="29"/>
      <c r="AS145" s="9">
        <f t="shared" si="172"/>
        <v>0</v>
      </c>
      <c r="AT145" s="29"/>
      <c r="AU145" s="9">
        <f t="shared" si="147"/>
        <v>0</v>
      </c>
      <c r="AV145" s="29">
        <f t="shared" si="183"/>
        <v>0</v>
      </c>
      <c r="AW145" s="29"/>
      <c r="AX145" s="29">
        <f t="shared" si="173"/>
        <v>0</v>
      </c>
      <c r="AY145" s="29"/>
      <c r="AZ145" s="29">
        <f t="shared" si="148"/>
        <v>0</v>
      </c>
      <c r="BA145" s="29"/>
      <c r="BB145" s="29">
        <f t="shared" si="184"/>
        <v>300000</v>
      </c>
      <c r="BC145" s="29">
        <f t="shared" si="184"/>
        <v>300000</v>
      </c>
      <c r="BD145" s="29">
        <f t="shared" si="184"/>
        <v>0</v>
      </c>
      <c r="BE145" s="29">
        <f t="shared" si="184"/>
        <v>300000</v>
      </c>
      <c r="BF145" s="29">
        <f t="shared" si="184"/>
        <v>0</v>
      </c>
      <c r="BG145" s="29">
        <f t="shared" si="150"/>
        <v>-300000</v>
      </c>
      <c r="BH145" s="80">
        <f t="shared" si="151"/>
        <v>0</v>
      </c>
      <c r="BI145" s="29">
        <f t="shared" si="152"/>
        <v>-300000</v>
      </c>
      <c r="BJ145" s="81">
        <f t="shared" si="153"/>
        <v>0</v>
      </c>
    </row>
    <row r="146" spans="1:62" hidden="1" x14ac:dyDescent="0.25">
      <c r="A146" s="106" t="s">
        <v>28</v>
      </c>
      <c r="B146" s="124">
        <v>51</v>
      </c>
      <c r="C146" s="124">
        <v>1</v>
      </c>
      <c r="D146" s="3" t="s">
        <v>146</v>
      </c>
      <c r="E146" s="124">
        <v>851</v>
      </c>
      <c r="F146" s="3"/>
      <c r="G146" s="3"/>
      <c r="H146" s="3" t="s">
        <v>290</v>
      </c>
      <c r="I146" s="3" t="s">
        <v>29</v>
      </c>
      <c r="J146" s="29">
        <f t="shared" ref="J146:BF146" si="185">J147</f>
        <v>0</v>
      </c>
      <c r="K146" s="29">
        <f t="shared" si="185"/>
        <v>0</v>
      </c>
      <c r="L146" s="29">
        <f t="shared" si="185"/>
        <v>0</v>
      </c>
      <c r="M146" s="29">
        <f t="shared" si="185"/>
        <v>0</v>
      </c>
      <c r="N146" s="29">
        <f t="shared" si="185"/>
        <v>0</v>
      </c>
      <c r="O146" s="29">
        <f t="shared" si="185"/>
        <v>0</v>
      </c>
      <c r="P146" s="29">
        <f t="shared" si="185"/>
        <v>0</v>
      </c>
      <c r="Q146" s="29">
        <f t="shared" si="185"/>
        <v>0</v>
      </c>
      <c r="R146" s="29">
        <f t="shared" si="185"/>
        <v>0</v>
      </c>
      <c r="S146" s="29">
        <f t="shared" si="185"/>
        <v>0</v>
      </c>
      <c r="T146" s="29">
        <f t="shared" si="185"/>
        <v>0</v>
      </c>
      <c r="U146" s="29">
        <f t="shared" si="185"/>
        <v>0</v>
      </c>
      <c r="V146" s="29">
        <f t="shared" si="185"/>
        <v>0</v>
      </c>
      <c r="W146" s="29">
        <f t="shared" si="185"/>
        <v>0</v>
      </c>
      <c r="X146" s="29">
        <f t="shared" si="185"/>
        <v>0</v>
      </c>
      <c r="Y146" s="29">
        <f t="shared" si="185"/>
        <v>0</v>
      </c>
      <c r="Z146" s="29">
        <f t="shared" si="185"/>
        <v>0</v>
      </c>
      <c r="AA146" s="29">
        <f t="shared" si="185"/>
        <v>0</v>
      </c>
      <c r="AB146" s="29">
        <f t="shared" si="185"/>
        <v>0</v>
      </c>
      <c r="AC146" s="29">
        <f t="shared" si="185"/>
        <v>0</v>
      </c>
      <c r="AD146" s="29">
        <f t="shared" si="185"/>
        <v>0</v>
      </c>
      <c r="AE146" s="29">
        <f t="shared" si="185"/>
        <v>0</v>
      </c>
      <c r="AF146" s="29">
        <f t="shared" si="185"/>
        <v>0</v>
      </c>
      <c r="AG146" s="29">
        <f t="shared" si="185"/>
        <v>0</v>
      </c>
      <c r="AH146" s="29">
        <f t="shared" si="185"/>
        <v>0</v>
      </c>
      <c r="AI146" s="29">
        <f t="shared" si="185"/>
        <v>0</v>
      </c>
      <c r="AJ146" s="29">
        <f t="shared" si="185"/>
        <v>0</v>
      </c>
      <c r="AK146" s="29">
        <f t="shared" si="185"/>
        <v>0</v>
      </c>
      <c r="AL146" s="29"/>
      <c r="AM146" s="29"/>
      <c r="AN146" s="29"/>
      <c r="AO146" s="29"/>
      <c r="AP146" s="29"/>
      <c r="AQ146" s="29">
        <f t="shared" si="185"/>
        <v>0</v>
      </c>
      <c r="AR146" s="29"/>
      <c r="AS146" s="9">
        <f t="shared" si="172"/>
        <v>0</v>
      </c>
      <c r="AT146" s="29"/>
      <c r="AU146" s="9">
        <f t="shared" si="147"/>
        <v>0</v>
      </c>
      <c r="AV146" s="29">
        <f t="shared" si="185"/>
        <v>0</v>
      </c>
      <c r="AW146" s="29"/>
      <c r="AX146" s="29">
        <f t="shared" si="173"/>
        <v>0</v>
      </c>
      <c r="AY146" s="29"/>
      <c r="AZ146" s="29">
        <f t="shared" si="148"/>
        <v>0</v>
      </c>
      <c r="BA146" s="29"/>
      <c r="BB146" s="29">
        <f t="shared" si="185"/>
        <v>300000</v>
      </c>
      <c r="BC146" s="29">
        <f t="shared" si="185"/>
        <v>300000</v>
      </c>
      <c r="BD146" s="29">
        <f t="shared" si="185"/>
        <v>0</v>
      </c>
      <c r="BE146" s="29">
        <f t="shared" si="185"/>
        <v>300000</v>
      </c>
      <c r="BF146" s="29">
        <f t="shared" si="185"/>
        <v>0</v>
      </c>
      <c r="BG146" s="29">
        <f t="shared" si="150"/>
        <v>-300000</v>
      </c>
      <c r="BH146" s="80">
        <f t="shared" si="151"/>
        <v>0</v>
      </c>
      <c r="BI146" s="29">
        <f t="shared" si="152"/>
        <v>-300000</v>
      </c>
      <c r="BJ146" s="81">
        <f t="shared" si="153"/>
        <v>0</v>
      </c>
    </row>
    <row r="147" spans="1:62" ht="90" hidden="1" x14ac:dyDescent="0.25">
      <c r="A147" s="106" t="s">
        <v>77</v>
      </c>
      <c r="B147" s="124">
        <v>51</v>
      </c>
      <c r="C147" s="124">
        <v>1</v>
      </c>
      <c r="D147" s="3" t="s">
        <v>146</v>
      </c>
      <c r="E147" s="124">
        <v>851</v>
      </c>
      <c r="F147" s="3"/>
      <c r="G147" s="3"/>
      <c r="H147" s="3" t="s">
        <v>290</v>
      </c>
      <c r="I147" s="3" t="s">
        <v>78</v>
      </c>
      <c r="J147" s="29">
        <f>'7.ВС'!J99</f>
        <v>0</v>
      </c>
      <c r="K147" s="29">
        <f>'7.ВС'!K99</f>
        <v>0</v>
      </c>
      <c r="L147" s="29">
        <f>'7.ВС'!L99</f>
        <v>0</v>
      </c>
      <c r="M147" s="29">
        <f>'7.ВС'!M99</f>
        <v>0</v>
      </c>
      <c r="N147" s="29">
        <f>'7.ВС'!N99</f>
        <v>0</v>
      </c>
      <c r="O147" s="29">
        <f>'7.ВС'!O99</f>
        <v>0</v>
      </c>
      <c r="P147" s="29">
        <f>'7.ВС'!P99</f>
        <v>0</v>
      </c>
      <c r="Q147" s="29">
        <f>'7.ВС'!Q99</f>
        <v>0</v>
      </c>
      <c r="R147" s="29">
        <f>'7.ВС'!R99</f>
        <v>0</v>
      </c>
      <c r="S147" s="29">
        <f>'7.ВС'!S99</f>
        <v>0</v>
      </c>
      <c r="T147" s="29">
        <f>'7.ВС'!T99</f>
        <v>0</v>
      </c>
      <c r="U147" s="29">
        <f>'7.ВС'!U99</f>
        <v>0</v>
      </c>
      <c r="V147" s="29">
        <f>'7.ВС'!V99</f>
        <v>0</v>
      </c>
      <c r="W147" s="29">
        <f>'7.ВС'!W99</f>
        <v>0</v>
      </c>
      <c r="X147" s="29">
        <f>'7.ВС'!X99</f>
        <v>0</v>
      </c>
      <c r="Y147" s="29">
        <f>'7.ВС'!Y99</f>
        <v>0</v>
      </c>
      <c r="Z147" s="29">
        <f>'7.ВС'!Z99</f>
        <v>0</v>
      </c>
      <c r="AA147" s="29">
        <f>'7.ВС'!AA99</f>
        <v>0</v>
      </c>
      <c r="AB147" s="29">
        <f>'7.ВС'!AB99</f>
        <v>0</v>
      </c>
      <c r="AC147" s="29">
        <f>'7.ВС'!AC99</f>
        <v>0</v>
      </c>
      <c r="AD147" s="29">
        <f>'7.ВС'!AD99</f>
        <v>0</v>
      </c>
      <c r="AE147" s="29">
        <f>'7.ВС'!AE99</f>
        <v>0</v>
      </c>
      <c r="AF147" s="29">
        <f>'7.ВС'!AF99</f>
        <v>0</v>
      </c>
      <c r="AG147" s="29">
        <f>'7.ВС'!AG99</f>
        <v>0</v>
      </c>
      <c r="AH147" s="29">
        <f>'7.ВС'!AH99</f>
        <v>0</v>
      </c>
      <c r="AI147" s="29">
        <f>'7.ВС'!AI99</f>
        <v>0</v>
      </c>
      <c r="AJ147" s="29">
        <f>'7.ВС'!AJ99</f>
        <v>0</v>
      </c>
      <c r="AK147" s="29">
        <f>'7.ВС'!AK99</f>
        <v>0</v>
      </c>
      <c r="AL147" s="29"/>
      <c r="AM147" s="29"/>
      <c r="AN147" s="29"/>
      <c r="AO147" s="29"/>
      <c r="AP147" s="29"/>
      <c r="AQ147" s="29">
        <f>'7.ВС'!AQ99</f>
        <v>0</v>
      </c>
      <c r="AR147" s="29"/>
      <c r="AS147" s="9">
        <f t="shared" si="172"/>
        <v>0</v>
      </c>
      <c r="AT147" s="29"/>
      <c r="AU147" s="9">
        <f t="shared" si="147"/>
        <v>0</v>
      </c>
      <c r="AV147" s="29">
        <f>'7.ВС'!AV99</f>
        <v>0</v>
      </c>
      <c r="AW147" s="29"/>
      <c r="AX147" s="29">
        <f t="shared" si="173"/>
        <v>0</v>
      </c>
      <c r="AY147" s="29"/>
      <c r="AZ147" s="29">
        <f t="shared" si="148"/>
        <v>0</v>
      </c>
      <c r="BA147" s="29"/>
      <c r="BB147" s="29">
        <f>'7.ВС'!BA99</f>
        <v>300000</v>
      </c>
      <c r="BC147" s="29">
        <f>'7.ВС'!BB99</f>
        <v>300000</v>
      </c>
      <c r="BD147" s="29">
        <f>'7.ВС'!BC99</f>
        <v>0</v>
      </c>
      <c r="BE147" s="29">
        <f>'7.ВС'!BD99</f>
        <v>300000</v>
      </c>
      <c r="BF147" s="29">
        <f>'7.ВС'!BE99</f>
        <v>0</v>
      </c>
      <c r="BG147" s="29">
        <f t="shared" si="150"/>
        <v>-300000</v>
      </c>
      <c r="BH147" s="80">
        <f t="shared" si="151"/>
        <v>0</v>
      </c>
      <c r="BI147" s="29">
        <f t="shared" si="152"/>
        <v>-300000</v>
      </c>
      <c r="BJ147" s="81">
        <f t="shared" si="153"/>
        <v>0</v>
      </c>
    </row>
    <row r="148" spans="1:62" ht="28.5" x14ac:dyDescent="0.25">
      <c r="A148" s="25" t="s">
        <v>460</v>
      </c>
      <c r="B148" s="13">
        <v>51</v>
      </c>
      <c r="C148" s="13">
        <v>2</v>
      </c>
      <c r="D148" s="33"/>
      <c r="E148" s="13"/>
      <c r="F148" s="27"/>
      <c r="G148" s="33"/>
      <c r="H148" s="33"/>
      <c r="I148" s="27"/>
      <c r="J148" s="30">
        <f t="shared" ref="J148" si="186">J150</f>
        <v>18903720</v>
      </c>
      <c r="K148" s="30">
        <f t="shared" ref="K148:U148" si="187">K150</f>
        <v>108120</v>
      </c>
      <c r="L148" s="30">
        <f t="shared" si="187"/>
        <v>14995600</v>
      </c>
      <c r="M148" s="30">
        <f t="shared" si="187"/>
        <v>3800000</v>
      </c>
      <c r="N148" s="30">
        <f t="shared" si="187"/>
        <v>3024882</v>
      </c>
      <c r="O148" s="30">
        <f t="shared" si="187"/>
        <v>1514280</v>
      </c>
      <c r="P148" s="30">
        <f t="shared" si="187"/>
        <v>1510602</v>
      </c>
      <c r="Q148" s="30">
        <f t="shared" si="187"/>
        <v>0</v>
      </c>
      <c r="R148" s="30">
        <f t="shared" si="187"/>
        <v>21928602</v>
      </c>
      <c r="S148" s="30">
        <f t="shared" si="187"/>
        <v>1622400</v>
      </c>
      <c r="T148" s="30">
        <f t="shared" si="187"/>
        <v>16506202</v>
      </c>
      <c r="U148" s="30">
        <f t="shared" si="187"/>
        <v>3800000</v>
      </c>
      <c r="V148" s="30">
        <f t="shared" ref="V148:AC148" si="188">V150</f>
        <v>0</v>
      </c>
      <c r="W148" s="30">
        <f t="shared" si="188"/>
        <v>0</v>
      </c>
      <c r="X148" s="30">
        <f t="shared" si="188"/>
        <v>0</v>
      </c>
      <c r="Y148" s="30">
        <f t="shared" si="188"/>
        <v>0</v>
      </c>
      <c r="Z148" s="30">
        <f t="shared" si="188"/>
        <v>21928602</v>
      </c>
      <c r="AA148" s="30">
        <f t="shared" si="188"/>
        <v>1622400</v>
      </c>
      <c r="AB148" s="30">
        <f t="shared" si="188"/>
        <v>16506202</v>
      </c>
      <c r="AC148" s="30">
        <f t="shared" si="188"/>
        <v>3800000</v>
      </c>
      <c r="AD148" s="30">
        <f t="shared" ref="AD148:AK148" si="189">AD150</f>
        <v>118279</v>
      </c>
      <c r="AE148" s="30">
        <f t="shared" si="189"/>
        <v>118279</v>
      </c>
      <c r="AF148" s="30">
        <f t="shared" si="189"/>
        <v>0</v>
      </c>
      <c r="AG148" s="30">
        <f t="shared" si="189"/>
        <v>0</v>
      </c>
      <c r="AH148" s="30">
        <f t="shared" si="189"/>
        <v>22046881</v>
      </c>
      <c r="AI148" s="30">
        <f t="shared" si="189"/>
        <v>1740679</v>
      </c>
      <c r="AJ148" s="30">
        <f t="shared" si="189"/>
        <v>16506202</v>
      </c>
      <c r="AK148" s="30">
        <f t="shared" si="189"/>
        <v>3800000</v>
      </c>
      <c r="AL148" s="30"/>
      <c r="AM148" s="30"/>
      <c r="AN148" s="30"/>
      <c r="AO148" s="30"/>
      <c r="AP148" s="30"/>
      <c r="AQ148" s="30">
        <f t="shared" ref="AQ148:BF148" si="190">AQ150</f>
        <v>18103420</v>
      </c>
      <c r="AR148" s="30"/>
      <c r="AS148" s="9">
        <f t="shared" si="172"/>
        <v>18103420</v>
      </c>
      <c r="AT148" s="30"/>
      <c r="AU148" s="9">
        <f t="shared" si="147"/>
        <v>18103420</v>
      </c>
      <c r="AV148" s="30">
        <f t="shared" si="190"/>
        <v>17796320</v>
      </c>
      <c r="AW148" s="30"/>
      <c r="AX148" s="29">
        <f t="shared" si="173"/>
        <v>17796320</v>
      </c>
      <c r="AY148" s="30"/>
      <c r="AZ148" s="29">
        <f t="shared" si="148"/>
        <v>17796320</v>
      </c>
      <c r="BA148" s="30"/>
      <c r="BB148" s="30">
        <f t="shared" ref="BB148" si="191">BB150</f>
        <v>18549530</v>
      </c>
      <c r="BC148" s="30">
        <f t="shared" si="190"/>
        <v>23107761</v>
      </c>
      <c r="BD148" s="30">
        <f t="shared" si="190"/>
        <v>948580</v>
      </c>
      <c r="BE148" s="30">
        <f t="shared" si="190"/>
        <v>18024615</v>
      </c>
      <c r="BF148" s="30">
        <f t="shared" si="190"/>
        <v>3800000</v>
      </c>
      <c r="BG148" s="29">
        <f t="shared" si="150"/>
        <v>354190</v>
      </c>
      <c r="BH148" s="80">
        <f t="shared" si="151"/>
        <v>101.90942843295761</v>
      </c>
      <c r="BI148" s="29">
        <f t="shared" si="152"/>
        <v>-4204041</v>
      </c>
      <c r="BJ148" s="81">
        <f t="shared" si="153"/>
        <v>81.806800754084307</v>
      </c>
    </row>
    <row r="149" spans="1:62" ht="63" customHeight="1" x14ac:dyDescent="0.25">
      <c r="A149" s="25" t="s">
        <v>249</v>
      </c>
      <c r="B149" s="13">
        <v>51</v>
      </c>
      <c r="C149" s="13">
        <v>2</v>
      </c>
      <c r="D149" s="33" t="s">
        <v>146</v>
      </c>
      <c r="E149" s="13"/>
      <c r="F149" s="27"/>
      <c r="G149" s="33"/>
      <c r="H149" s="33"/>
      <c r="I149" s="27"/>
      <c r="J149" s="30">
        <f t="shared" ref="J149:BF149" si="192">J150</f>
        <v>18903720</v>
      </c>
      <c r="K149" s="30">
        <f t="shared" si="192"/>
        <v>108120</v>
      </c>
      <c r="L149" s="30">
        <f t="shared" si="192"/>
        <v>14995600</v>
      </c>
      <c r="M149" s="30">
        <f t="shared" si="192"/>
        <v>3800000</v>
      </c>
      <c r="N149" s="30">
        <f t="shared" si="192"/>
        <v>3024882</v>
      </c>
      <c r="O149" s="30">
        <f t="shared" si="192"/>
        <v>1514280</v>
      </c>
      <c r="P149" s="30">
        <f t="shared" si="192"/>
        <v>1510602</v>
      </c>
      <c r="Q149" s="30">
        <f t="shared" si="192"/>
        <v>0</v>
      </c>
      <c r="R149" s="30">
        <f t="shared" si="192"/>
        <v>21928602</v>
      </c>
      <c r="S149" s="30">
        <f t="shared" si="192"/>
        <v>1622400</v>
      </c>
      <c r="T149" s="30">
        <f t="shared" si="192"/>
        <v>16506202</v>
      </c>
      <c r="U149" s="30">
        <f t="shared" si="192"/>
        <v>3800000</v>
      </c>
      <c r="V149" s="30">
        <f t="shared" si="192"/>
        <v>0</v>
      </c>
      <c r="W149" s="30">
        <f t="shared" si="192"/>
        <v>0</v>
      </c>
      <c r="X149" s="30">
        <f t="shared" si="192"/>
        <v>0</v>
      </c>
      <c r="Y149" s="30">
        <f t="shared" si="192"/>
        <v>0</v>
      </c>
      <c r="Z149" s="30">
        <f t="shared" si="192"/>
        <v>21928602</v>
      </c>
      <c r="AA149" s="30">
        <f t="shared" si="192"/>
        <v>1622400</v>
      </c>
      <c r="AB149" s="30">
        <f t="shared" si="192"/>
        <v>16506202</v>
      </c>
      <c r="AC149" s="30">
        <f t="shared" si="192"/>
        <v>3800000</v>
      </c>
      <c r="AD149" s="30">
        <f t="shared" si="192"/>
        <v>118279</v>
      </c>
      <c r="AE149" s="30">
        <f t="shared" si="192"/>
        <v>118279</v>
      </c>
      <c r="AF149" s="30">
        <f t="shared" si="192"/>
        <v>0</v>
      </c>
      <c r="AG149" s="30">
        <f t="shared" si="192"/>
        <v>0</v>
      </c>
      <c r="AH149" s="30">
        <f t="shared" si="192"/>
        <v>22046881</v>
      </c>
      <c r="AI149" s="30">
        <f t="shared" si="192"/>
        <v>1740679</v>
      </c>
      <c r="AJ149" s="30">
        <f t="shared" si="192"/>
        <v>16506202</v>
      </c>
      <c r="AK149" s="30">
        <f t="shared" si="192"/>
        <v>3800000</v>
      </c>
      <c r="AL149" s="30"/>
      <c r="AM149" s="30"/>
      <c r="AN149" s="30"/>
      <c r="AO149" s="30"/>
      <c r="AP149" s="30"/>
      <c r="AQ149" s="30">
        <f t="shared" si="192"/>
        <v>18103420</v>
      </c>
      <c r="AR149" s="30"/>
      <c r="AS149" s="9">
        <f t="shared" si="172"/>
        <v>18103420</v>
      </c>
      <c r="AT149" s="30"/>
      <c r="AU149" s="9">
        <f t="shared" si="147"/>
        <v>18103420</v>
      </c>
      <c r="AV149" s="30">
        <f t="shared" si="192"/>
        <v>17796320</v>
      </c>
      <c r="AW149" s="30"/>
      <c r="AX149" s="29">
        <f t="shared" si="173"/>
        <v>17796320</v>
      </c>
      <c r="AY149" s="30"/>
      <c r="AZ149" s="29">
        <f t="shared" si="148"/>
        <v>17796320</v>
      </c>
      <c r="BA149" s="30"/>
      <c r="BB149" s="30">
        <f t="shared" si="192"/>
        <v>18549530</v>
      </c>
      <c r="BC149" s="30">
        <f t="shared" si="192"/>
        <v>23107761</v>
      </c>
      <c r="BD149" s="30">
        <f t="shared" si="192"/>
        <v>948580</v>
      </c>
      <c r="BE149" s="30">
        <f t="shared" si="192"/>
        <v>18024615</v>
      </c>
      <c r="BF149" s="30">
        <f t="shared" si="192"/>
        <v>3800000</v>
      </c>
      <c r="BG149" s="29">
        <f t="shared" ref="BG149:BG180" si="193">J149-BB149</f>
        <v>354190</v>
      </c>
      <c r="BH149" s="80">
        <f t="shared" ref="BH149:BH180" si="194">J149/BB149*100</f>
        <v>101.90942843295761</v>
      </c>
      <c r="BI149" s="29">
        <f t="shared" ref="BI149:BI180" si="195">J149-BC149</f>
        <v>-4204041</v>
      </c>
      <c r="BJ149" s="81">
        <f t="shared" ref="BJ149:BJ180" si="196">J149/BC149*100</f>
        <v>81.806800754084307</v>
      </c>
    </row>
    <row r="150" spans="1:62" ht="28.5" x14ac:dyDescent="0.25">
      <c r="A150" s="25" t="s">
        <v>9</v>
      </c>
      <c r="B150" s="13">
        <v>51</v>
      </c>
      <c r="C150" s="13">
        <v>2</v>
      </c>
      <c r="D150" s="33" t="s">
        <v>146</v>
      </c>
      <c r="E150" s="13">
        <v>851</v>
      </c>
      <c r="F150" s="27"/>
      <c r="G150" s="33"/>
      <c r="H150" s="33"/>
      <c r="I150" s="27"/>
      <c r="J150" s="30">
        <f>J154+J159+J162+J170+J151+J167+J175+J178+J181+J184</f>
        <v>18903720</v>
      </c>
      <c r="K150" s="30">
        <f t="shared" ref="K150:AC150" si="197">K154+K159+K162+K170+K151+K167+K175+K178+K181+K184</f>
        <v>108120</v>
      </c>
      <c r="L150" s="30">
        <f t="shared" si="197"/>
        <v>14995600</v>
      </c>
      <c r="M150" s="30">
        <f t="shared" si="197"/>
        <v>3800000</v>
      </c>
      <c r="N150" s="30">
        <f t="shared" si="197"/>
        <v>3024882</v>
      </c>
      <c r="O150" s="30">
        <f t="shared" si="197"/>
        <v>1514280</v>
      </c>
      <c r="P150" s="30">
        <f t="shared" si="197"/>
        <v>1510602</v>
      </c>
      <c r="Q150" s="30">
        <f t="shared" si="197"/>
        <v>0</v>
      </c>
      <c r="R150" s="30">
        <f t="shared" si="197"/>
        <v>21928602</v>
      </c>
      <c r="S150" s="30">
        <f t="shared" si="197"/>
        <v>1622400</v>
      </c>
      <c r="T150" s="30">
        <f t="shared" si="197"/>
        <v>16506202</v>
      </c>
      <c r="U150" s="30">
        <f t="shared" si="197"/>
        <v>3800000</v>
      </c>
      <c r="V150" s="30">
        <f t="shared" si="197"/>
        <v>0</v>
      </c>
      <c r="W150" s="30">
        <f t="shared" si="197"/>
        <v>0</v>
      </c>
      <c r="X150" s="30">
        <f t="shared" si="197"/>
        <v>0</v>
      </c>
      <c r="Y150" s="30">
        <f t="shared" si="197"/>
        <v>0</v>
      </c>
      <c r="Z150" s="30">
        <f t="shared" si="197"/>
        <v>21928602</v>
      </c>
      <c r="AA150" s="30">
        <f t="shared" si="197"/>
        <v>1622400</v>
      </c>
      <c r="AB150" s="30">
        <f t="shared" si="197"/>
        <v>16506202</v>
      </c>
      <c r="AC150" s="30">
        <f t="shared" si="197"/>
        <v>3800000</v>
      </c>
      <c r="AD150" s="30">
        <f t="shared" ref="AD150:AK150" si="198">AD154+AD159+AD162+AD170+AD151+AD167+AD175+AD178+AD181+AD184</f>
        <v>118279</v>
      </c>
      <c r="AE150" s="30">
        <f t="shared" si="198"/>
        <v>118279</v>
      </c>
      <c r="AF150" s="30">
        <f t="shared" si="198"/>
        <v>0</v>
      </c>
      <c r="AG150" s="30">
        <f t="shared" si="198"/>
        <v>0</v>
      </c>
      <c r="AH150" s="30">
        <f t="shared" si="198"/>
        <v>22046881</v>
      </c>
      <c r="AI150" s="30">
        <f t="shared" si="198"/>
        <v>1740679</v>
      </c>
      <c r="AJ150" s="30">
        <f t="shared" si="198"/>
        <v>16506202</v>
      </c>
      <c r="AK150" s="30">
        <f t="shared" si="198"/>
        <v>3800000</v>
      </c>
      <c r="AL150" s="30"/>
      <c r="AM150" s="30"/>
      <c r="AN150" s="30"/>
      <c r="AO150" s="30"/>
      <c r="AP150" s="30"/>
      <c r="AQ150" s="30">
        <f>AQ154+AQ159+AQ162+AQ170+AQ151+AQ167+AQ175+AQ178+AQ181+AQ184</f>
        <v>18103420</v>
      </c>
      <c r="AR150" s="30"/>
      <c r="AS150" s="9">
        <f t="shared" si="172"/>
        <v>18103420</v>
      </c>
      <c r="AT150" s="30"/>
      <c r="AU150" s="9">
        <f t="shared" si="147"/>
        <v>18103420</v>
      </c>
      <c r="AV150" s="30">
        <f>AV154+AV159+AV162+AV170+AV151+AV167+AV175+AV178+AV181+AV184</f>
        <v>17796320</v>
      </c>
      <c r="AW150" s="30"/>
      <c r="AX150" s="29">
        <f t="shared" si="173"/>
        <v>17796320</v>
      </c>
      <c r="AY150" s="30"/>
      <c r="AZ150" s="29">
        <f t="shared" si="148"/>
        <v>17796320</v>
      </c>
      <c r="BA150" s="30"/>
      <c r="BB150" s="30">
        <f>BB154+BB159+BB162+BB170+BB151+BB167+BB175+BB178+BB181+BB184</f>
        <v>18549530</v>
      </c>
      <c r="BC150" s="30">
        <f>BC154+BC159+BC162+BC170+BC151+BC167+BC175+BC178+BC181+BC184</f>
        <v>23107761</v>
      </c>
      <c r="BD150" s="30">
        <f>BD154+BD159+BD162+BD170+BD151+BD167+BD175+BD178+BD181+BD184</f>
        <v>948580</v>
      </c>
      <c r="BE150" s="30">
        <f>BE154+BE159+BE162+BE170+BE151+BE167+BE175+BE178+BE181+BE184</f>
        <v>18024615</v>
      </c>
      <c r="BF150" s="30">
        <f>BF154+BF159+BF162+BF170+BF151+BF167+BF175+BF178+BF181+BF184</f>
        <v>3800000</v>
      </c>
      <c r="BG150" s="29">
        <f t="shared" si="193"/>
        <v>354190</v>
      </c>
      <c r="BH150" s="80">
        <f t="shared" si="194"/>
        <v>101.90942843295761</v>
      </c>
      <c r="BI150" s="29">
        <f t="shared" si="195"/>
        <v>-4204041</v>
      </c>
      <c r="BJ150" s="81">
        <f t="shared" si="196"/>
        <v>81.806800754084307</v>
      </c>
    </row>
    <row r="151" spans="1:62" ht="150" hidden="1" x14ac:dyDescent="0.25">
      <c r="A151" s="22" t="s">
        <v>119</v>
      </c>
      <c r="B151" s="124">
        <v>51</v>
      </c>
      <c r="C151" s="124">
        <v>2</v>
      </c>
      <c r="D151" s="3" t="s">
        <v>146</v>
      </c>
      <c r="E151" s="124">
        <v>851</v>
      </c>
      <c r="F151" s="3" t="s">
        <v>80</v>
      </c>
      <c r="G151" s="3" t="s">
        <v>14</v>
      </c>
      <c r="H151" s="3" t="s">
        <v>250</v>
      </c>
      <c r="I151" s="3"/>
      <c r="J151" s="29">
        <f t="shared" ref="J151:BC152" si="199">J152</f>
        <v>108120</v>
      </c>
      <c r="K151" s="29">
        <f t="shared" si="199"/>
        <v>108120</v>
      </c>
      <c r="L151" s="29">
        <f t="shared" si="199"/>
        <v>0</v>
      </c>
      <c r="M151" s="29">
        <f t="shared" si="199"/>
        <v>0</v>
      </c>
      <c r="N151" s="29">
        <f t="shared" si="199"/>
        <v>14280</v>
      </c>
      <c r="O151" s="29">
        <f t="shared" si="199"/>
        <v>14280</v>
      </c>
      <c r="P151" s="29">
        <f t="shared" si="199"/>
        <v>0</v>
      </c>
      <c r="Q151" s="29">
        <f t="shared" si="199"/>
        <v>0</v>
      </c>
      <c r="R151" s="29">
        <f t="shared" si="199"/>
        <v>122400</v>
      </c>
      <c r="S151" s="29">
        <f t="shared" si="199"/>
        <v>122400</v>
      </c>
      <c r="T151" s="29">
        <f t="shared" si="199"/>
        <v>0</v>
      </c>
      <c r="U151" s="29">
        <f t="shared" si="199"/>
        <v>0</v>
      </c>
      <c r="V151" s="29">
        <f t="shared" si="199"/>
        <v>0</v>
      </c>
      <c r="W151" s="29">
        <f t="shared" si="199"/>
        <v>0</v>
      </c>
      <c r="X151" s="29">
        <f t="shared" si="199"/>
        <v>0</v>
      </c>
      <c r="Y151" s="29">
        <f t="shared" si="199"/>
        <v>0</v>
      </c>
      <c r="Z151" s="29">
        <f t="shared" si="199"/>
        <v>122400</v>
      </c>
      <c r="AA151" s="29">
        <f t="shared" si="199"/>
        <v>122400</v>
      </c>
      <c r="AB151" s="29">
        <f t="shared" si="199"/>
        <v>0</v>
      </c>
      <c r="AC151" s="29">
        <f t="shared" si="199"/>
        <v>0</v>
      </c>
      <c r="AD151" s="29">
        <f t="shared" si="199"/>
        <v>0</v>
      </c>
      <c r="AE151" s="29">
        <f t="shared" si="199"/>
        <v>0</v>
      </c>
      <c r="AF151" s="29">
        <f t="shared" si="199"/>
        <v>0</v>
      </c>
      <c r="AG151" s="29">
        <f t="shared" si="199"/>
        <v>0</v>
      </c>
      <c r="AH151" s="29">
        <f t="shared" si="199"/>
        <v>122400</v>
      </c>
      <c r="AI151" s="29">
        <f t="shared" si="199"/>
        <v>122400</v>
      </c>
      <c r="AJ151" s="29">
        <f t="shared" si="199"/>
        <v>0</v>
      </c>
      <c r="AK151" s="29">
        <f t="shared" si="199"/>
        <v>0</v>
      </c>
      <c r="AL151" s="29"/>
      <c r="AM151" s="29"/>
      <c r="AN151" s="29"/>
      <c r="AO151" s="29"/>
      <c r="AP151" s="29"/>
      <c r="AQ151" s="29">
        <f t="shared" si="199"/>
        <v>108120</v>
      </c>
      <c r="AR151" s="29"/>
      <c r="AS151" s="9">
        <f t="shared" si="172"/>
        <v>108120</v>
      </c>
      <c r="AT151" s="29"/>
      <c r="AU151" s="9">
        <f t="shared" si="147"/>
        <v>108120</v>
      </c>
      <c r="AV151" s="29">
        <f t="shared" si="199"/>
        <v>108120</v>
      </c>
      <c r="AW151" s="29"/>
      <c r="AX151" s="29">
        <f t="shared" si="173"/>
        <v>108120</v>
      </c>
      <c r="AY151" s="29"/>
      <c r="AZ151" s="29">
        <f t="shared" si="148"/>
        <v>108120</v>
      </c>
      <c r="BA151" s="29"/>
      <c r="BB151" s="29">
        <f t="shared" si="199"/>
        <v>98580</v>
      </c>
      <c r="BC151" s="29">
        <f t="shared" si="199"/>
        <v>98580</v>
      </c>
      <c r="BD151" s="29">
        <f t="shared" ref="BB151:BF152" si="200">BD152</f>
        <v>98580</v>
      </c>
      <c r="BE151" s="29">
        <f t="shared" si="200"/>
        <v>0</v>
      </c>
      <c r="BF151" s="29">
        <f t="shared" si="200"/>
        <v>0</v>
      </c>
      <c r="BG151" s="29">
        <f t="shared" si="193"/>
        <v>9540</v>
      </c>
      <c r="BH151" s="80">
        <f t="shared" si="194"/>
        <v>109.6774193548387</v>
      </c>
      <c r="BI151" s="29">
        <f t="shared" si="195"/>
        <v>9540</v>
      </c>
      <c r="BJ151" s="81">
        <f t="shared" si="196"/>
        <v>109.6774193548387</v>
      </c>
    </row>
    <row r="152" spans="1:62" ht="60" hidden="1" x14ac:dyDescent="0.25">
      <c r="A152" s="106" t="s">
        <v>56</v>
      </c>
      <c r="B152" s="124">
        <v>51</v>
      </c>
      <c r="C152" s="124">
        <v>2</v>
      </c>
      <c r="D152" s="3" t="s">
        <v>146</v>
      </c>
      <c r="E152" s="124">
        <v>851</v>
      </c>
      <c r="F152" s="3" t="s">
        <v>80</v>
      </c>
      <c r="G152" s="3" t="s">
        <v>14</v>
      </c>
      <c r="H152" s="3" t="s">
        <v>250</v>
      </c>
      <c r="I152" s="3" t="s">
        <v>112</v>
      </c>
      <c r="J152" s="29">
        <f t="shared" si="199"/>
        <v>108120</v>
      </c>
      <c r="K152" s="29">
        <f t="shared" si="199"/>
        <v>108120</v>
      </c>
      <c r="L152" s="29">
        <f t="shared" si="199"/>
        <v>0</v>
      </c>
      <c r="M152" s="29">
        <f t="shared" si="199"/>
        <v>0</v>
      </c>
      <c r="N152" s="29">
        <f t="shared" si="199"/>
        <v>14280</v>
      </c>
      <c r="O152" s="29">
        <f t="shared" si="199"/>
        <v>14280</v>
      </c>
      <c r="P152" s="29">
        <f t="shared" si="199"/>
        <v>0</v>
      </c>
      <c r="Q152" s="29">
        <f t="shared" si="199"/>
        <v>0</v>
      </c>
      <c r="R152" s="29">
        <f t="shared" si="199"/>
        <v>122400</v>
      </c>
      <c r="S152" s="29">
        <f t="shared" si="199"/>
        <v>122400</v>
      </c>
      <c r="T152" s="29">
        <f t="shared" si="199"/>
        <v>0</v>
      </c>
      <c r="U152" s="29">
        <f t="shared" si="199"/>
        <v>0</v>
      </c>
      <c r="V152" s="29">
        <f t="shared" si="199"/>
        <v>0</v>
      </c>
      <c r="W152" s="29">
        <f t="shared" si="199"/>
        <v>0</v>
      </c>
      <c r="X152" s="29">
        <f t="shared" si="199"/>
        <v>0</v>
      </c>
      <c r="Y152" s="29">
        <f t="shared" si="199"/>
        <v>0</v>
      </c>
      <c r="Z152" s="29">
        <f t="shared" si="199"/>
        <v>122400</v>
      </c>
      <c r="AA152" s="29">
        <f t="shared" si="199"/>
        <v>122400</v>
      </c>
      <c r="AB152" s="29">
        <f t="shared" si="199"/>
        <v>0</v>
      </c>
      <c r="AC152" s="29">
        <f t="shared" si="199"/>
        <v>0</v>
      </c>
      <c r="AD152" s="29">
        <f t="shared" si="199"/>
        <v>0</v>
      </c>
      <c r="AE152" s="29">
        <f t="shared" si="199"/>
        <v>0</v>
      </c>
      <c r="AF152" s="29">
        <f t="shared" si="199"/>
        <v>0</v>
      </c>
      <c r="AG152" s="29">
        <f t="shared" si="199"/>
        <v>0</v>
      </c>
      <c r="AH152" s="29">
        <f t="shared" si="199"/>
        <v>122400</v>
      </c>
      <c r="AI152" s="29">
        <f t="shared" si="199"/>
        <v>122400</v>
      </c>
      <c r="AJ152" s="29">
        <f t="shared" si="199"/>
        <v>0</v>
      </c>
      <c r="AK152" s="29">
        <f t="shared" si="199"/>
        <v>0</v>
      </c>
      <c r="AL152" s="29"/>
      <c r="AM152" s="29"/>
      <c r="AN152" s="29"/>
      <c r="AO152" s="29"/>
      <c r="AP152" s="29"/>
      <c r="AQ152" s="29">
        <f t="shared" si="199"/>
        <v>108120</v>
      </c>
      <c r="AR152" s="29"/>
      <c r="AS152" s="9">
        <f t="shared" si="172"/>
        <v>108120</v>
      </c>
      <c r="AT152" s="29"/>
      <c r="AU152" s="9">
        <f t="shared" si="147"/>
        <v>108120</v>
      </c>
      <c r="AV152" s="29">
        <f t="shared" si="199"/>
        <v>108120</v>
      </c>
      <c r="AW152" s="29"/>
      <c r="AX152" s="29">
        <f t="shared" si="173"/>
        <v>108120</v>
      </c>
      <c r="AY152" s="29"/>
      <c r="AZ152" s="29">
        <f t="shared" si="148"/>
        <v>108120</v>
      </c>
      <c r="BA152" s="29"/>
      <c r="BB152" s="29">
        <f t="shared" si="200"/>
        <v>98580</v>
      </c>
      <c r="BC152" s="29">
        <f t="shared" si="200"/>
        <v>98580</v>
      </c>
      <c r="BD152" s="29">
        <f t="shared" si="200"/>
        <v>98580</v>
      </c>
      <c r="BE152" s="29">
        <f t="shared" si="200"/>
        <v>0</v>
      </c>
      <c r="BF152" s="29">
        <f t="shared" si="200"/>
        <v>0</v>
      </c>
      <c r="BG152" s="29">
        <f t="shared" si="193"/>
        <v>9540</v>
      </c>
      <c r="BH152" s="80">
        <f t="shared" si="194"/>
        <v>109.6774193548387</v>
      </c>
      <c r="BI152" s="29">
        <f t="shared" si="195"/>
        <v>9540</v>
      </c>
      <c r="BJ152" s="81">
        <f t="shared" si="196"/>
        <v>109.6774193548387</v>
      </c>
    </row>
    <row r="153" spans="1:62" ht="30" hidden="1" x14ac:dyDescent="0.25">
      <c r="A153" s="106" t="s">
        <v>113</v>
      </c>
      <c r="B153" s="124">
        <v>51</v>
      </c>
      <c r="C153" s="124">
        <v>2</v>
      </c>
      <c r="D153" s="3" t="s">
        <v>146</v>
      </c>
      <c r="E153" s="124">
        <v>851</v>
      </c>
      <c r="F153" s="3" t="s">
        <v>80</v>
      </c>
      <c r="G153" s="3" t="s">
        <v>14</v>
      </c>
      <c r="H153" s="3" t="s">
        <v>250</v>
      </c>
      <c r="I153" s="3" t="s">
        <v>114</v>
      </c>
      <c r="J153" s="29">
        <f>'7.ВС'!J158</f>
        <v>108120</v>
      </c>
      <c r="K153" s="29">
        <f>'7.ВС'!K158</f>
        <v>108120</v>
      </c>
      <c r="L153" s="29">
        <f>'7.ВС'!L158</f>
        <v>0</v>
      </c>
      <c r="M153" s="29">
        <f>'7.ВС'!M158</f>
        <v>0</v>
      </c>
      <c r="N153" s="29">
        <f>'7.ВС'!N158</f>
        <v>14280</v>
      </c>
      <c r="O153" s="29">
        <f>'7.ВС'!O158</f>
        <v>14280</v>
      </c>
      <c r="P153" s="29">
        <f>'7.ВС'!P158</f>
        <v>0</v>
      </c>
      <c r="Q153" s="29">
        <f>'7.ВС'!Q158</f>
        <v>0</v>
      </c>
      <c r="R153" s="29">
        <f>'7.ВС'!R158</f>
        <v>122400</v>
      </c>
      <c r="S153" s="29">
        <f>'7.ВС'!S158</f>
        <v>122400</v>
      </c>
      <c r="T153" s="29">
        <f>'7.ВС'!T158</f>
        <v>0</v>
      </c>
      <c r="U153" s="29">
        <f>'7.ВС'!U158</f>
        <v>0</v>
      </c>
      <c r="V153" s="29">
        <f>'7.ВС'!V158</f>
        <v>0</v>
      </c>
      <c r="W153" s="29">
        <f>'7.ВС'!W158</f>
        <v>0</v>
      </c>
      <c r="X153" s="29">
        <f>'7.ВС'!X158</f>
        <v>0</v>
      </c>
      <c r="Y153" s="29">
        <f>'7.ВС'!Y158</f>
        <v>0</v>
      </c>
      <c r="Z153" s="29">
        <f>'7.ВС'!Z158</f>
        <v>122400</v>
      </c>
      <c r="AA153" s="29">
        <f>'7.ВС'!AA158</f>
        <v>122400</v>
      </c>
      <c r="AB153" s="29">
        <f>'7.ВС'!AB158</f>
        <v>0</v>
      </c>
      <c r="AC153" s="29">
        <f>'7.ВС'!AC158</f>
        <v>0</v>
      </c>
      <c r="AD153" s="29">
        <f>'7.ВС'!AD158</f>
        <v>0</v>
      </c>
      <c r="AE153" s="29">
        <f>'7.ВС'!AE158</f>
        <v>0</v>
      </c>
      <c r="AF153" s="29">
        <f>'7.ВС'!AF158</f>
        <v>0</v>
      </c>
      <c r="AG153" s="29">
        <f>'7.ВС'!AG158</f>
        <v>0</v>
      </c>
      <c r="AH153" s="29">
        <f>'7.ВС'!AH158</f>
        <v>122400</v>
      </c>
      <c r="AI153" s="29">
        <f>'7.ВС'!AI158</f>
        <v>122400</v>
      </c>
      <c r="AJ153" s="29">
        <f>'7.ВС'!AJ158</f>
        <v>0</v>
      </c>
      <c r="AK153" s="29">
        <f>'7.ВС'!AK158</f>
        <v>0</v>
      </c>
      <c r="AL153" s="29"/>
      <c r="AM153" s="29"/>
      <c r="AN153" s="29"/>
      <c r="AO153" s="29"/>
      <c r="AP153" s="29"/>
      <c r="AQ153" s="29">
        <f>'7.ВС'!AQ158</f>
        <v>108120</v>
      </c>
      <c r="AR153" s="29"/>
      <c r="AS153" s="9">
        <f t="shared" si="172"/>
        <v>108120</v>
      </c>
      <c r="AT153" s="29"/>
      <c r="AU153" s="9">
        <f t="shared" si="147"/>
        <v>108120</v>
      </c>
      <c r="AV153" s="29">
        <f>'7.ВС'!AV158</f>
        <v>108120</v>
      </c>
      <c r="AW153" s="29"/>
      <c r="AX153" s="29">
        <f t="shared" si="173"/>
        <v>108120</v>
      </c>
      <c r="AY153" s="29"/>
      <c r="AZ153" s="29">
        <f t="shared" si="148"/>
        <v>108120</v>
      </c>
      <c r="BA153" s="29"/>
      <c r="BB153" s="29">
        <f>'7.ВС'!BA158</f>
        <v>98580</v>
      </c>
      <c r="BC153" s="29">
        <f>'7.ВС'!BB158</f>
        <v>98580</v>
      </c>
      <c r="BD153" s="29">
        <f>'7.ВС'!BC158</f>
        <v>98580</v>
      </c>
      <c r="BE153" s="29">
        <f>'7.ВС'!BD158</f>
        <v>0</v>
      </c>
      <c r="BF153" s="29">
        <f>'7.ВС'!BE158</f>
        <v>0</v>
      </c>
      <c r="BG153" s="29">
        <f t="shared" si="193"/>
        <v>9540</v>
      </c>
      <c r="BH153" s="80">
        <f t="shared" si="194"/>
        <v>109.6774193548387</v>
      </c>
      <c r="BI153" s="29">
        <f t="shared" si="195"/>
        <v>9540</v>
      </c>
      <c r="BJ153" s="81">
        <f t="shared" si="196"/>
        <v>109.6774193548387</v>
      </c>
    </row>
    <row r="154" spans="1:62" hidden="1" x14ac:dyDescent="0.25">
      <c r="A154" s="22" t="s">
        <v>110</v>
      </c>
      <c r="B154" s="124">
        <v>51</v>
      </c>
      <c r="C154" s="124">
        <v>2</v>
      </c>
      <c r="D154" s="3" t="s">
        <v>146</v>
      </c>
      <c r="E154" s="124">
        <v>851</v>
      </c>
      <c r="F154" s="3" t="s">
        <v>80</v>
      </c>
      <c r="G154" s="3" t="s">
        <v>14</v>
      </c>
      <c r="H154" s="3" t="s">
        <v>301</v>
      </c>
      <c r="I154" s="3"/>
      <c r="J154" s="29">
        <f t="shared" ref="J154" si="201">J155+J157</f>
        <v>7012100</v>
      </c>
      <c r="K154" s="29">
        <f t="shared" ref="K154:U154" si="202">K155+K157</f>
        <v>0</v>
      </c>
      <c r="L154" s="29">
        <f t="shared" si="202"/>
        <v>7012100</v>
      </c>
      <c r="M154" s="29">
        <f t="shared" si="202"/>
        <v>0</v>
      </c>
      <c r="N154" s="29">
        <f t="shared" si="202"/>
        <v>232008</v>
      </c>
      <c r="O154" s="29">
        <f t="shared" si="202"/>
        <v>0</v>
      </c>
      <c r="P154" s="29">
        <f t="shared" si="202"/>
        <v>232008</v>
      </c>
      <c r="Q154" s="29">
        <f t="shared" si="202"/>
        <v>0</v>
      </c>
      <c r="R154" s="29">
        <f t="shared" si="202"/>
        <v>7244108</v>
      </c>
      <c r="S154" s="29">
        <f t="shared" si="202"/>
        <v>0</v>
      </c>
      <c r="T154" s="29">
        <f t="shared" si="202"/>
        <v>7244108</v>
      </c>
      <c r="U154" s="29">
        <f t="shared" si="202"/>
        <v>0</v>
      </c>
      <c r="V154" s="29">
        <f t="shared" ref="V154:AC154" si="203">V155+V157</f>
        <v>0</v>
      </c>
      <c r="W154" s="29">
        <f t="shared" si="203"/>
        <v>0</v>
      </c>
      <c r="X154" s="29">
        <f t="shared" si="203"/>
        <v>0</v>
      </c>
      <c r="Y154" s="29">
        <f t="shared" si="203"/>
        <v>0</v>
      </c>
      <c r="Z154" s="29">
        <f t="shared" si="203"/>
        <v>7244108</v>
      </c>
      <c r="AA154" s="29">
        <f t="shared" si="203"/>
        <v>0</v>
      </c>
      <c r="AB154" s="29">
        <f t="shared" si="203"/>
        <v>7244108</v>
      </c>
      <c r="AC154" s="29">
        <f t="shared" si="203"/>
        <v>0</v>
      </c>
      <c r="AD154" s="29">
        <f t="shared" ref="AD154:AK154" si="204">AD155+AD157</f>
        <v>0</v>
      </c>
      <c r="AE154" s="29">
        <f t="shared" si="204"/>
        <v>0</v>
      </c>
      <c r="AF154" s="29">
        <f t="shared" si="204"/>
        <v>0</v>
      </c>
      <c r="AG154" s="29">
        <f t="shared" si="204"/>
        <v>0</v>
      </c>
      <c r="AH154" s="29">
        <f t="shared" si="204"/>
        <v>7244108</v>
      </c>
      <c r="AI154" s="29">
        <f t="shared" si="204"/>
        <v>0</v>
      </c>
      <c r="AJ154" s="29">
        <f t="shared" si="204"/>
        <v>7244108</v>
      </c>
      <c r="AK154" s="29">
        <f t="shared" si="204"/>
        <v>0</v>
      </c>
      <c r="AL154" s="29"/>
      <c r="AM154" s="29"/>
      <c r="AN154" s="29"/>
      <c r="AO154" s="29"/>
      <c r="AP154" s="29"/>
      <c r="AQ154" s="29">
        <f t="shared" ref="AQ154:BF154" si="205">AQ155+AQ157</f>
        <v>6801500</v>
      </c>
      <c r="AR154" s="29"/>
      <c r="AS154" s="9">
        <f t="shared" si="172"/>
        <v>6801500</v>
      </c>
      <c r="AT154" s="29"/>
      <c r="AU154" s="9">
        <f t="shared" si="147"/>
        <v>6801500</v>
      </c>
      <c r="AV154" s="29">
        <f t="shared" si="205"/>
        <v>6688100</v>
      </c>
      <c r="AW154" s="29"/>
      <c r="AX154" s="29">
        <f t="shared" si="173"/>
        <v>6688100</v>
      </c>
      <c r="AY154" s="29"/>
      <c r="AZ154" s="29">
        <f t="shared" si="148"/>
        <v>6688100</v>
      </c>
      <c r="BA154" s="29"/>
      <c r="BB154" s="29">
        <f t="shared" ref="BB154" si="206">BB155+BB157</f>
        <v>6889000</v>
      </c>
      <c r="BC154" s="29">
        <f t="shared" si="205"/>
        <v>6889000</v>
      </c>
      <c r="BD154" s="29">
        <f t="shared" si="205"/>
        <v>0</v>
      </c>
      <c r="BE154" s="29">
        <f t="shared" si="205"/>
        <v>6889000</v>
      </c>
      <c r="BF154" s="29">
        <f t="shared" si="205"/>
        <v>0</v>
      </c>
      <c r="BG154" s="29">
        <f t="shared" si="193"/>
        <v>123100</v>
      </c>
      <c r="BH154" s="80">
        <f t="shared" si="194"/>
        <v>101.78690666279576</v>
      </c>
      <c r="BI154" s="29">
        <f t="shared" si="195"/>
        <v>123100</v>
      </c>
      <c r="BJ154" s="81">
        <f t="shared" si="196"/>
        <v>101.78690666279576</v>
      </c>
    </row>
    <row r="155" spans="1:62" ht="60" hidden="1" x14ac:dyDescent="0.25">
      <c r="A155" s="106" t="s">
        <v>25</v>
      </c>
      <c r="B155" s="124">
        <v>51</v>
      </c>
      <c r="C155" s="124">
        <v>2</v>
      </c>
      <c r="D155" s="3" t="s">
        <v>146</v>
      </c>
      <c r="E155" s="124">
        <v>851</v>
      </c>
      <c r="F155" s="3" t="s">
        <v>80</v>
      </c>
      <c r="G155" s="3" t="s">
        <v>14</v>
      </c>
      <c r="H155" s="3" t="s">
        <v>301</v>
      </c>
      <c r="I155" s="3" t="s">
        <v>26</v>
      </c>
      <c r="J155" s="29">
        <f t="shared" ref="J155:BF155" si="207">J156</f>
        <v>0</v>
      </c>
      <c r="K155" s="29">
        <f t="shared" si="207"/>
        <v>0</v>
      </c>
      <c r="L155" s="29">
        <f t="shared" si="207"/>
        <v>0</v>
      </c>
      <c r="M155" s="29">
        <f t="shared" si="207"/>
        <v>0</v>
      </c>
      <c r="N155" s="29">
        <f t="shared" si="207"/>
        <v>0</v>
      </c>
      <c r="O155" s="29">
        <f t="shared" si="207"/>
        <v>0</v>
      </c>
      <c r="P155" s="29">
        <f t="shared" si="207"/>
        <v>0</v>
      </c>
      <c r="Q155" s="29">
        <f t="shared" si="207"/>
        <v>0</v>
      </c>
      <c r="R155" s="29">
        <f t="shared" si="207"/>
        <v>0</v>
      </c>
      <c r="S155" s="29">
        <f t="shared" si="207"/>
        <v>0</v>
      </c>
      <c r="T155" s="29">
        <f t="shared" si="207"/>
        <v>0</v>
      </c>
      <c r="U155" s="29">
        <f t="shared" si="207"/>
        <v>0</v>
      </c>
      <c r="V155" s="29">
        <f t="shared" si="207"/>
        <v>0</v>
      </c>
      <c r="W155" s="29">
        <f t="shared" si="207"/>
        <v>0</v>
      </c>
      <c r="X155" s="29">
        <f t="shared" si="207"/>
        <v>0</v>
      </c>
      <c r="Y155" s="29">
        <f t="shared" si="207"/>
        <v>0</v>
      </c>
      <c r="Z155" s="29">
        <f t="shared" si="207"/>
        <v>0</v>
      </c>
      <c r="AA155" s="29">
        <f t="shared" si="207"/>
        <v>0</v>
      </c>
      <c r="AB155" s="29">
        <f t="shared" si="207"/>
        <v>0</v>
      </c>
      <c r="AC155" s="29">
        <f t="shared" si="207"/>
        <v>0</v>
      </c>
      <c r="AD155" s="29">
        <f t="shared" si="207"/>
        <v>0</v>
      </c>
      <c r="AE155" s="29">
        <f t="shared" si="207"/>
        <v>0</v>
      </c>
      <c r="AF155" s="29">
        <f t="shared" si="207"/>
        <v>0</v>
      </c>
      <c r="AG155" s="29">
        <f t="shared" si="207"/>
        <v>0</v>
      </c>
      <c r="AH155" s="29">
        <f t="shared" si="207"/>
        <v>0</v>
      </c>
      <c r="AI155" s="29">
        <f t="shared" si="207"/>
        <v>0</v>
      </c>
      <c r="AJ155" s="29">
        <f t="shared" si="207"/>
        <v>0</v>
      </c>
      <c r="AK155" s="29">
        <f t="shared" si="207"/>
        <v>0</v>
      </c>
      <c r="AL155" s="29"/>
      <c r="AM155" s="29"/>
      <c r="AN155" s="29"/>
      <c r="AO155" s="29"/>
      <c r="AP155" s="29"/>
      <c r="AQ155" s="29">
        <f t="shared" si="207"/>
        <v>0</v>
      </c>
      <c r="AR155" s="29"/>
      <c r="AS155" s="9">
        <f t="shared" si="172"/>
        <v>0</v>
      </c>
      <c r="AT155" s="29"/>
      <c r="AU155" s="9">
        <f t="shared" si="147"/>
        <v>0</v>
      </c>
      <c r="AV155" s="29">
        <f t="shared" si="207"/>
        <v>0</v>
      </c>
      <c r="AW155" s="29"/>
      <c r="AX155" s="29">
        <f t="shared" si="173"/>
        <v>0</v>
      </c>
      <c r="AY155" s="29"/>
      <c r="AZ155" s="29">
        <f t="shared" si="148"/>
        <v>0</v>
      </c>
      <c r="BA155" s="29"/>
      <c r="BB155" s="29">
        <f t="shared" si="207"/>
        <v>0</v>
      </c>
      <c r="BC155" s="29">
        <f t="shared" si="207"/>
        <v>0</v>
      </c>
      <c r="BD155" s="29">
        <f t="shared" si="207"/>
        <v>0</v>
      </c>
      <c r="BE155" s="29">
        <f t="shared" si="207"/>
        <v>0</v>
      </c>
      <c r="BF155" s="29">
        <f t="shared" si="207"/>
        <v>0</v>
      </c>
      <c r="BG155" s="29">
        <f t="shared" si="193"/>
        <v>0</v>
      </c>
      <c r="BH155" s="80" t="e">
        <f t="shared" si="194"/>
        <v>#DIV/0!</v>
      </c>
      <c r="BI155" s="29">
        <f t="shared" si="195"/>
        <v>0</v>
      </c>
      <c r="BJ155" s="81" t="e">
        <f t="shared" si="196"/>
        <v>#DIV/0!</v>
      </c>
    </row>
    <row r="156" spans="1:62" ht="60" hidden="1" x14ac:dyDescent="0.25">
      <c r="A156" s="106" t="s">
        <v>12</v>
      </c>
      <c r="B156" s="124">
        <v>51</v>
      </c>
      <c r="C156" s="124">
        <v>2</v>
      </c>
      <c r="D156" s="3" t="s">
        <v>146</v>
      </c>
      <c r="E156" s="124">
        <v>851</v>
      </c>
      <c r="F156" s="3" t="s">
        <v>80</v>
      </c>
      <c r="G156" s="3" t="s">
        <v>14</v>
      </c>
      <c r="H156" s="3" t="s">
        <v>301</v>
      </c>
      <c r="I156" s="3" t="s">
        <v>27</v>
      </c>
      <c r="J156" s="29">
        <f>'7.ВС'!J161</f>
        <v>0</v>
      </c>
      <c r="K156" s="29">
        <f>'7.ВС'!K161</f>
        <v>0</v>
      </c>
      <c r="L156" s="29">
        <f>'7.ВС'!L161</f>
        <v>0</v>
      </c>
      <c r="M156" s="29">
        <f>'7.ВС'!M161</f>
        <v>0</v>
      </c>
      <c r="N156" s="29">
        <f>'7.ВС'!N161</f>
        <v>0</v>
      </c>
      <c r="O156" s="29">
        <f>'7.ВС'!O161</f>
        <v>0</v>
      </c>
      <c r="P156" s="29">
        <f>'7.ВС'!P161</f>
        <v>0</v>
      </c>
      <c r="Q156" s="29">
        <f>'7.ВС'!Q161</f>
        <v>0</v>
      </c>
      <c r="R156" s="29">
        <f>'7.ВС'!R161</f>
        <v>0</v>
      </c>
      <c r="S156" s="29">
        <f>'7.ВС'!S161</f>
        <v>0</v>
      </c>
      <c r="T156" s="29">
        <f>'7.ВС'!T161</f>
        <v>0</v>
      </c>
      <c r="U156" s="29">
        <f>'7.ВС'!U161</f>
        <v>0</v>
      </c>
      <c r="V156" s="29">
        <f>'7.ВС'!V161</f>
        <v>0</v>
      </c>
      <c r="W156" s="29">
        <f>'7.ВС'!W161</f>
        <v>0</v>
      </c>
      <c r="X156" s="29">
        <f>'7.ВС'!X161</f>
        <v>0</v>
      </c>
      <c r="Y156" s="29">
        <f>'7.ВС'!Y161</f>
        <v>0</v>
      </c>
      <c r="Z156" s="29">
        <f>'7.ВС'!Z161</f>
        <v>0</v>
      </c>
      <c r="AA156" s="29">
        <f>'7.ВС'!AA161</f>
        <v>0</v>
      </c>
      <c r="AB156" s="29">
        <f>'7.ВС'!AB161</f>
        <v>0</v>
      </c>
      <c r="AC156" s="29">
        <f>'7.ВС'!AC161</f>
        <v>0</v>
      </c>
      <c r="AD156" s="29">
        <f>'7.ВС'!AD161</f>
        <v>0</v>
      </c>
      <c r="AE156" s="29">
        <f>'7.ВС'!AE161</f>
        <v>0</v>
      </c>
      <c r="AF156" s="29">
        <f>'7.ВС'!AF161</f>
        <v>0</v>
      </c>
      <c r="AG156" s="29">
        <f>'7.ВС'!AG161</f>
        <v>0</v>
      </c>
      <c r="AH156" s="29">
        <f>'7.ВС'!AH161</f>
        <v>0</v>
      </c>
      <c r="AI156" s="29">
        <f>'7.ВС'!AI161</f>
        <v>0</v>
      </c>
      <c r="AJ156" s="29">
        <f>'7.ВС'!AJ161</f>
        <v>0</v>
      </c>
      <c r="AK156" s="29">
        <f>'7.ВС'!AK161</f>
        <v>0</v>
      </c>
      <c r="AL156" s="29"/>
      <c r="AM156" s="29"/>
      <c r="AN156" s="29"/>
      <c r="AO156" s="29"/>
      <c r="AP156" s="29"/>
      <c r="AQ156" s="29">
        <f>'7.ВС'!AQ161</f>
        <v>0</v>
      </c>
      <c r="AR156" s="29"/>
      <c r="AS156" s="9">
        <f t="shared" si="172"/>
        <v>0</v>
      </c>
      <c r="AT156" s="29"/>
      <c r="AU156" s="9">
        <f t="shared" si="147"/>
        <v>0</v>
      </c>
      <c r="AV156" s="29">
        <f>'7.ВС'!AV161</f>
        <v>0</v>
      </c>
      <c r="AW156" s="29"/>
      <c r="AX156" s="29">
        <f t="shared" si="173"/>
        <v>0</v>
      </c>
      <c r="AY156" s="29"/>
      <c r="AZ156" s="29">
        <f t="shared" si="148"/>
        <v>0</v>
      </c>
      <c r="BA156" s="29"/>
      <c r="BB156" s="29">
        <f>'7.ВС'!BA161</f>
        <v>0</v>
      </c>
      <c r="BC156" s="29">
        <f>'7.ВС'!BB161</f>
        <v>0</v>
      </c>
      <c r="BD156" s="29">
        <f>'7.ВС'!BC161</f>
        <v>0</v>
      </c>
      <c r="BE156" s="29">
        <f>'7.ВС'!BD161</f>
        <v>0</v>
      </c>
      <c r="BF156" s="29">
        <f>'7.ВС'!BE161</f>
        <v>0</v>
      </c>
      <c r="BG156" s="29">
        <f t="shared" si="193"/>
        <v>0</v>
      </c>
      <c r="BH156" s="80" t="e">
        <f t="shared" si="194"/>
        <v>#DIV/0!</v>
      </c>
      <c r="BI156" s="29">
        <f t="shared" si="195"/>
        <v>0</v>
      </c>
      <c r="BJ156" s="81" t="e">
        <f t="shared" si="196"/>
        <v>#DIV/0!</v>
      </c>
    </row>
    <row r="157" spans="1:62" ht="60" hidden="1" x14ac:dyDescent="0.25">
      <c r="A157" s="106" t="s">
        <v>56</v>
      </c>
      <c r="B157" s="124">
        <v>51</v>
      </c>
      <c r="C157" s="124">
        <v>2</v>
      </c>
      <c r="D157" s="3" t="s">
        <v>146</v>
      </c>
      <c r="E157" s="124">
        <v>851</v>
      </c>
      <c r="F157" s="3" t="s">
        <v>80</v>
      </c>
      <c r="G157" s="3" t="s">
        <v>14</v>
      </c>
      <c r="H157" s="3" t="s">
        <v>301</v>
      </c>
      <c r="I157" s="3" t="s">
        <v>112</v>
      </c>
      <c r="J157" s="29">
        <f t="shared" ref="J157:BF157" si="208">J158</f>
        <v>7012100</v>
      </c>
      <c r="K157" s="29">
        <f t="shared" si="208"/>
        <v>0</v>
      </c>
      <c r="L157" s="29">
        <f t="shared" si="208"/>
        <v>7012100</v>
      </c>
      <c r="M157" s="29">
        <f t="shared" si="208"/>
        <v>0</v>
      </c>
      <c r="N157" s="29">
        <f t="shared" si="208"/>
        <v>232008</v>
      </c>
      <c r="O157" s="29">
        <f t="shared" si="208"/>
        <v>0</v>
      </c>
      <c r="P157" s="29">
        <f t="shared" si="208"/>
        <v>232008</v>
      </c>
      <c r="Q157" s="29">
        <f t="shared" si="208"/>
        <v>0</v>
      </c>
      <c r="R157" s="29">
        <f t="shared" si="208"/>
        <v>7244108</v>
      </c>
      <c r="S157" s="29">
        <f t="shared" si="208"/>
        <v>0</v>
      </c>
      <c r="T157" s="29">
        <f t="shared" si="208"/>
        <v>7244108</v>
      </c>
      <c r="U157" s="29">
        <f t="shared" si="208"/>
        <v>0</v>
      </c>
      <c r="V157" s="29">
        <f t="shared" si="208"/>
        <v>0</v>
      </c>
      <c r="W157" s="29">
        <f t="shared" si="208"/>
        <v>0</v>
      </c>
      <c r="X157" s="29">
        <f t="shared" si="208"/>
        <v>0</v>
      </c>
      <c r="Y157" s="29">
        <f t="shared" si="208"/>
        <v>0</v>
      </c>
      <c r="Z157" s="29">
        <f t="shared" si="208"/>
        <v>7244108</v>
      </c>
      <c r="AA157" s="29">
        <f t="shared" si="208"/>
        <v>0</v>
      </c>
      <c r="AB157" s="29">
        <f t="shared" si="208"/>
        <v>7244108</v>
      </c>
      <c r="AC157" s="29">
        <f t="shared" si="208"/>
        <v>0</v>
      </c>
      <c r="AD157" s="29">
        <f t="shared" si="208"/>
        <v>0</v>
      </c>
      <c r="AE157" s="29">
        <f t="shared" si="208"/>
        <v>0</v>
      </c>
      <c r="AF157" s="29">
        <f t="shared" si="208"/>
        <v>0</v>
      </c>
      <c r="AG157" s="29">
        <f t="shared" si="208"/>
        <v>0</v>
      </c>
      <c r="AH157" s="29">
        <f t="shared" si="208"/>
        <v>7244108</v>
      </c>
      <c r="AI157" s="29">
        <f t="shared" si="208"/>
        <v>0</v>
      </c>
      <c r="AJ157" s="29">
        <f t="shared" si="208"/>
        <v>7244108</v>
      </c>
      <c r="AK157" s="29">
        <f t="shared" si="208"/>
        <v>0</v>
      </c>
      <c r="AL157" s="29"/>
      <c r="AM157" s="29"/>
      <c r="AN157" s="29"/>
      <c r="AO157" s="29"/>
      <c r="AP157" s="29"/>
      <c r="AQ157" s="29">
        <f t="shared" si="208"/>
        <v>6801500</v>
      </c>
      <c r="AR157" s="29"/>
      <c r="AS157" s="9">
        <f t="shared" si="172"/>
        <v>6801500</v>
      </c>
      <c r="AT157" s="29"/>
      <c r="AU157" s="9">
        <f t="shared" si="147"/>
        <v>6801500</v>
      </c>
      <c r="AV157" s="29">
        <f t="shared" si="208"/>
        <v>6688100</v>
      </c>
      <c r="AW157" s="29"/>
      <c r="AX157" s="29">
        <f t="shared" si="173"/>
        <v>6688100</v>
      </c>
      <c r="AY157" s="29"/>
      <c r="AZ157" s="29">
        <f t="shared" si="148"/>
        <v>6688100</v>
      </c>
      <c r="BA157" s="29"/>
      <c r="BB157" s="29">
        <f t="shared" si="208"/>
        <v>6889000</v>
      </c>
      <c r="BC157" s="29">
        <f t="shared" si="208"/>
        <v>6889000</v>
      </c>
      <c r="BD157" s="29">
        <f t="shared" si="208"/>
        <v>0</v>
      </c>
      <c r="BE157" s="29">
        <f t="shared" si="208"/>
        <v>6889000</v>
      </c>
      <c r="BF157" s="29">
        <f t="shared" si="208"/>
        <v>0</v>
      </c>
      <c r="BG157" s="29">
        <f t="shared" si="193"/>
        <v>123100</v>
      </c>
      <c r="BH157" s="80">
        <f t="shared" si="194"/>
        <v>101.78690666279576</v>
      </c>
      <c r="BI157" s="29">
        <f t="shared" si="195"/>
        <v>123100</v>
      </c>
      <c r="BJ157" s="81">
        <f t="shared" si="196"/>
        <v>101.78690666279576</v>
      </c>
    </row>
    <row r="158" spans="1:62" ht="30" hidden="1" x14ac:dyDescent="0.25">
      <c r="A158" s="106" t="s">
        <v>113</v>
      </c>
      <c r="B158" s="124">
        <v>51</v>
      </c>
      <c r="C158" s="124">
        <v>2</v>
      </c>
      <c r="D158" s="3" t="s">
        <v>146</v>
      </c>
      <c r="E158" s="124">
        <v>851</v>
      </c>
      <c r="F158" s="3" t="s">
        <v>80</v>
      </c>
      <c r="G158" s="3" t="s">
        <v>14</v>
      </c>
      <c r="H158" s="3" t="s">
        <v>301</v>
      </c>
      <c r="I158" s="3" t="s">
        <v>114</v>
      </c>
      <c r="J158" s="29">
        <f>'7.ВС'!J163</f>
        <v>7012100</v>
      </c>
      <c r="K158" s="29">
        <f>'7.ВС'!K163</f>
        <v>0</v>
      </c>
      <c r="L158" s="29">
        <f>'7.ВС'!L163</f>
        <v>7012100</v>
      </c>
      <c r="M158" s="29">
        <f>'7.ВС'!M163</f>
        <v>0</v>
      </c>
      <c r="N158" s="29">
        <f>'7.ВС'!N163</f>
        <v>232008</v>
      </c>
      <c r="O158" s="29">
        <f>'7.ВС'!O163</f>
        <v>0</v>
      </c>
      <c r="P158" s="29">
        <f>'7.ВС'!P163</f>
        <v>232008</v>
      </c>
      <c r="Q158" s="29">
        <f>'7.ВС'!Q163</f>
        <v>0</v>
      </c>
      <c r="R158" s="29">
        <f>'7.ВС'!R163</f>
        <v>7244108</v>
      </c>
      <c r="S158" s="29">
        <f>'7.ВС'!S163</f>
        <v>0</v>
      </c>
      <c r="T158" s="29">
        <f>'7.ВС'!T163</f>
        <v>7244108</v>
      </c>
      <c r="U158" s="29">
        <f>'7.ВС'!U163</f>
        <v>0</v>
      </c>
      <c r="V158" s="29">
        <f>'7.ВС'!V163</f>
        <v>0</v>
      </c>
      <c r="W158" s="29">
        <f>'7.ВС'!W163</f>
        <v>0</v>
      </c>
      <c r="X158" s="29">
        <f>'7.ВС'!X163</f>
        <v>0</v>
      </c>
      <c r="Y158" s="29">
        <f>'7.ВС'!Y163</f>
        <v>0</v>
      </c>
      <c r="Z158" s="29">
        <f>'7.ВС'!Z163</f>
        <v>7244108</v>
      </c>
      <c r="AA158" s="29">
        <f>'7.ВС'!AA163</f>
        <v>0</v>
      </c>
      <c r="AB158" s="29">
        <f>'7.ВС'!AB163</f>
        <v>7244108</v>
      </c>
      <c r="AC158" s="29">
        <f>'7.ВС'!AC163</f>
        <v>0</v>
      </c>
      <c r="AD158" s="29">
        <f>'7.ВС'!AD163</f>
        <v>0</v>
      </c>
      <c r="AE158" s="29">
        <f>'7.ВС'!AE163</f>
        <v>0</v>
      </c>
      <c r="AF158" s="29">
        <f>'7.ВС'!AF163</f>
        <v>0</v>
      </c>
      <c r="AG158" s="29">
        <f>'7.ВС'!AG163</f>
        <v>0</v>
      </c>
      <c r="AH158" s="29">
        <f>'7.ВС'!AH163</f>
        <v>7244108</v>
      </c>
      <c r="AI158" s="29">
        <f>'7.ВС'!AI163</f>
        <v>0</v>
      </c>
      <c r="AJ158" s="29">
        <f>'7.ВС'!AJ163</f>
        <v>7244108</v>
      </c>
      <c r="AK158" s="29">
        <f>'7.ВС'!AK163</f>
        <v>0</v>
      </c>
      <c r="AL158" s="29"/>
      <c r="AM158" s="29"/>
      <c r="AN158" s="29"/>
      <c r="AO158" s="29"/>
      <c r="AP158" s="29"/>
      <c r="AQ158" s="29">
        <f>'7.ВС'!AQ163</f>
        <v>6801500</v>
      </c>
      <c r="AR158" s="29"/>
      <c r="AS158" s="9">
        <f t="shared" si="172"/>
        <v>6801500</v>
      </c>
      <c r="AT158" s="29"/>
      <c r="AU158" s="9">
        <f t="shared" si="147"/>
        <v>6801500</v>
      </c>
      <c r="AV158" s="29">
        <f>'7.ВС'!AV163</f>
        <v>6688100</v>
      </c>
      <c r="AW158" s="29"/>
      <c r="AX158" s="29">
        <f t="shared" si="173"/>
        <v>6688100</v>
      </c>
      <c r="AY158" s="29"/>
      <c r="AZ158" s="29">
        <f t="shared" si="148"/>
        <v>6688100</v>
      </c>
      <c r="BA158" s="29"/>
      <c r="BB158" s="29">
        <f>'7.ВС'!BA163</f>
        <v>6889000</v>
      </c>
      <c r="BC158" s="29">
        <f>'7.ВС'!BB163</f>
        <v>6889000</v>
      </c>
      <c r="BD158" s="29">
        <f>'7.ВС'!BC163</f>
        <v>0</v>
      </c>
      <c r="BE158" s="29">
        <f>'7.ВС'!BD163</f>
        <v>6889000</v>
      </c>
      <c r="BF158" s="29">
        <f>'7.ВС'!BE163</f>
        <v>0</v>
      </c>
      <c r="BG158" s="29">
        <f t="shared" si="193"/>
        <v>123100</v>
      </c>
      <c r="BH158" s="80">
        <f t="shared" si="194"/>
        <v>101.78690666279576</v>
      </c>
      <c r="BI158" s="29">
        <f t="shared" si="195"/>
        <v>123100</v>
      </c>
      <c r="BJ158" s="81">
        <f t="shared" si="196"/>
        <v>101.78690666279576</v>
      </c>
    </row>
    <row r="159" spans="1:62" ht="30" hidden="1" x14ac:dyDescent="0.25">
      <c r="A159" s="22" t="s">
        <v>115</v>
      </c>
      <c r="B159" s="124">
        <v>51</v>
      </c>
      <c r="C159" s="124">
        <v>2</v>
      </c>
      <c r="D159" s="3" t="s">
        <v>146</v>
      </c>
      <c r="E159" s="124">
        <v>851</v>
      </c>
      <c r="F159" s="3" t="s">
        <v>80</v>
      </c>
      <c r="G159" s="3" t="s">
        <v>14</v>
      </c>
      <c r="H159" s="3" t="s">
        <v>302</v>
      </c>
      <c r="I159" s="3"/>
      <c r="J159" s="29">
        <f t="shared" ref="J159:BC163" si="209">J160</f>
        <v>7607000</v>
      </c>
      <c r="K159" s="29">
        <f t="shared" si="209"/>
        <v>0</v>
      </c>
      <c r="L159" s="29">
        <f t="shared" si="209"/>
        <v>7607000</v>
      </c>
      <c r="M159" s="29">
        <f t="shared" si="209"/>
        <v>0</v>
      </c>
      <c r="N159" s="29">
        <f t="shared" si="209"/>
        <v>0</v>
      </c>
      <c r="O159" s="29">
        <f t="shared" si="209"/>
        <v>0</v>
      </c>
      <c r="P159" s="29">
        <f t="shared" si="209"/>
        <v>0</v>
      </c>
      <c r="Q159" s="29">
        <f t="shared" si="209"/>
        <v>0</v>
      </c>
      <c r="R159" s="29">
        <f t="shared" si="209"/>
        <v>7607000</v>
      </c>
      <c r="S159" s="29">
        <f t="shared" si="209"/>
        <v>0</v>
      </c>
      <c r="T159" s="29">
        <f t="shared" si="209"/>
        <v>7607000</v>
      </c>
      <c r="U159" s="29">
        <f t="shared" si="209"/>
        <v>0</v>
      </c>
      <c r="V159" s="29">
        <f t="shared" si="209"/>
        <v>0</v>
      </c>
      <c r="W159" s="29">
        <f t="shared" si="209"/>
        <v>0</v>
      </c>
      <c r="X159" s="29">
        <f t="shared" si="209"/>
        <v>0</v>
      </c>
      <c r="Y159" s="29">
        <f t="shared" si="209"/>
        <v>0</v>
      </c>
      <c r="Z159" s="29">
        <f t="shared" si="209"/>
        <v>7607000</v>
      </c>
      <c r="AA159" s="29">
        <f t="shared" si="209"/>
        <v>0</v>
      </c>
      <c r="AB159" s="29">
        <f t="shared" si="209"/>
        <v>7607000</v>
      </c>
      <c r="AC159" s="29">
        <f t="shared" si="209"/>
        <v>0</v>
      </c>
      <c r="AD159" s="29">
        <f t="shared" si="209"/>
        <v>0</v>
      </c>
      <c r="AE159" s="29">
        <f t="shared" si="209"/>
        <v>0</v>
      </c>
      <c r="AF159" s="29">
        <f t="shared" si="209"/>
        <v>0</v>
      </c>
      <c r="AG159" s="29">
        <f t="shared" si="209"/>
        <v>0</v>
      </c>
      <c r="AH159" s="29">
        <f t="shared" si="209"/>
        <v>7607000</v>
      </c>
      <c r="AI159" s="29">
        <f t="shared" si="209"/>
        <v>0</v>
      </c>
      <c r="AJ159" s="29">
        <f t="shared" si="209"/>
        <v>7607000</v>
      </c>
      <c r="AK159" s="29">
        <f t="shared" si="209"/>
        <v>0</v>
      </c>
      <c r="AL159" s="29"/>
      <c r="AM159" s="29"/>
      <c r="AN159" s="29"/>
      <c r="AO159" s="29"/>
      <c r="AP159" s="29"/>
      <c r="AQ159" s="29">
        <f t="shared" si="209"/>
        <v>7393800</v>
      </c>
      <c r="AR159" s="29"/>
      <c r="AS159" s="9">
        <f t="shared" si="172"/>
        <v>7393800</v>
      </c>
      <c r="AT159" s="29"/>
      <c r="AU159" s="9">
        <f t="shared" si="147"/>
        <v>7393800</v>
      </c>
      <c r="AV159" s="29">
        <f t="shared" si="209"/>
        <v>7200100</v>
      </c>
      <c r="AW159" s="29"/>
      <c r="AX159" s="29">
        <f t="shared" si="173"/>
        <v>7200100</v>
      </c>
      <c r="AY159" s="29"/>
      <c r="AZ159" s="29">
        <f t="shared" si="148"/>
        <v>7200100</v>
      </c>
      <c r="BA159" s="29"/>
      <c r="BB159" s="29">
        <f t="shared" si="209"/>
        <v>7443400</v>
      </c>
      <c r="BC159" s="29">
        <f t="shared" si="209"/>
        <v>7443400</v>
      </c>
      <c r="BD159" s="29">
        <f t="shared" ref="BB159:BF163" si="210">BD160</f>
        <v>0</v>
      </c>
      <c r="BE159" s="29">
        <f t="shared" si="210"/>
        <v>7443400</v>
      </c>
      <c r="BF159" s="29">
        <f t="shared" si="210"/>
        <v>0</v>
      </c>
      <c r="BG159" s="29">
        <f t="shared" si="193"/>
        <v>163600</v>
      </c>
      <c r="BH159" s="80">
        <f t="shared" si="194"/>
        <v>102.19792030523685</v>
      </c>
      <c r="BI159" s="29">
        <f t="shared" si="195"/>
        <v>163600</v>
      </c>
      <c r="BJ159" s="81">
        <f t="shared" si="196"/>
        <v>102.19792030523685</v>
      </c>
    </row>
    <row r="160" spans="1:62" ht="60" hidden="1" x14ac:dyDescent="0.25">
      <c r="A160" s="106" t="s">
        <v>56</v>
      </c>
      <c r="B160" s="124">
        <v>51</v>
      </c>
      <c r="C160" s="124">
        <v>2</v>
      </c>
      <c r="D160" s="3" t="s">
        <v>146</v>
      </c>
      <c r="E160" s="124">
        <v>851</v>
      </c>
      <c r="F160" s="3" t="s">
        <v>80</v>
      </c>
      <c r="G160" s="3" t="s">
        <v>14</v>
      </c>
      <c r="H160" s="3" t="s">
        <v>302</v>
      </c>
      <c r="I160" s="5">
        <v>600</v>
      </c>
      <c r="J160" s="29">
        <f t="shared" si="209"/>
        <v>7607000</v>
      </c>
      <c r="K160" s="29">
        <f t="shared" si="209"/>
        <v>0</v>
      </c>
      <c r="L160" s="29">
        <f t="shared" si="209"/>
        <v>7607000</v>
      </c>
      <c r="M160" s="29">
        <f t="shared" si="209"/>
        <v>0</v>
      </c>
      <c r="N160" s="29">
        <f t="shared" si="209"/>
        <v>0</v>
      </c>
      <c r="O160" s="29">
        <f t="shared" si="209"/>
        <v>0</v>
      </c>
      <c r="P160" s="29">
        <f t="shared" si="209"/>
        <v>0</v>
      </c>
      <c r="Q160" s="29">
        <f t="shared" si="209"/>
        <v>0</v>
      </c>
      <c r="R160" s="29">
        <f t="shared" si="209"/>
        <v>7607000</v>
      </c>
      <c r="S160" s="29">
        <f t="shared" si="209"/>
        <v>0</v>
      </c>
      <c r="T160" s="29">
        <f t="shared" si="209"/>
        <v>7607000</v>
      </c>
      <c r="U160" s="29">
        <f t="shared" si="209"/>
        <v>0</v>
      </c>
      <c r="V160" s="29">
        <f t="shared" si="209"/>
        <v>0</v>
      </c>
      <c r="W160" s="29">
        <f t="shared" si="209"/>
        <v>0</v>
      </c>
      <c r="X160" s="29">
        <f t="shared" si="209"/>
        <v>0</v>
      </c>
      <c r="Y160" s="29">
        <f t="shared" si="209"/>
        <v>0</v>
      </c>
      <c r="Z160" s="29">
        <f t="shared" si="209"/>
        <v>7607000</v>
      </c>
      <c r="AA160" s="29">
        <f t="shared" si="209"/>
        <v>0</v>
      </c>
      <c r="AB160" s="29">
        <f t="shared" si="209"/>
        <v>7607000</v>
      </c>
      <c r="AC160" s="29">
        <f t="shared" si="209"/>
        <v>0</v>
      </c>
      <c r="AD160" s="29">
        <f t="shared" si="209"/>
        <v>0</v>
      </c>
      <c r="AE160" s="29">
        <f t="shared" si="209"/>
        <v>0</v>
      </c>
      <c r="AF160" s="29">
        <f t="shared" si="209"/>
        <v>0</v>
      </c>
      <c r="AG160" s="29">
        <f t="shared" si="209"/>
        <v>0</v>
      </c>
      <c r="AH160" s="29">
        <f t="shared" si="209"/>
        <v>7607000</v>
      </c>
      <c r="AI160" s="29">
        <f t="shared" si="209"/>
        <v>0</v>
      </c>
      <c r="AJ160" s="29">
        <f t="shared" si="209"/>
        <v>7607000</v>
      </c>
      <c r="AK160" s="29">
        <f t="shared" si="209"/>
        <v>0</v>
      </c>
      <c r="AL160" s="29"/>
      <c r="AM160" s="29"/>
      <c r="AN160" s="29"/>
      <c r="AO160" s="29"/>
      <c r="AP160" s="29"/>
      <c r="AQ160" s="29">
        <f t="shared" si="209"/>
        <v>7393800</v>
      </c>
      <c r="AR160" s="29"/>
      <c r="AS160" s="9">
        <f t="shared" si="172"/>
        <v>7393800</v>
      </c>
      <c r="AT160" s="29"/>
      <c r="AU160" s="9">
        <f t="shared" si="147"/>
        <v>7393800</v>
      </c>
      <c r="AV160" s="29">
        <f t="shared" si="209"/>
        <v>7200100</v>
      </c>
      <c r="AW160" s="29"/>
      <c r="AX160" s="29">
        <f t="shared" si="173"/>
        <v>7200100</v>
      </c>
      <c r="AY160" s="29"/>
      <c r="AZ160" s="29">
        <f t="shared" si="148"/>
        <v>7200100</v>
      </c>
      <c r="BA160" s="29"/>
      <c r="BB160" s="29">
        <f t="shared" si="210"/>
        <v>7443400</v>
      </c>
      <c r="BC160" s="29">
        <f t="shared" si="210"/>
        <v>7443400</v>
      </c>
      <c r="BD160" s="29">
        <f t="shared" si="210"/>
        <v>0</v>
      </c>
      <c r="BE160" s="29">
        <f t="shared" si="210"/>
        <v>7443400</v>
      </c>
      <c r="BF160" s="29">
        <f t="shared" si="210"/>
        <v>0</v>
      </c>
      <c r="BG160" s="29">
        <f t="shared" si="193"/>
        <v>163600</v>
      </c>
      <c r="BH160" s="80">
        <f t="shared" si="194"/>
        <v>102.19792030523685</v>
      </c>
      <c r="BI160" s="29">
        <f t="shared" si="195"/>
        <v>163600</v>
      </c>
      <c r="BJ160" s="81">
        <f t="shared" si="196"/>
        <v>102.19792030523685</v>
      </c>
    </row>
    <row r="161" spans="1:62" ht="30" hidden="1" x14ac:dyDescent="0.25">
      <c r="A161" s="106" t="s">
        <v>113</v>
      </c>
      <c r="B161" s="124">
        <v>51</v>
      </c>
      <c r="C161" s="124">
        <v>2</v>
      </c>
      <c r="D161" s="3" t="s">
        <v>146</v>
      </c>
      <c r="E161" s="124">
        <v>851</v>
      </c>
      <c r="F161" s="3" t="s">
        <v>80</v>
      </c>
      <c r="G161" s="3" t="s">
        <v>14</v>
      </c>
      <c r="H161" s="3" t="s">
        <v>302</v>
      </c>
      <c r="I161" s="5">
        <v>610</v>
      </c>
      <c r="J161" s="29">
        <f>'7.ВС'!J166</f>
        <v>7607000</v>
      </c>
      <c r="K161" s="29">
        <f>'7.ВС'!K166</f>
        <v>0</v>
      </c>
      <c r="L161" s="29">
        <f>'7.ВС'!L166</f>
        <v>7607000</v>
      </c>
      <c r="M161" s="29">
        <f>'7.ВС'!M166</f>
        <v>0</v>
      </c>
      <c r="N161" s="29">
        <f>'7.ВС'!N166</f>
        <v>0</v>
      </c>
      <c r="O161" s="29">
        <f>'7.ВС'!O166</f>
        <v>0</v>
      </c>
      <c r="P161" s="29">
        <f>'7.ВС'!P166</f>
        <v>0</v>
      </c>
      <c r="Q161" s="29">
        <f>'7.ВС'!Q166</f>
        <v>0</v>
      </c>
      <c r="R161" s="29">
        <f>'7.ВС'!R166</f>
        <v>7607000</v>
      </c>
      <c r="S161" s="29">
        <f>'7.ВС'!S166</f>
        <v>0</v>
      </c>
      <c r="T161" s="29">
        <f>'7.ВС'!T166</f>
        <v>7607000</v>
      </c>
      <c r="U161" s="29">
        <f>'7.ВС'!U166</f>
        <v>0</v>
      </c>
      <c r="V161" s="29">
        <f>'7.ВС'!V166</f>
        <v>0</v>
      </c>
      <c r="W161" s="29">
        <f>'7.ВС'!W166</f>
        <v>0</v>
      </c>
      <c r="X161" s="29">
        <f>'7.ВС'!X166</f>
        <v>0</v>
      </c>
      <c r="Y161" s="29">
        <f>'7.ВС'!Y166</f>
        <v>0</v>
      </c>
      <c r="Z161" s="29">
        <f>'7.ВС'!Z166</f>
        <v>7607000</v>
      </c>
      <c r="AA161" s="29">
        <f>'7.ВС'!AA166</f>
        <v>0</v>
      </c>
      <c r="AB161" s="29">
        <f>'7.ВС'!AB166</f>
        <v>7607000</v>
      </c>
      <c r="AC161" s="29">
        <f>'7.ВС'!AC166</f>
        <v>0</v>
      </c>
      <c r="AD161" s="29">
        <f>'7.ВС'!AD166</f>
        <v>0</v>
      </c>
      <c r="AE161" s="29">
        <f>'7.ВС'!AE166</f>
        <v>0</v>
      </c>
      <c r="AF161" s="29">
        <f>'7.ВС'!AF166</f>
        <v>0</v>
      </c>
      <c r="AG161" s="29">
        <f>'7.ВС'!AG166</f>
        <v>0</v>
      </c>
      <c r="AH161" s="29">
        <f>'7.ВС'!AH166</f>
        <v>7607000</v>
      </c>
      <c r="AI161" s="29">
        <f>'7.ВС'!AI166</f>
        <v>0</v>
      </c>
      <c r="AJ161" s="29">
        <f>'7.ВС'!AJ166</f>
        <v>7607000</v>
      </c>
      <c r="AK161" s="29">
        <f>'7.ВС'!AK166</f>
        <v>0</v>
      </c>
      <c r="AL161" s="29"/>
      <c r="AM161" s="29"/>
      <c r="AN161" s="29"/>
      <c r="AO161" s="29"/>
      <c r="AP161" s="29"/>
      <c r="AQ161" s="29">
        <f>'7.ВС'!AQ166</f>
        <v>7393800</v>
      </c>
      <c r="AR161" s="29"/>
      <c r="AS161" s="9">
        <f t="shared" si="172"/>
        <v>7393800</v>
      </c>
      <c r="AT161" s="29"/>
      <c r="AU161" s="9">
        <f t="shared" si="147"/>
        <v>7393800</v>
      </c>
      <c r="AV161" s="29">
        <f>'7.ВС'!AV166</f>
        <v>7200100</v>
      </c>
      <c r="AW161" s="29"/>
      <c r="AX161" s="29">
        <f t="shared" si="173"/>
        <v>7200100</v>
      </c>
      <c r="AY161" s="29"/>
      <c r="AZ161" s="29">
        <f t="shared" si="148"/>
        <v>7200100</v>
      </c>
      <c r="BA161" s="29"/>
      <c r="BB161" s="29">
        <f>'7.ВС'!BA166</f>
        <v>7443400</v>
      </c>
      <c r="BC161" s="29">
        <f>'7.ВС'!BB166</f>
        <v>7443400</v>
      </c>
      <c r="BD161" s="29">
        <f>'7.ВС'!BC166</f>
        <v>0</v>
      </c>
      <c r="BE161" s="29">
        <f>'7.ВС'!BD166</f>
        <v>7443400</v>
      </c>
      <c r="BF161" s="29">
        <f>'7.ВС'!BE166</f>
        <v>0</v>
      </c>
      <c r="BG161" s="29">
        <f t="shared" si="193"/>
        <v>163600</v>
      </c>
      <c r="BH161" s="80">
        <f t="shared" si="194"/>
        <v>102.19792030523685</v>
      </c>
      <c r="BI161" s="29">
        <f t="shared" si="195"/>
        <v>163600</v>
      </c>
      <c r="BJ161" s="81">
        <f t="shared" si="196"/>
        <v>102.19792030523685</v>
      </c>
    </row>
    <row r="162" spans="1:62" ht="30" hidden="1" x14ac:dyDescent="0.25">
      <c r="A162" s="22" t="s">
        <v>121</v>
      </c>
      <c r="B162" s="124">
        <v>51</v>
      </c>
      <c r="C162" s="124">
        <v>2</v>
      </c>
      <c r="D162" s="3" t="s">
        <v>146</v>
      </c>
      <c r="E162" s="124">
        <v>851</v>
      </c>
      <c r="F162" s="3" t="s">
        <v>80</v>
      </c>
      <c r="G162" s="3" t="s">
        <v>14</v>
      </c>
      <c r="H162" s="3" t="s">
        <v>304</v>
      </c>
      <c r="I162" s="5"/>
      <c r="J162" s="29">
        <f t="shared" ref="J162" si="211">J163+J165</f>
        <v>276500</v>
      </c>
      <c r="K162" s="29">
        <f t="shared" ref="K162:U162" si="212">K163+K165</f>
        <v>0</v>
      </c>
      <c r="L162" s="29">
        <f t="shared" si="212"/>
        <v>276500</v>
      </c>
      <c r="M162" s="29">
        <f t="shared" si="212"/>
        <v>0</v>
      </c>
      <c r="N162" s="29">
        <f t="shared" si="212"/>
        <v>47368</v>
      </c>
      <c r="O162" s="29">
        <f t="shared" si="212"/>
        <v>0</v>
      </c>
      <c r="P162" s="29">
        <f t="shared" si="212"/>
        <v>47368</v>
      </c>
      <c r="Q162" s="29">
        <f t="shared" si="212"/>
        <v>0</v>
      </c>
      <c r="R162" s="29">
        <f t="shared" si="212"/>
        <v>323868</v>
      </c>
      <c r="S162" s="29">
        <f t="shared" si="212"/>
        <v>0</v>
      </c>
      <c r="T162" s="29">
        <f t="shared" si="212"/>
        <v>323868</v>
      </c>
      <c r="U162" s="29">
        <f t="shared" si="212"/>
        <v>0</v>
      </c>
      <c r="V162" s="29">
        <f t="shared" ref="V162:AC162" si="213">V163+V165</f>
        <v>0</v>
      </c>
      <c r="W162" s="29">
        <f t="shared" si="213"/>
        <v>0</v>
      </c>
      <c r="X162" s="29">
        <f t="shared" si="213"/>
        <v>0</v>
      </c>
      <c r="Y162" s="29">
        <f t="shared" si="213"/>
        <v>0</v>
      </c>
      <c r="Z162" s="29">
        <f t="shared" si="213"/>
        <v>323868</v>
      </c>
      <c r="AA162" s="29">
        <f t="shared" si="213"/>
        <v>0</v>
      </c>
      <c r="AB162" s="29">
        <f t="shared" si="213"/>
        <v>323868</v>
      </c>
      <c r="AC162" s="29">
        <f t="shared" si="213"/>
        <v>0</v>
      </c>
      <c r="AD162" s="29">
        <f t="shared" ref="AD162:AK162" si="214">AD163+AD165</f>
        <v>0</v>
      </c>
      <c r="AE162" s="29">
        <f t="shared" si="214"/>
        <v>0</v>
      </c>
      <c r="AF162" s="29">
        <f t="shared" si="214"/>
        <v>0</v>
      </c>
      <c r="AG162" s="29">
        <f t="shared" si="214"/>
        <v>0</v>
      </c>
      <c r="AH162" s="29">
        <f t="shared" si="214"/>
        <v>323868</v>
      </c>
      <c r="AI162" s="29">
        <f t="shared" si="214"/>
        <v>0</v>
      </c>
      <c r="AJ162" s="29">
        <f t="shared" si="214"/>
        <v>323868</v>
      </c>
      <c r="AK162" s="29">
        <f t="shared" si="214"/>
        <v>0</v>
      </c>
      <c r="AL162" s="29"/>
      <c r="AM162" s="29"/>
      <c r="AN162" s="29"/>
      <c r="AO162" s="29"/>
      <c r="AP162" s="29"/>
      <c r="AQ162" s="29">
        <f t="shared" ref="AQ162:BF162" si="215">AQ163+AQ165</f>
        <v>0</v>
      </c>
      <c r="AR162" s="29"/>
      <c r="AS162" s="9">
        <f t="shared" si="172"/>
        <v>0</v>
      </c>
      <c r="AT162" s="29"/>
      <c r="AU162" s="9">
        <f t="shared" si="147"/>
        <v>0</v>
      </c>
      <c r="AV162" s="29">
        <f t="shared" si="215"/>
        <v>0</v>
      </c>
      <c r="AW162" s="29"/>
      <c r="AX162" s="29">
        <f t="shared" si="173"/>
        <v>0</v>
      </c>
      <c r="AY162" s="29"/>
      <c r="AZ162" s="29">
        <f t="shared" si="148"/>
        <v>0</v>
      </c>
      <c r="BA162" s="29"/>
      <c r="BB162" s="29">
        <f t="shared" ref="BB162" si="216">BB163+BB165</f>
        <v>318550</v>
      </c>
      <c r="BC162" s="29">
        <f t="shared" si="215"/>
        <v>359869</v>
      </c>
      <c r="BD162" s="29">
        <f t="shared" si="215"/>
        <v>0</v>
      </c>
      <c r="BE162" s="29">
        <f t="shared" si="215"/>
        <v>359869</v>
      </c>
      <c r="BF162" s="29">
        <f t="shared" si="215"/>
        <v>0</v>
      </c>
      <c r="BG162" s="29">
        <f t="shared" si="193"/>
        <v>-42050</v>
      </c>
      <c r="BH162" s="80">
        <f t="shared" si="194"/>
        <v>86.799560508554379</v>
      </c>
      <c r="BI162" s="29">
        <f t="shared" si="195"/>
        <v>-83369</v>
      </c>
      <c r="BJ162" s="81">
        <f t="shared" si="196"/>
        <v>76.833514417746457</v>
      </c>
    </row>
    <row r="163" spans="1:62" ht="60" hidden="1" x14ac:dyDescent="0.25">
      <c r="A163" s="106" t="s">
        <v>25</v>
      </c>
      <c r="B163" s="124">
        <v>51</v>
      </c>
      <c r="C163" s="124">
        <v>2</v>
      </c>
      <c r="D163" s="3" t="s">
        <v>146</v>
      </c>
      <c r="E163" s="124">
        <v>851</v>
      </c>
      <c r="F163" s="3" t="s">
        <v>80</v>
      </c>
      <c r="G163" s="3" t="s">
        <v>14</v>
      </c>
      <c r="H163" s="3" t="s">
        <v>304</v>
      </c>
      <c r="I163" s="5">
        <v>200</v>
      </c>
      <c r="J163" s="29">
        <f t="shared" si="209"/>
        <v>209500</v>
      </c>
      <c r="K163" s="29">
        <f t="shared" si="209"/>
        <v>0</v>
      </c>
      <c r="L163" s="29">
        <f t="shared" si="209"/>
        <v>209500</v>
      </c>
      <c r="M163" s="29">
        <f t="shared" si="209"/>
        <v>0</v>
      </c>
      <c r="N163" s="29">
        <f t="shared" si="209"/>
        <v>0</v>
      </c>
      <c r="O163" s="29">
        <f t="shared" si="209"/>
        <v>0</v>
      </c>
      <c r="P163" s="29">
        <f t="shared" si="209"/>
        <v>0</v>
      </c>
      <c r="Q163" s="29">
        <f t="shared" si="209"/>
        <v>0</v>
      </c>
      <c r="R163" s="29">
        <f t="shared" si="209"/>
        <v>209500</v>
      </c>
      <c r="S163" s="29">
        <f t="shared" si="209"/>
        <v>0</v>
      </c>
      <c r="T163" s="29">
        <f t="shared" si="209"/>
        <v>209500</v>
      </c>
      <c r="U163" s="29">
        <f t="shared" si="209"/>
        <v>0</v>
      </c>
      <c r="V163" s="29">
        <f t="shared" si="209"/>
        <v>0</v>
      </c>
      <c r="W163" s="29">
        <f t="shared" si="209"/>
        <v>0</v>
      </c>
      <c r="X163" s="29">
        <f t="shared" si="209"/>
        <v>0</v>
      </c>
      <c r="Y163" s="29">
        <f t="shared" si="209"/>
        <v>0</v>
      </c>
      <c r="Z163" s="29">
        <f t="shared" si="209"/>
        <v>209500</v>
      </c>
      <c r="AA163" s="29">
        <f t="shared" si="209"/>
        <v>0</v>
      </c>
      <c r="AB163" s="29">
        <f t="shared" si="209"/>
        <v>209500</v>
      </c>
      <c r="AC163" s="29">
        <f t="shared" si="209"/>
        <v>0</v>
      </c>
      <c r="AD163" s="29">
        <f t="shared" si="209"/>
        <v>0</v>
      </c>
      <c r="AE163" s="29">
        <f t="shared" si="209"/>
        <v>0</v>
      </c>
      <c r="AF163" s="29">
        <f t="shared" si="209"/>
        <v>0</v>
      </c>
      <c r="AG163" s="29">
        <f t="shared" si="209"/>
        <v>0</v>
      </c>
      <c r="AH163" s="29">
        <f t="shared" si="209"/>
        <v>209500</v>
      </c>
      <c r="AI163" s="29">
        <f t="shared" si="209"/>
        <v>0</v>
      </c>
      <c r="AJ163" s="29">
        <f t="shared" si="209"/>
        <v>209500</v>
      </c>
      <c r="AK163" s="29">
        <f t="shared" si="209"/>
        <v>0</v>
      </c>
      <c r="AL163" s="29"/>
      <c r="AM163" s="29"/>
      <c r="AN163" s="29"/>
      <c r="AO163" s="29"/>
      <c r="AP163" s="29"/>
      <c r="AQ163" s="29">
        <f t="shared" si="209"/>
        <v>0</v>
      </c>
      <c r="AR163" s="29"/>
      <c r="AS163" s="9">
        <f t="shared" si="172"/>
        <v>0</v>
      </c>
      <c r="AT163" s="29"/>
      <c r="AU163" s="9">
        <f t="shared" si="147"/>
        <v>0</v>
      </c>
      <c r="AV163" s="29">
        <f t="shared" si="209"/>
        <v>0</v>
      </c>
      <c r="AW163" s="29"/>
      <c r="AX163" s="29">
        <f t="shared" si="173"/>
        <v>0</v>
      </c>
      <c r="AY163" s="29"/>
      <c r="AZ163" s="29">
        <f t="shared" si="148"/>
        <v>0</v>
      </c>
      <c r="BA163" s="29"/>
      <c r="BB163" s="29">
        <f t="shared" si="210"/>
        <v>258550</v>
      </c>
      <c r="BC163" s="29">
        <f t="shared" si="210"/>
        <v>284148</v>
      </c>
      <c r="BD163" s="29">
        <f t="shared" si="210"/>
        <v>0</v>
      </c>
      <c r="BE163" s="29">
        <f t="shared" si="210"/>
        <v>284148</v>
      </c>
      <c r="BF163" s="29">
        <f t="shared" si="210"/>
        <v>0</v>
      </c>
      <c r="BG163" s="29">
        <f t="shared" si="193"/>
        <v>-49050</v>
      </c>
      <c r="BH163" s="80">
        <f t="shared" si="194"/>
        <v>81.028814542641655</v>
      </c>
      <c r="BI163" s="29">
        <f t="shared" si="195"/>
        <v>-74648</v>
      </c>
      <c r="BJ163" s="81">
        <f t="shared" si="196"/>
        <v>73.729183383307301</v>
      </c>
    </row>
    <row r="164" spans="1:62" ht="60" hidden="1" x14ac:dyDescent="0.25">
      <c r="A164" s="106" t="s">
        <v>12</v>
      </c>
      <c r="B164" s="124">
        <v>51</v>
      </c>
      <c r="C164" s="124">
        <v>2</v>
      </c>
      <c r="D164" s="3" t="s">
        <v>146</v>
      </c>
      <c r="E164" s="124">
        <v>851</v>
      </c>
      <c r="F164" s="3" t="s">
        <v>80</v>
      </c>
      <c r="G164" s="3" t="s">
        <v>14</v>
      </c>
      <c r="H164" s="3" t="s">
        <v>304</v>
      </c>
      <c r="I164" s="5">
        <v>240</v>
      </c>
      <c r="J164" s="29">
        <f>'7.ВС'!J169</f>
        <v>209500</v>
      </c>
      <c r="K164" s="29">
        <f>'7.ВС'!K169</f>
        <v>0</v>
      </c>
      <c r="L164" s="29">
        <f>'7.ВС'!L169</f>
        <v>209500</v>
      </c>
      <c r="M164" s="29">
        <f>'7.ВС'!M169</f>
        <v>0</v>
      </c>
      <c r="N164" s="29">
        <f>'7.ВС'!N169</f>
        <v>0</v>
      </c>
      <c r="O164" s="29">
        <f>'7.ВС'!O169</f>
        <v>0</v>
      </c>
      <c r="P164" s="29">
        <f>'7.ВС'!P169</f>
        <v>0</v>
      </c>
      <c r="Q164" s="29">
        <f>'7.ВС'!Q169</f>
        <v>0</v>
      </c>
      <c r="R164" s="29">
        <f>'7.ВС'!R169</f>
        <v>209500</v>
      </c>
      <c r="S164" s="29">
        <f>'7.ВС'!S169</f>
        <v>0</v>
      </c>
      <c r="T164" s="29">
        <f>'7.ВС'!T169</f>
        <v>209500</v>
      </c>
      <c r="U164" s="29">
        <f>'7.ВС'!U169</f>
        <v>0</v>
      </c>
      <c r="V164" s="29">
        <f>'7.ВС'!V169</f>
        <v>0</v>
      </c>
      <c r="W164" s="29">
        <f>'7.ВС'!W169</f>
        <v>0</v>
      </c>
      <c r="X164" s="29">
        <f>'7.ВС'!X169</f>
        <v>0</v>
      </c>
      <c r="Y164" s="29">
        <f>'7.ВС'!Y169</f>
        <v>0</v>
      </c>
      <c r="Z164" s="29">
        <f>'7.ВС'!Z169</f>
        <v>209500</v>
      </c>
      <c r="AA164" s="29">
        <f>'7.ВС'!AA169</f>
        <v>0</v>
      </c>
      <c r="AB164" s="29">
        <f>'7.ВС'!AB169</f>
        <v>209500</v>
      </c>
      <c r="AC164" s="29">
        <f>'7.ВС'!AC169</f>
        <v>0</v>
      </c>
      <c r="AD164" s="29">
        <f>'7.ВС'!AD169</f>
        <v>0</v>
      </c>
      <c r="AE164" s="29">
        <f>'7.ВС'!AE169</f>
        <v>0</v>
      </c>
      <c r="AF164" s="29">
        <f>'7.ВС'!AF169</f>
        <v>0</v>
      </c>
      <c r="AG164" s="29">
        <f>'7.ВС'!AG169</f>
        <v>0</v>
      </c>
      <c r="AH164" s="29">
        <f>'7.ВС'!AH169</f>
        <v>209500</v>
      </c>
      <c r="AI164" s="29">
        <f>'7.ВС'!AI169</f>
        <v>0</v>
      </c>
      <c r="AJ164" s="29">
        <f>'7.ВС'!AJ169</f>
        <v>209500</v>
      </c>
      <c r="AK164" s="29">
        <f>'7.ВС'!AK169</f>
        <v>0</v>
      </c>
      <c r="AL164" s="29"/>
      <c r="AM164" s="29"/>
      <c r="AN164" s="29"/>
      <c r="AO164" s="29"/>
      <c r="AP164" s="29"/>
      <c r="AQ164" s="29">
        <f>'7.ВС'!AQ169</f>
        <v>0</v>
      </c>
      <c r="AR164" s="29"/>
      <c r="AS164" s="9">
        <f t="shared" si="172"/>
        <v>0</v>
      </c>
      <c r="AT164" s="29"/>
      <c r="AU164" s="9">
        <f t="shared" si="147"/>
        <v>0</v>
      </c>
      <c r="AV164" s="29">
        <f>'7.ВС'!AV169</f>
        <v>0</v>
      </c>
      <c r="AW164" s="29"/>
      <c r="AX164" s="29">
        <f t="shared" si="173"/>
        <v>0</v>
      </c>
      <c r="AY164" s="29"/>
      <c r="AZ164" s="29">
        <f t="shared" si="148"/>
        <v>0</v>
      </c>
      <c r="BA164" s="29"/>
      <c r="BB164" s="29">
        <f>'7.ВС'!BA169</f>
        <v>258550</v>
      </c>
      <c r="BC164" s="29">
        <f>'7.ВС'!BB169</f>
        <v>284148</v>
      </c>
      <c r="BD164" s="29">
        <f>'7.ВС'!BC169</f>
        <v>0</v>
      </c>
      <c r="BE164" s="29">
        <f>'7.ВС'!BD169</f>
        <v>284148</v>
      </c>
      <c r="BF164" s="29">
        <f>'7.ВС'!BE169</f>
        <v>0</v>
      </c>
      <c r="BG164" s="29">
        <f t="shared" si="193"/>
        <v>-49050</v>
      </c>
      <c r="BH164" s="80">
        <f t="shared" si="194"/>
        <v>81.028814542641655</v>
      </c>
      <c r="BI164" s="29">
        <f t="shared" si="195"/>
        <v>-74648</v>
      </c>
      <c r="BJ164" s="81">
        <f t="shared" si="196"/>
        <v>73.729183383307301</v>
      </c>
    </row>
    <row r="165" spans="1:62" ht="60" hidden="1" x14ac:dyDescent="0.25">
      <c r="A165" s="106" t="s">
        <v>56</v>
      </c>
      <c r="B165" s="124">
        <v>51</v>
      </c>
      <c r="C165" s="124">
        <v>2</v>
      </c>
      <c r="D165" s="3" t="s">
        <v>146</v>
      </c>
      <c r="E165" s="124">
        <v>851</v>
      </c>
      <c r="F165" s="3" t="s">
        <v>80</v>
      </c>
      <c r="G165" s="3" t="s">
        <v>14</v>
      </c>
      <c r="H165" s="3" t="s">
        <v>304</v>
      </c>
      <c r="I165" s="5">
        <v>600</v>
      </c>
      <c r="J165" s="29">
        <f t="shared" ref="J165:BF165" si="217">J166</f>
        <v>67000</v>
      </c>
      <c r="K165" s="29">
        <f t="shared" si="217"/>
        <v>0</v>
      </c>
      <c r="L165" s="29">
        <f t="shared" si="217"/>
        <v>67000</v>
      </c>
      <c r="M165" s="29">
        <f t="shared" si="217"/>
        <v>0</v>
      </c>
      <c r="N165" s="29">
        <f t="shared" si="217"/>
        <v>47368</v>
      </c>
      <c r="O165" s="29">
        <f t="shared" si="217"/>
        <v>0</v>
      </c>
      <c r="P165" s="29">
        <f t="shared" si="217"/>
        <v>47368</v>
      </c>
      <c r="Q165" s="29">
        <f t="shared" si="217"/>
        <v>0</v>
      </c>
      <c r="R165" s="29">
        <f t="shared" si="217"/>
        <v>114368</v>
      </c>
      <c r="S165" s="29">
        <f t="shared" si="217"/>
        <v>0</v>
      </c>
      <c r="T165" s="29">
        <f t="shared" si="217"/>
        <v>114368</v>
      </c>
      <c r="U165" s="29">
        <f t="shared" si="217"/>
        <v>0</v>
      </c>
      <c r="V165" s="29">
        <f t="shared" si="217"/>
        <v>0</v>
      </c>
      <c r="W165" s="29">
        <f t="shared" si="217"/>
        <v>0</v>
      </c>
      <c r="X165" s="29">
        <f t="shared" si="217"/>
        <v>0</v>
      </c>
      <c r="Y165" s="29">
        <f t="shared" si="217"/>
        <v>0</v>
      </c>
      <c r="Z165" s="29">
        <f t="shared" si="217"/>
        <v>114368</v>
      </c>
      <c r="AA165" s="29">
        <f t="shared" si="217"/>
        <v>0</v>
      </c>
      <c r="AB165" s="29">
        <f t="shared" si="217"/>
        <v>114368</v>
      </c>
      <c r="AC165" s="29">
        <f t="shared" si="217"/>
        <v>0</v>
      </c>
      <c r="AD165" s="29">
        <f t="shared" si="217"/>
        <v>0</v>
      </c>
      <c r="AE165" s="29">
        <f t="shared" si="217"/>
        <v>0</v>
      </c>
      <c r="AF165" s="29">
        <f t="shared" si="217"/>
        <v>0</v>
      </c>
      <c r="AG165" s="29">
        <f t="shared" si="217"/>
        <v>0</v>
      </c>
      <c r="AH165" s="29">
        <f t="shared" si="217"/>
        <v>114368</v>
      </c>
      <c r="AI165" s="29">
        <f t="shared" si="217"/>
        <v>0</v>
      </c>
      <c r="AJ165" s="29">
        <f t="shared" si="217"/>
        <v>114368</v>
      </c>
      <c r="AK165" s="29">
        <f t="shared" si="217"/>
        <v>0</v>
      </c>
      <c r="AL165" s="29"/>
      <c r="AM165" s="29"/>
      <c r="AN165" s="29"/>
      <c r="AO165" s="29"/>
      <c r="AP165" s="29"/>
      <c r="AQ165" s="29">
        <f t="shared" si="217"/>
        <v>0</v>
      </c>
      <c r="AR165" s="29"/>
      <c r="AS165" s="9">
        <f t="shared" si="172"/>
        <v>0</v>
      </c>
      <c r="AT165" s="29"/>
      <c r="AU165" s="9">
        <f t="shared" si="147"/>
        <v>0</v>
      </c>
      <c r="AV165" s="29">
        <f t="shared" si="217"/>
        <v>0</v>
      </c>
      <c r="AW165" s="29"/>
      <c r="AX165" s="29">
        <f t="shared" si="173"/>
        <v>0</v>
      </c>
      <c r="AY165" s="29"/>
      <c r="AZ165" s="29">
        <f t="shared" si="148"/>
        <v>0</v>
      </c>
      <c r="BA165" s="29"/>
      <c r="BB165" s="29">
        <f t="shared" si="217"/>
        <v>60000</v>
      </c>
      <c r="BC165" s="29">
        <f t="shared" si="217"/>
        <v>75721</v>
      </c>
      <c r="BD165" s="29">
        <f t="shared" si="217"/>
        <v>0</v>
      </c>
      <c r="BE165" s="29">
        <f t="shared" si="217"/>
        <v>75721</v>
      </c>
      <c r="BF165" s="29">
        <f t="shared" si="217"/>
        <v>0</v>
      </c>
      <c r="BG165" s="29">
        <f t="shared" si="193"/>
        <v>7000</v>
      </c>
      <c r="BH165" s="80">
        <f t="shared" si="194"/>
        <v>111.66666666666667</v>
      </c>
      <c r="BI165" s="29">
        <f t="shared" si="195"/>
        <v>-8721</v>
      </c>
      <c r="BJ165" s="81">
        <f t="shared" si="196"/>
        <v>88.482719456953816</v>
      </c>
    </row>
    <row r="166" spans="1:62" ht="30" hidden="1" x14ac:dyDescent="0.25">
      <c r="A166" s="106" t="s">
        <v>113</v>
      </c>
      <c r="B166" s="124">
        <v>51</v>
      </c>
      <c r="C166" s="124">
        <v>2</v>
      </c>
      <c r="D166" s="3" t="s">
        <v>146</v>
      </c>
      <c r="E166" s="124">
        <v>851</v>
      </c>
      <c r="F166" s="3" t="s">
        <v>80</v>
      </c>
      <c r="G166" s="3" t="s">
        <v>14</v>
      </c>
      <c r="H166" s="3" t="s">
        <v>304</v>
      </c>
      <c r="I166" s="5">
        <v>610</v>
      </c>
      <c r="J166" s="29">
        <f>'7.ВС'!J171</f>
        <v>67000</v>
      </c>
      <c r="K166" s="29">
        <f>'7.ВС'!K171</f>
        <v>0</v>
      </c>
      <c r="L166" s="29">
        <f>'7.ВС'!L171</f>
        <v>67000</v>
      </c>
      <c r="M166" s="29">
        <f>'7.ВС'!M171</f>
        <v>0</v>
      </c>
      <c r="N166" s="29">
        <f>'7.ВС'!N171</f>
        <v>47368</v>
      </c>
      <c r="O166" s="29">
        <f>'7.ВС'!O171</f>
        <v>0</v>
      </c>
      <c r="P166" s="29">
        <f>'7.ВС'!P171</f>
        <v>47368</v>
      </c>
      <c r="Q166" s="29">
        <f>'7.ВС'!Q171</f>
        <v>0</v>
      </c>
      <c r="R166" s="29">
        <f>'7.ВС'!R171</f>
        <v>114368</v>
      </c>
      <c r="S166" s="29">
        <f>'7.ВС'!S171</f>
        <v>0</v>
      </c>
      <c r="T166" s="29">
        <f>'7.ВС'!T171</f>
        <v>114368</v>
      </c>
      <c r="U166" s="29">
        <f>'7.ВС'!U171</f>
        <v>0</v>
      </c>
      <c r="V166" s="29">
        <f>'7.ВС'!V171</f>
        <v>0</v>
      </c>
      <c r="W166" s="29">
        <f>'7.ВС'!W171</f>
        <v>0</v>
      </c>
      <c r="X166" s="29">
        <f>'7.ВС'!X171</f>
        <v>0</v>
      </c>
      <c r="Y166" s="29">
        <f>'7.ВС'!Y171</f>
        <v>0</v>
      </c>
      <c r="Z166" s="29">
        <f>'7.ВС'!Z171</f>
        <v>114368</v>
      </c>
      <c r="AA166" s="29">
        <f>'7.ВС'!AA171</f>
        <v>0</v>
      </c>
      <c r="AB166" s="29">
        <f>'7.ВС'!AB171</f>
        <v>114368</v>
      </c>
      <c r="AC166" s="29">
        <f>'7.ВС'!AC171</f>
        <v>0</v>
      </c>
      <c r="AD166" s="29">
        <f>'7.ВС'!AD171</f>
        <v>0</v>
      </c>
      <c r="AE166" s="29">
        <f>'7.ВС'!AE171</f>
        <v>0</v>
      </c>
      <c r="AF166" s="29">
        <f>'7.ВС'!AF171</f>
        <v>0</v>
      </c>
      <c r="AG166" s="29">
        <f>'7.ВС'!AG171</f>
        <v>0</v>
      </c>
      <c r="AH166" s="29">
        <f>'7.ВС'!AH171</f>
        <v>114368</v>
      </c>
      <c r="AI166" s="29">
        <f>'7.ВС'!AI171</f>
        <v>0</v>
      </c>
      <c r="AJ166" s="29">
        <f>'7.ВС'!AJ171</f>
        <v>114368</v>
      </c>
      <c r="AK166" s="29">
        <f>'7.ВС'!AK171</f>
        <v>0</v>
      </c>
      <c r="AL166" s="29"/>
      <c r="AM166" s="29"/>
      <c r="AN166" s="29"/>
      <c r="AO166" s="29"/>
      <c r="AP166" s="29"/>
      <c r="AQ166" s="29">
        <f>'7.ВС'!AQ171</f>
        <v>0</v>
      </c>
      <c r="AR166" s="29"/>
      <c r="AS166" s="9">
        <f t="shared" si="172"/>
        <v>0</v>
      </c>
      <c r="AT166" s="29"/>
      <c r="AU166" s="9">
        <f t="shared" si="147"/>
        <v>0</v>
      </c>
      <c r="AV166" s="29">
        <f>'7.ВС'!AV171</f>
        <v>0</v>
      </c>
      <c r="AW166" s="29"/>
      <c r="AX166" s="29">
        <f t="shared" si="173"/>
        <v>0</v>
      </c>
      <c r="AY166" s="29"/>
      <c r="AZ166" s="29">
        <f t="shared" si="148"/>
        <v>0</v>
      </c>
      <c r="BA166" s="29"/>
      <c r="BB166" s="29">
        <f>'7.ВС'!BA171</f>
        <v>60000</v>
      </c>
      <c r="BC166" s="29">
        <f>'7.ВС'!BB171</f>
        <v>75721</v>
      </c>
      <c r="BD166" s="29">
        <f>'7.ВС'!BC171</f>
        <v>0</v>
      </c>
      <c r="BE166" s="29">
        <f>'7.ВС'!BD171</f>
        <v>75721</v>
      </c>
      <c r="BF166" s="29">
        <f>'7.ВС'!BE171</f>
        <v>0</v>
      </c>
      <c r="BG166" s="29">
        <f t="shared" si="193"/>
        <v>7000</v>
      </c>
      <c r="BH166" s="80">
        <f t="shared" si="194"/>
        <v>111.66666666666667</v>
      </c>
      <c r="BI166" s="29">
        <f t="shared" si="195"/>
        <v>-8721</v>
      </c>
      <c r="BJ166" s="81">
        <f t="shared" si="196"/>
        <v>88.482719456953816</v>
      </c>
    </row>
    <row r="167" spans="1:62" ht="45" hidden="1" x14ac:dyDescent="0.25">
      <c r="A167" s="12" t="s">
        <v>387</v>
      </c>
      <c r="B167" s="124">
        <v>51</v>
      </c>
      <c r="C167" s="124">
        <v>2</v>
      </c>
      <c r="D167" s="3" t="s">
        <v>146</v>
      </c>
      <c r="E167" s="124">
        <v>851</v>
      </c>
      <c r="F167" s="3" t="s">
        <v>80</v>
      </c>
      <c r="G167" s="3" t="s">
        <v>14</v>
      </c>
      <c r="H167" s="3" t="s">
        <v>389</v>
      </c>
      <c r="I167" s="5"/>
      <c r="J167" s="29">
        <f t="shared" ref="J167:BC168" si="218">J168</f>
        <v>0</v>
      </c>
      <c r="K167" s="29">
        <f t="shared" si="218"/>
        <v>0</v>
      </c>
      <c r="L167" s="29">
        <f t="shared" si="218"/>
        <v>0</v>
      </c>
      <c r="M167" s="29">
        <f t="shared" si="218"/>
        <v>0</v>
      </c>
      <c r="N167" s="29">
        <f t="shared" si="218"/>
        <v>1000000</v>
      </c>
      <c r="O167" s="29">
        <f t="shared" si="218"/>
        <v>0</v>
      </c>
      <c r="P167" s="29">
        <f t="shared" si="218"/>
        <v>1000000</v>
      </c>
      <c r="Q167" s="29">
        <f t="shared" si="218"/>
        <v>0</v>
      </c>
      <c r="R167" s="29">
        <f t="shared" si="218"/>
        <v>1000000</v>
      </c>
      <c r="S167" s="29">
        <f t="shared" si="218"/>
        <v>0</v>
      </c>
      <c r="T167" s="29">
        <f t="shared" si="218"/>
        <v>1000000</v>
      </c>
      <c r="U167" s="29">
        <f t="shared" si="218"/>
        <v>0</v>
      </c>
      <c r="V167" s="29">
        <f t="shared" si="218"/>
        <v>0</v>
      </c>
      <c r="W167" s="29">
        <f t="shared" si="218"/>
        <v>0</v>
      </c>
      <c r="X167" s="29">
        <f t="shared" si="218"/>
        <v>0</v>
      </c>
      <c r="Y167" s="29">
        <f t="shared" si="218"/>
        <v>0</v>
      </c>
      <c r="Z167" s="29">
        <f t="shared" si="218"/>
        <v>1000000</v>
      </c>
      <c r="AA167" s="29">
        <f t="shared" si="218"/>
        <v>0</v>
      </c>
      <c r="AB167" s="29">
        <f t="shared" si="218"/>
        <v>1000000</v>
      </c>
      <c r="AC167" s="29">
        <f t="shared" si="218"/>
        <v>0</v>
      </c>
      <c r="AD167" s="29">
        <f t="shared" si="218"/>
        <v>0</v>
      </c>
      <c r="AE167" s="29">
        <f t="shared" si="218"/>
        <v>0</v>
      </c>
      <c r="AF167" s="29">
        <f t="shared" si="218"/>
        <v>0</v>
      </c>
      <c r="AG167" s="29">
        <f t="shared" si="218"/>
        <v>0</v>
      </c>
      <c r="AH167" s="29">
        <f t="shared" si="218"/>
        <v>1000000</v>
      </c>
      <c r="AI167" s="29">
        <f t="shared" si="218"/>
        <v>0</v>
      </c>
      <c r="AJ167" s="29">
        <f t="shared" si="218"/>
        <v>1000000</v>
      </c>
      <c r="AK167" s="29">
        <f t="shared" si="218"/>
        <v>0</v>
      </c>
      <c r="AL167" s="29"/>
      <c r="AM167" s="29"/>
      <c r="AN167" s="29"/>
      <c r="AO167" s="29"/>
      <c r="AP167" s="29"/>
      <c r="AQ167" s="29">
        <f t="shared" si="218"/>
        <v>0</v>
      </c>
      <c r="AR167" s="29"/>
      <c r="AS167" s="9">
        <f t="shared" si="172"/>
        <v>0</v>
      </c>
      <c r="AT167" s="29"/>
      <c r="AU167" s="9">
        <f t="shared" si="147"/>
        <v>0</v>
      </c>
      <c r="AV167" s="29">
        <f t="shared" si="218"/>
        <v>0</v>
      </c>
      <c r="AW167" s="29"/>
      <c r="AX167" s="29">
        <f t="shared" si="173"/>
        <v>0</v>
      </c>
      <c r="AY167" s="29"/>
      <c r="AZ167" s="29">
        <f t="shared" si="148"/>
        <v>0</v>
      </c>
      <c r="BA167" s="29"/>
      <c r="BB167" s="29">
        <f t="shared" si="218"/>
        <v>0</v>
      </c>
      <c r="BC167" s="29">
        <f t="shared" si="218"/>
        <v>1500000</v>
      </c>
      <c r="BD167" s="29">
        <f t="shared" ref="BB167:BF168" si="219">BD168</f>
        <v>0</v>
      </c>
      <c r="BE167" s="29">
        <f t="shared" si="219"/>
        <v>1500000</v>
      </c>
      <c r="BF167" s="29">
        <f t="shared" si="219"/>
        <v>0</v>
      </c>
      <c r="BG167" s="29">
        <f t="shared" si="193"/>
        <v>0</v>
      </c>
      <c r="BH167" s="80" t="e">
        <f t="shared" si="194"/>
        <v>#DIV/0!</v>
      </c>
      <c r="BI167" s="29">
        <f t="shared" si="195"/>
        <v>-1500000</v>
      </c>
      <c r="BJ167" s="81">
        <f t="shared" si="196"/>
        <v>0</v>
      </c>
    </row>
    <row r="168" spans="1:62" ht="60" hidden="1" x14ac:dyDescent="0.25">
      <c r="A168" s="106" t="s">
        <v>25</v>
      </c>
      <c r="B168" s="124">
        <v>51</v>
      </c>
      <c r="C168" s="124">
        <v>2</v>
      </c>
      <c r="D168" s="3" t="s">
        <v>146</v>
      </c>
      <c r="E168" s="124">
        <v>851</v>
      </c>
      <c r="F168" s="3" t="s">
        <v>80</v>
      </c>
      <c r="G168" s="3" t="s">
        <v>14</v>
      </c>
      <c r="H168" s="3" t="s">
        <v>389</v>
      </c>
      <c r="I168" s="5">
        <v>200</v>
      </c>
      <c r="J168" s="29">
        <f t="shared" si="218"/>
        <v>0</v>
      </c>
      <c r="K168" s="29">
        <f t="shared" si="218"/>
        <v>0</v>
      </c>
      <c r="L168" s="29">
        <f t="shared" si="218"/>
        <v>0</v>
      </c>
      <c r="M168" s="29">
        <f t="shared" si="218"/>
        <v>0</v>
      </c>
      <c r="N168" s="29">
        <f t="shared" si="218"/>
        <v>1000000</v>
      </c>
      <c r="O168" s="29">
        <f t="shared" si="218"/>
        <v>0</v>
      </c>
      <c r="P168" s="29">
        <f t="shared" si="218"/>
        <v>1000000</v>
      </c>
      <c r="Q168" s="29">
        <f t="shared" si="218"/>
        <v>0</v>
      </c>
      <c r="R168" s="29">
        <f t="shared" si="218"/>
        <v>1000000</v>
      </c>
      <c r="S168" s="29">
        <f t="shared" si="218"/>
        <v>0</v>
      </c>
      <c r="T168" s="29">
        <f t="shared" si="218"/>
        <v>1000000</v>
      </c>
      <c r="U168" s="29">
        <f t="shared" si="218"/>
        <v>0</v>
      </c>
      <c r="V168" s="29">
        <f t="shared" si="218"/>
        <v>0</v>
      </c>
      <c r="W168" s="29">
        <f t="shared" si="218"/>
        <v>0</v>
      </c>
      <c r="X168" s="29">
        <f t="shared" si="218"/>
        <v>0</v>
      </c>
      <c r="Y168" s="29">
        <f t="shared" si="218"/>
        <v>0</v>
      </c>
      <c r="Z168" s="29">
        <f t="shared" si="218"/>
        <v>1000000</v>
      </c>
      <c r="AA168" s="29">
        <f t="shared" si="218"/>
        <v>0</v>
      </c>
      <c r="AB168" s="29">
        <f t="shared" si="218"/>
        <v>1000000</v>
      </c>
      <c r="AC168" s="29">
        <f t="shared" si="218"/>
        <v>0</v>
      </c>
      <c r="AD168" s="29">
        <f t="shared" si="218"/>
        <v>0</v>
      </c>
      <c r="AE168" s="29">
        <f t="shared" si="218"/>
        <v>0</v>
      </c>
      <c r="AF168" s="29">
        <f t="shared" si="218"/>
        <v>0</v>
      </c>
      <c r="AG168" s="29">
        <f t="shared" si="218"/>
        <v>0</v>
      </c>
      <c r="AH168" s="29">
        <f t="shared" si="218"/>
        <v>1000000</v>
      </c>
      <c r="AI168" s="29">
        <f t="shared" si="218"/>
        <v>0</v>
      </c>
      <c r="AJ168" s="29">
        <f t="shared" si="218"/>
        <v>1000000</v>
      </c>
      <c r="AK168" s="29">
        <f t="shared" si="218"/>
        <v>0</v>
      </c>
      <c r="AL168" s="29"/>
      <c r="AM168" s="29"/>
      <c r="AN168" s="29"/>
      <c r="AO168" s="29"/>
      <c r="AP168" s="29"/>
      <c r="AQ168" s="29">
        <f t="shared" si="218"/>
        <v>0</v>
      </c>
      <c r="AR168" s="29"/>
      <c r="AS168" s="9">
        <f t="shared" si="172"/>
        <v>0</v>
      </c>
      <c r="AT168" s="29"/>
      <c r="AU168" s="9">
        <f t="shared" si="147"/>
        <v>0</v>
      </c>
      <c r="AV168" s="29">
        <f t="shared" si="218"/>
        <v>0</v>
      </c>
      <c r="AW168" s="29"/>
      <c r="AX168" s="29">
        <f t="shared" si="173"/>
        <v>0</v>
      </c>
      <c r="AY168" s="29"/>
      <c r="AZ168" s="29">
        <f t="shared" si="148"/>
        <v>0</v>
      </c>
      <c r="BA168" s="29"/>
      <c r="BB168" s="29">
        <f t="shared" si="219"/>
        <v>0</v>
      </c>
      <c r="BC168" s="29">
        <f t="shared" si="219"/>
        <v>1500000</v>
      </c>
      <c r="BD168" s="29">
        <f t="shared" si="219"/>
        <v>0</v>
      </c>
      <c r="BE168" s="29">
        <f t="shared" si="219"/>
        <v>1500000</v>
      </c>
      <c r="BF168" s="29">
        <f t="shared" si="219"/>
        <v>0</v>
      </c>
      <c r="BG168" s="29">
        <f t="shared" si="193"/>
        <v>0</v>
      </c>
      <c r="BH168" s="80" t="e">
        <f t="shared" si="194"/>
        <v>#DIV/0!</v>
      </c>
      <c r="BI168" s="29">
        <f t="shared" si="195"/>
        <v>-1500000</v>
      </c>
      <c r="BJ168" s="81">
        <f t="shared" si="196"/>
        <v>0</v>
      </c>
    </row>
    <row r="169" spans="1:62" ht="60" hidden="1" x14ac:dyDescent="0.25">
      <c r="A169" s="106" t="s">
        <v>12</v>
      </c>
      <c r="B169" s="124">
        <v>51</v>
      </c>
      <c r="C169" s="124">
        <v>2</v>
      </c>
      <c r="D169" s="3" t="s">
        <v>146</v>
      </c>
      <c r="E169" s="124">
        <v>851</v>
      </c>
      <c r="F169" s="3" t="s">
        <v>80</v>
      </c>
      <c r="G169" s="3" t="s">
        <v>14</v>
      </c>
      <c r="H169" s="3" t="s">
        <v>389</v>
      </c>
      <c r="I169" s="5">
        <v>240</v>
      </c>
      <c r="J169" s="29">
        <f>'7.ВС'!J174</f>
        <v>0</v>
      </c>
      <c r="K169" s="29">
        <f>'7.ВС'!K174</f>
        <v>0</v>
      </c>
      <c r="L169" s="29">
        <f>'7.ВС'!L174</f>
        <v>0</v>
      </c>
      <c r="M169" s="29">
        <f>'7.ВС'!M174</f>
        <v>0</v>
      </c>
      <c r="N169" s="29">
        <f>'7.ВС'!N174</f>
        <v>1000000</v>
      </c>
      <c r="O169" s="29">
        <f>'7.ВС'!O174</f>
        <v>0</v>
      </c>
      <c r="P169" s="29">
        <f>'7.ВС'!P174</f>
        <v>1000000</v>
      </c>
      <c r="Q169" s="29">
        <f>'7.ВС'!Q174</f>
        <v>0</v>
      </c>
      <c r="R169" s="29">
        <f>'7.ВС'!R174</f>
        <v>1000000</v>
      </c>
      <c r="S169" s="29">
        <f>'7.ВС'!S174</f>
        <v>0</v>
      </c>
      <c r="T169" s="29">
        <f>'7.ВС'!T174</f>
        <v>1000000</v>
      </c>
      <c r="U169" s="29">
        <f>'7.ВС'!U174</f>
        <v>0</v>
      </c>
      <c r="V169" s="29">
        <f>'7.ВС'!V174</f>
        <v>0</v>
      </c>
      <c r="W169" s="29">
        <f>'7.ВС'!W174</f>
        <v>0</v>
      </c>
      <c r="X169" s="29">
        <f>'7.ВС'!X174</f>
        <v>0</v>
      </c>
      <c r="Y169" s="29">
        <f>'7.ВС'!Y174</f>
        <v>0</v>
      </c>
      <c r="Z169" s="29">
        <f>'7.ВС'!Z174</f>
        <v>1000000</v>
      </c>
      <c r="AA169" s="29">
        <f>'7.ВС'!AA174</f>
        <v>0</v>
      </c>
      <c r="AB169" s="29">
        <f>'7.ВС'!AB174</f>
        <v>1000000</v>
      </c>
      <c r="AC169" s="29">
        <f>'7.ВС'!AC174</f>
        <v>0</v>
      </c>
      <c r="AD169" s="29">
        <f>'7.ВС'!AD174</f>
        <v>0</v>
      </c>
      <c r="AE169" s="29">
        <f>'7.ВС'!AE174</f>
        <v>0</v>
      </c>
      <c r="AF169" s="29">
        <f>'7.ВС'!AF174</f>
        <v>0</v>
      </c>
      <c r="AG169" s="29">
        <f>'7.ВС'!AG174</f>
        <v>0</v>
      </c>
      <c r="AH169" s="29">
        <f>'7.ВС'!AH174</f>
        <v>1000000</v>
      </c>
      <c r="AI169" s="29">
        <f>'7.ВС'!AI174</f>
        <v>0</v>
      </c>
      <c r="AJ169" s="29">
        <f>'7.ВС'!AJ174</f>
        <v>1000000</v>
      </c>
      <c r="AK169" s="29">
        <f>'7.ВС'!AK174</f>
        <v>0</v>
      </c>
      <c r="AL169" s="29"/>
      <c r="AM169" s="29"/>
      <c r="AN169" s="29"/>
      <c r="AO169" s="29"/>
      <c r="AP169" s="29"/>
      <c r="AQ169" s="29">
        <f>'7.ВС'!AQ174</f>
        <v>0</v>
      </c>
      <c r="AR169" s="29"/>
      <c r="AS169" s="9">
        <f t="shared" si="172"/>
        <v>0</v>
      </c>
      <c r="AT169" s="29"/>
      <c r="AU169" s="9">
        <f t="shared" si="147"/>
        <v>0</v>
      </c>
      <c r="AV169" s="29">
        <f>'7.ВС'!AV174</f>
        <v>0</v>
      </c>
      <c r="AW169" s="29"/>
      <c r="AX169" s="29">
        <f t="shared" si="173"/>
        <v>0</v>
      </c>
      <c r="AY169" s="29"/>
      <c r="AZ169" s="29">
        <f t="shared" si="148"/>
        <v>0</v>
      </c>
      <c r="BA169" s="29"/>
      <c r="BB169" s="29">
        <f>'7.ВС'!BA174</f>
        <v>0</v>
      </c>
      <c r="BC169" s="29">
        <f>'7.ВС'!BB174</f>
        <v>1500000</v>
      </c>
      <c r="BD169" s="29">
        <f>'7.ВС'!BC174</f>
        <v>0</v>
      </c>
      <c r="BE169" s="29">
        <f>'7.ВС'!BD174</f>
        <v>1500000</v>
      </c>
      <c r="BF169" s="29">
        <f>'7.ВС'!BE174</f>
        <v>0</v>
      </c>
      <c r="BG169" s="29">
        <f t="shared" si="193"/>
        <v>0</v>
      </c>
      <c r="BH169" s="80" t="e">
        <f t="shared" si="194"/>
        <v>#DIV/0!</v>
      </c>
      <c r="BI169" s="29">
        <f t="shared" si="195"/>
        <v>-1500000</v>
      </c>
      <c r="BJ169" s="81">
        <f t="shared" si="196"/>
        <v>0</v>
      </c>
    </row>
    <row r="170" spans="1:62" ht="150" hidden="1" x14ac:dyDescent="0.25">
      <c r="A170" s="22" t="s">
        <v>117</v>
      </c>
      <c r="B170" s="124">
        <v>51</v>
      </c>
      <c r="C170" s="124">
        <v>2</v>
      </c>
      <c r="D170" s="3" t="s">
        <v>146</v>
      </c>
      <c r="E170" s="124">
        <v>851</v>
      </c>
      <c r="F170" s="3" t="s">
        <v>80</v>
      </c>
      <c r="G170" s="3" t="s">
        <v>14</v>
      </c>
      <c r="H170" s="3" t="s">
        <v>303</v>
      </c>
      <c r="I170" s="5"/>
      <c r="J170" s="29">
        <f t="shared" ref="J170" si="220">J171+J173</f>
        <v>3800000</v>
      </c>
      <c r="K170" s="29">
        <f t="shared" ref="K170:U170" si="221">K171+K173</f>
        <v>0</v>
      </c>
      <c r="L170" s="29">
        <f t="shared" si="221"/>
        <v>0</v>
      </c>
      <c r="M170" s="29">
        <f t="shared" si="221"/>
        <v>3800000</v>
      </c>
      <c r="N170" s="29">
        <f t="shared" si="221"/>
        <v>0</v>
      </c>
      <c r="O170" s="29">
        <f t="shared" si="221"/>
        <v>0</v>
      </c>
      <c r="P170" s="29">
        <f t="shared" si="221"/>
        <v>0</v>
      </c>
      <c r="Q170" s="29">
        <f t="shared" si="221"/>
        <v>0</v>
      </c>
      <c r="R170" s="29">
        <f t="shared" si="221"/>
        <v>3800000</v>
      </c>
      <c r="S170" s="29">
        <f t="shared" si="221"/>
        <v>0</v>
      </c>
      <c r="T170" s="29">
        <f t="shared" si="221"/>
        <v>0</v>
      </c>
      <c r="U170" s="29">
        <f t="shared" si="221"/>
        <v>3800000</v>
      </c>
      <c r="V170" s="29">
        <f t="shared" ref="V170:AC170" si="222">V171+V173</f>
        <v>0</v>
      </c>
      <c r="W170" s="29">
        <f t="shared" si="222"/>
        <v>0</v>
      </c>
      <c r="X170" s="29">
        <f t="shared" si="222"/>
        <v>0</v>
      </c>
      <c r="Y170" s="29">
        <f t="shared" si="222"/>
        <v>0</v>
      </c>
      <c r="Z170" s="29">
        <f t="shared" si="222"/>
        <v>3800000</v>
      </c>
      <c r="AA170" s="29">
        <f t="shared" si="222"/>
        <v>0</v>
      </c>
      <c r="AB170" s="29">
        <f t="shared" si="222"/>
        <v>0</v>
      </c>
      <c r="AC170" s="29">
        <f t="shared" si="222"/>
        <v>3800000</v>
      </c>
      <c r="AD170" s="29">
        <f t="shared" ref="AD170:AK170" si="223">AD171+AD173</f>
        <v>0</v>
      </c>
      <c r="AE170" s="29">
        <f t="shared" si="223"/>
        <v>0</v>
      </c>
      <c r="AF170" s="29">
        <f t="shared" si="223"/>
        <v>0</v>
      </c>
      <c r="AG170" s="29">
        <f t="shared" si="223"/>
        <v>0</v>
      </c>
      <c r="AH170" s="29">
        <f t="shared" si="223"/>
        <v>3800000</v>
      </c>
      <c r="AI170" s="29">
        <f t="shared" si="223"/>
        <v>0</v>
      </c>
      <c r="AJ170" s="29">
        <f t="shared" si="223"/>
        <v>0</v>
      </c>
      <c r="AK170" s="29">
        <f t="shared" si="223"/>
        <v>3800000</v>
      </c>
      <c r="AL170" s="29"/>
      <c r="AM170" s="29"/>
      <c r="AN170" s="29"/>
      <c r="AO170" s="29"/>
      <c r="AP170" s="29"/>
      <c r="AQ170" s="29">
        <f t="shared" ref="AQ170:BF170" si="224">AQ171+AQ173</f>
        <v>3800000</v>
      </c>
      <c r="AR170" s="29"/>
      <c r="AS170" s="9">
        <f t="shared" si="172"/>
        <v>3800000</v>
      </c>
      <c r="AT170" s="29"/>
      <c r="AU170" s="9">
        <f t="shared" si="147"/>
        <v>3800000</v>
      </c>
      <c r="AV170" s="29">
        <f t="shared" si="224"/>
        <v>3800000</v>
      </c>
      <c r="AW170" s="29"/>
      <c r="AX170" s="29">
        <f t="shared" si="173"/>
        <v>3800000</v>
      </c>
      <c r="AY170" s="29"/>
      <c r="AZ170" s="29">
        <f t="shared" si="148"/>
        <v>3800000</v>
      </c>
      <c r="BA170" s="29"/>
      <c r="BB170" s="29">
        <f t="shared" ref="BB170" si="225">BB171+BB173</f>
        <v>3800000</v>
      </c>
      <c r="BC170" s="29">
        <f t="shared" si="224"/>
        <v>3800000</v>
      </c>
      <c r="BD170" s="29">
        <f t="shared" si="224"/>
        <v>0</v>
      </c>
      <c r="BE170" s="29">
        <f t="shared" si="224"/>
        <v>0</v>
      </c>
      <c r="BF170" s="29">
        <f t="shared" si="224"/>
        <v>3800000</v>
      </c>
      <c r="BG170" s="29">
        <f t="shared" si="193"/>
        <v>0</v>
      </c>
      <c r="BH170" s="80">
        <f t="shared" si="194"/>
        <v>100</v>
      </c>
      <c r="BI170" s="29">
        <f t="shared" si="195"/>
        <v>0</v>
      </c>
      <c r="BJ170" s="81">
        <f t="shared" si="196"/>
        <v>100</v>
      </c>
    </row>
    <row r="171" spans="1:62" ht="60" hidden="1" x14ac:dyDescent="0.25">
      <c r="A171" s="106" t="s">
        <v>25</v>
      </c>
      <c r="B171" s="124">
        <v>51</v>
      </c>
      <c r="C171" s="124">
        <v>2</v>
      </c>
      <c r="D171" s="3" t="s">
        <v>146</v>
      </c>
      <c r="E171" s="124">
        <v>851</v>
      </c>
      <c r="F171" s="3" t="s">
        <v>80</v>
      </c>
      <c r="G171" s="3" t="s">
        <v>14</v>
      </c>
      <c r="H171" s="3" t="s">
        <v>303</v>
      </c>
      <c r="I171" s="5">
        <v>200</v>
      </c>
      <c r="J171" s="29">
        <f t="shared" ref="J171:BC173" si="226">J172</f>
        <v>345000</v>
      </c>
      <c r="K171" s="29">
        <f t="shared" si="226"/>
        <v>0</v>
      </c>
      <c r="L171" s="29">
        <f t="shared" si="226"/>
        <v>0</v>
      </c>
      <c r="M171" s="29">
        <f t="shared" si="226"/>
        <v>345000</v>
      </c>
      <c r="N171" s="29">
        <f t="shared" si="226"/>
        <v>0</v>
      </c>
      <c r="O171" s="29">
        <f t="shared" si="226"/>
        <v>0</v>
      </c>
      <c r="P171" s="29">
        <f t="shared" si="226"/>
        <v>0</v>
      </c>
      <c r="Q171" s="29">
        <f t="shared" si="226"/>
        <v>0</v>
      </c>
      <c r="R171" s="29">
        <f t="shared" si="226"/>
        <v>345000</v>
      </c>
      <c r="S171" s="29">
        <f t="shared" si="226"/>
        <v>0</v>
      </c>
      <c r="T171" s="29">
        <f t="shared" si="226"/>
        <v>0</v>
      </c>
      <c r="U171" s="29">
        <f t="shared" si="226"/>
        <v>345000</v>
      </c>
      <c r="V171" s="29">
        <f t="shared" si="226"/>
        <v>0</v>
      </c>
      <c r="W171" s="29">
        <f t="shared" si="226"/>
        <v>0</v>
      </c>
      <c r="X171" s="29">
        <f t="shared" si="226"/>
        <v>0</v>
      </c>
      <c r="Y171" s="29">
        <f t="shared" si="226"/>
        <v>0</v>
      </c>
      <c r="Z171" s="29">
        <f t="shared" si="226"/>
        <v>345000</v>
      </c>
      <c r="AA171" s="29">
        <f t="shared" si="226"/>
        <v>0</v>
      </c>
      <c r="AB171" s="29">
        <f t="shared" si="226"/>
        <v>0</v>
      </c>
      <c r="AC171" s="29">
        <f t="shared" si="226"/>
        <v>345000</v>
      </c>
      <c r="AD171" s="29">
        <f t="shared" si="226"/>
        <v>0</v>
      </c>
      <c r="AE171" s="29">
        <f t="shared" si="226"/>
        <v>0</v>
      </c>
      <c r="AF171" s="29">
        <f t="shared" si="226"/>
        <v>0</v>
      </c>
      <c r="AG171" s="29">
        <f t="shared" si="226"/>
        <v>0</v>
      </c>
      <c r="AH171" s="29">
        <f t="shared" si="226"/>
        <v>345000</v>
      </c>
      <c r="AI171" s="29">
        <f t="shared" si="226"/>
        <v>0</v>
      </c>
      <c r="AJ171" s="29">
        <f t="shared" si="226"/>
        <v>0</v>
      </c>
      <c r="AK171" s="29">
        <f t="shared" si="226"/>
        <v>345000</v>
      </c>
      <c r="AL171" s="29"/>
      <c r="AM171" s="29"/>
      <c r="AN171" s="29"/>
      <c r="AO171" s="29"/>
      <c r="AP171" s="29"/>
      <c r="AQ171" s="29">
        <f t="shared" si="226"/>
        <v>345000</v>
      </c>
      <c r="AR171" s="29"/>
      <c r="AS171" s="9">
        <f t="shared" si="172"/>
        <v>345000</v>
      </c>
      <c r="AT171" s="29"/>
      <c r="AU171" s="9">
        <f t="shared" si="147"/>
        <v>345000</v>
      </c>
      <c r="AV171" s="29">
        <f t="shared" si="226"/>
        <v>345000</v>
      </c>
      <c r="AW171" s="29"/>
      <c r="AX171" s="29">
        <f t="shared" si="173"/>
        <v>345000</v>
      </c>
      <c r="AY171" s="29"/>
      <c r="AZ171" s="29">
        <f t="shared" si="148"/>
        <v>345000</v>
      </c>
      <c r="BA171" s="29"/>
      <c r="BB171" s="29">
        <f t="shared" si="226"/>
        <v>355000</v>
      </c>
      <c r="BC171" s="29">
        <f t="shared" si="226"/>
        <v>355000</v>
      </c>
      <c r="BD171" s="29">
        <f t="shared" ref="BB171:BF173" si="227">BD172</f>
        <v>0</v>
      </c>
      <c r="BE171" s="29">
        <f t="shared" si="227"/>
        <v>0</v>
      </c>
      <c r="BF171" s="29">
        <f t="shared" si="227"/>
        <v>355000</v>
      </c>
      <c r="BG171" s="29">
        <f t="shared" si="193"/>
        <v>-10000</v>
      </c>
      <c r="BH171" s="80">
        <f t="shared" si="194"/>
        <v>97.183098591549296</v>
      </c>
      <c r="BI171" s="29">
        <f t="shared" si="195"/>
        <v>-10000</v>
      </c>
      <c r="BJ171" s="81">
        <f t="shared" si="196"/>
        <v>97.183098591549296</v>
      </c>
    </row>
    <row r="172" spans="1:62" ht="60" hidden="1" x14ac:dyDescent="0.25">
      <c r="A172" s="106" t="s">
        <v>12</v>
      </c>
      <c r="B172" s="124">
        <v>51</v>
      </c>
      <c r="C172" s="124">
        <v>2</v>
      </c>
      <c r="D172" s="3" t="s">
        <v>146</v>
      </c>
      <c r="E172" s="124">
        <v>851</v>
      </c>
      <c r="F172" s="3" t="s">
        <v>80</v>
      </c>
      <c r="G172" s="3" t="s">
        <v>14</v>
      </c>
      <c r="H172" s="3" t="s">
        <v>303</v>
      </c>
      <c r="I172" s="5">
        <v>240</v>
      </c>
      <c r="J172" s="29">
        <f>'7.ВС'!J177</f>
        <v>345000</v>
      </c>
      <c r="K172" s="29">
        <f>'7.ВС'!K177</f>
        <v>0</v>
      </c>
      <c r="L172" s="29">
        <f>'7.ВС'!L177</f>
        <v>0</v>
      </c>
      <c r="M172" s="29">
        <f>'7.ВС'!M177</f>
        <v>345000</v>
      </c>
      <c r="N172" s="29">
        <f>'7.ВС'!N177</f>
        <v>0</v>
      </c>
      <c r="O172" s="29">
        <f>'7.ВС'!O177</f>
        <v>0</v>
      </c>
      <c r="P172" s="29">
        <f>'7.ВС'!P177</f>
        <v>0</v>
      </c>
      <c r="Q172" s="29">
        <f>'7.ВС'!Q177</f>
        <v>0</v>
      </c>
      <c r="R172" s="29">
        <f>'7.ВС'!R177</f>
        <v>345000</v>
      </c>
      <c r="S172" s="29">
        <f>'7.ВС'!S177</f>
        <v>0</v>
      </c>
      <c r="T172" s="29">
        <f>'7.ВС'!T177</f>
        <v>0</v>
      </c>
      <c r="U172" s="29">
        <f>'7.ВС'!U177</f>
        <v>345000</v>
      </c>
      <c r="V172" s="29">
        <f>'7.ВС'!V177</f>
        <v>0</v>
      </c>
      <c r="W172" s="29">
        <f>'7.ВС'!W177</f>
        <v>0</v>
      </c>
      <c r="X172" s="29">
        <f>'7.ВС'!X177</f>
        <v>0</v>
      </c>
      <c r="Y172" s="29">
        <f>'7.ВС'!Y177</f>
        <v>0</v>
      </c>
      <c r="Z172" s="29">
        <f>'7.ВС'!Z177</f>
        <v>345000</v>
      </c>
      <c r="AA172" s="29">
        <f>'7.ВС'!AA177</f>
        <v>0</v>
      </c>
      <c r="AB172" s="29">
        <f>'7.ВС'!AB177</f>
        <v>0</v>
      </c>
      <c r="AC172" s="29">
        <f>'7.ВС'!AC177</f>
        <v>345000</v>
      </c>
      <c r="AD172" s="29">
        <f>'7.ВС'!AD177</f>
        <v>0</v>
      </c>
      <c r="AE172" s="29">
        <f>'7.ВС'!AE177</f>
        <v>0</v>
      </c>
      <c r="AF172" s="29">
        <f>'7.ВС'!AF177</f>
        <v>0</v>
      </c>
      <c r="AG172" s="29">
        <f>'7.ВС'!AG177</f>
        <v>0</v>
      </c>
      <c r="AH172" s="29">
        <f>'7.ВС'!AH177</f>
        <v>345000</v>
      </c>
      <c r="AI172" s="29">
        <f>'7.ВС'!AI177</f>
        <v>0</v>
      </c>
      <c r="AJ172" s="29">
        <f>'7.ВС'!AJ177</f>
        <v>0</v>
      </c>
      <c r="AK172" s="29">
        <f>'7.ВС'!AK177</f>
        <v>345000</v>
      </c>
      <c r="AL172" s="29"/>
      <c r="AM172" s="29"/>
      <c r="AN172" s="29"/>
      <c r="AO172" s="29"/>
      <c r="AP172" s="29"/>
      <c r="AQ172" s="29">
        <f>'7.ВС'!AQ177</f>
        <v>345000</v>
      </c>
      <c r="AR172" s="29"/>
      <c r="AS172" s="9">
        <f t="shared" si="172"/>
        <v>345000</v>
      </c>
      <c r="AT172" s="29"/>
      <c r="AU172" s="9">
        <f t="shared" si="147"/>
        <v>345000</v>
      </c>
      <c r="AV172" s="29">
        <f>'7.ВС'!AV177</f>
        <v>345000</v>
      </c>
      <c r="AW172" s="29"/>
      <c r="AX172" s="29">
        <f t="shared" si="173"/>
        <v>345000</v>
      </c>
      <c r="AY172" s="29"/>
      <c r="AZ172" s="29">
        <f t="shared" si="148"/>
        <v>345000</v>
      </c>
      <c r="BA172" s="29"/>
      <c r="BB172" s="29">
        <f>'7.ВС'!BA177</f>
        <v>355000</v>
      </c>
      <c r="BC172" s="29">
        <f>'7.ВС'!BB177</f>
        <v>355000</v>
      </c>
      <c r="BD172" s="29">
        <f>'7.ВС'!BC177</f>
        <v>0</v>
      </c>
      <c r="BE172" s="29">
        <f>'7.ВС'!BD177</f>
        <v>0</v>
      </c>
      <c r="BF172" s="29">
        <f>'7.ВС'!BE177</f>
        <v>355000</v>
      </c>
      <c r="BG172" s="29">
        <f t="shared" si="193"/>
        <v>-10000</v>
      </c>
      <c r="BH172" s="80">
        <f t="shared" si="194"/>
        <v>97.183098591549296</v>
      </c>
      <c r="BI172" s="29">
        <f t="shared" si="195"/>
        <v>-10000</v>
      </c>
      <c r="BJ172" s="81">
        <f t="shared" si="196"/>
        <v>97.183098591549296</v>
      </c>
    </row>
    <row r="173" spans="1:62" ht="60" hidden="1" x14ac:dyDescent="0.25">
      <c r="A173" s="106" t="s">
        <v>56</v>
      </c>
      <c r="B173" s="124">
        <v>51</v>
      </c>
      <c r="C173" s="124">
        <v>2</v>
      </c>
      <c r="D173" s="3" t="s">
        <v>146</v>
      </c>
      <c r="E173" s="124">
        <v>851</v>
      </c>
      <c r="F173" s="3" t="s">
        <v>80</v>
      </c>
      <c r="G173" s="3" t="s">
        <v>14</v>
      </c>
      <c r="H173" s="3" t="s">
        <v>303</v>
      </c>
      <c r="I173" s="5">
        <v>600</v>
      </c>
      <c r="J173" s="29">
        <f t="shared" si="226"/>
        <v>3455000</v>
      </c>
      <c r="K173" s="29">
        <f t="shared" si="226"/>
        <v>0</v>
      </c>
      <c r="L173" s="29">
        <f t="shared" si="226"/>
        <v>0</v>
      </c>
      <c r="M173" s="29">
        <f t="shared" si="226"/>
        <v>3455000</v>
      </c>
      <c r="N173" s="29">
        <f t="shared" si="226"/>
        <v>0</v>
      </c>
      <c r="O173" s="29">
        <f t="shared" si="226"/>
        <v>0</v>
      </c>
      <c r="P173" s="29">
        <f t="shared" si="226"/>
        <v>0</v>
      </c>
      <c r="Q173" s="29">
        <f t="shared" si="226"/>
        <v>0</v>
      </c>
      <c r="R173" s="29">
        <f t="shared" si="226"/>
        <v>3455000</v>
      </c>
      <c r="S173" s="29">
        <f t="shared" si="226"/>
        <v>0</v>
      </c>
      <c r="T173" s="29">
        <f t="shared" si="226"/>
        <v>0</v>
      </c>
      <c r="U173" s="29">
        <f t="shared" si="226"/>
        <v>3455000</v>
      </c>
      <c r="V173" s="29">
        <f t="shared" si="226"/>
        <v>0</v>
      </c>
      <c r="W173" s="29">
        <f t="shared" si="226"/>
        <v>0</v>
      </c>
      <c r="X173" s="29">
        <f t="shared" si="226"/>
        <v>0</v>
      </c>
      <c r="Y173" s="29">
        <f t="shared" si="226"/>
        <v>0</v>
      </c>
      <c r="Z173" s="29">
        <f t="shared" si="226"/>
        <v>3455000</v>
      </c>
      <c r="AA173" s="29">
        <f t="shared" si="226"/>
        <v>0</v>
      </c>
      <c r="AB173" s="29">
        <f t="shared" si="226"/>
        <v>0</v>
      </c>
      <c r="AC173" s="29">
        <f t="shared" si="226"/>
        <v>3455000</v>
      </c>
      <c r="AD173" s="29">
        <f t="shared" si="226"/>
        <v>0</v>
      </c>
      <c r="AE173" s="29">
        <f t="shared" si="226"/>
        <v>0</v>
      </c>
      <c r="AF173" s="29">
        <f t="shared" si="226"/>
        <v>0</v>
      </c>
      <c r="AG173" s="29">
        <f t="shared" si="226"/>
        <v>0</v>
      </c>
      <c r="AH173" s="29">
        <f t="shared" si="226"/>
        <v>3455000</v>
      </c>
      <c r="AI173" s="29">
        <f t="shared" si="226"/>
        <v>0</v>
      </c>
      <c r="AJ173" s="29">
        <f t="shared" si="226"/>
        <v>0</v>
      </c>
      <c r="AK173" s="29">
        <f t="shared" si="226"/>
        <v>3455000</v>
      </c>
      <c r="AL173" s="29"/>
      <c r="AM173" s="29"/>
      <c r="AN173" s="29"/>
      <c r="AO173" s="29"/>
      <c r="AP173" s="29"/>
      <c r="AQ173" s="29">
        <f t="shared" si="226"/>
        <v>3455000</v>
      </c>
      <c r="AR173" s="29"/>
      <c r="AS173" s="9">
        <f t="shared" si="172"/>
        <v>3455000</v>
      </c>
      <c r="AT173" s="29"/>
      <c r="AU173" s="9">
        <f t="shared" si="147"/>
        <v>3455000</v>
      </c>
      <c r="AV173" s="29">
        <f t="shared" si="226"/>
        <v>3455000</v>
      </c>
      <c r="AW173" s="29"/>
      <c r="AX173" s="29">
        <f t="shared" si="173"/>
        <v>3455000</v>
      </c>
      <c r="AY173" s="29"/>
      <c r="AZ173" s="29">
        <f t="shared" si="148"/>
        <v>3455000</v>
      </c>
      <c r="BA173" s="29"/>
      <c r="BB173" s="29">
        <f t="shared" si="227"/>
        <v>3445000</v>
      </c>
      <c r="BC173" s="29">
        <f t="shared" si="227"/>
        <v>3445000</v>
      </c>
      <c r="BD173" s="29">
        <f t="shared" si="227"/>
        <v>0</v>
      </c>
      <c r="BE173" s="29">
        <f t="shared" si="227"/>
        <v>0</v>
      </c>
      <c r="BF173" s="29">
        <f t="shared" si="227"/>
        <v>3445000</v>
      </c>
      <c r="BG173" s="29">
        <f t="shared" si="193"/>
        <v>10000</v>
      </c>
      <c r="BH173" s="80">
        <f t="shared" si="194"/>
        <v>100.29027576197387</v>
      </c>
      <c r="BI173" s="29">
        <f t="shared" si="195"/>
        <v>10000</v>
      </c>
      <c r="BJ173" s="81">
        <f t="shared" si="196"/>
        <v>100.29027576197387</v>
      </c>
    </row>
    <row r="174" spans="1:62" ht="30" hidden="1" x14ac:dyDescent="0.25">
      <c r="A174" s="106" t="s">
        <v>113</v>
      </c>
      <c r="B174" s="124">
        <v>51</v>
      </c>
      <c r="C174" s="124">
        <v>2</v>
      </c>
      <c r="D174" s="3" t="s">
        <v>146</v>
      </c>
      <c r="E174" s="124">
        <v>851</v>
      </c>
      <c r="F174" s="3" t="s">
        <v>80</v>
      </c>
      <c r="G174" s="3" t="s">
        <v>14</v>
      </c>
      <c r="H174" s="3" t="s">
        <v>303</v>
      </c>
      <c r="I174" s="5">
        <v>610</v>
      </c>
      <c r="J174" s="29">
        <f>'7.ВС'!J179</f>
        <v>3455000</v>
      </c>
      <c r="K174" s="29">
        <f>'7.ВС'!K179</f>
        <v>0</v>
      </c>
      <c r="L174" s="29">
        <f>'7.ВС'!L179</f>
        <v>0</v>
      </c>
      <c r="M174" s="29">
        <f>'7.ВС'!M179</f>
        <v>3455000</v>
      </c>
      <c r="N174" s="29">
        <f>'7.ВС'!N179</f>
        <v>0</v>
      </c>
      <c r="O174" s="29">
        <f>'7.ВС'!O179</f>
        <v>0</v>
      </c>
      <c r="P174" s="29">
        <f>'7.ВС'!P179</f>
        <v>0</v>
      </c>
      <c r="Q174" s="29">
        <f>'7.ВС'!Q179</f>
        <v>0</v>
      </c>
      <c r="R174" s="29">
        <f>'7.ВС'!R179</f>
        <v>3455000</v>
      </c>
      <c r="S174" s="29">
        <f>'7.ВС'!S179</f>
        <v>0</v>
      </c>
      <c r="T174" s="29">
        <f>'7.ВС'!T179</f>
        <v>0</v>
      </c>
      <c r="U174" s="29">
        <f>'7.ВС'!U179</f>
        <v>3455000</v>
      </c>
      <c r="V174" s="29">
        <f>'7.ВС'!V179</f>
        <v>0</v>
      </c>
      <c r="W174" s="29">
        <f>'7.ВС'!W179</f>
        <v>0</v>
      </c>
      <c r="X174" s="29">
        <f>'7.ВС'!X179</f>
        <v>0</v>
      </c>
      <c r="Y174" s="29">
        <f>'7.ВС'!Y179</f>
        <v>0</v>
      </c>
      <c r="Z174" s="29">
        <f>'7.ВС'!Z179</f>
        <v>3455000</v>
      </c>
      <c r="AA174" s="29">
        <f>'7.ВС'!AA179</f>
        <v>0</v>
      </c>
      <c r="AB174" s="29">
        <f>'7.ВС'!AB179</f>
        <v>0</v>
      </c>
      <c r="AC174" s="29">
        <f>'7.ВС'!AC179</f>
        <v>3455000</v>
      </c>
      <c r="AD174" s="29">
        <f>'7.ВС'!AD179</f>
        <v>0</v>
      </c>
      <c r="AE174" s="29">
        <f>'7.ВС'!AE179</f>
        <v>0</v>
      </c>
      <c r="AF174" s="29">
        <f>'7.ВС'!AF179</f>
        <v>0</v>
      </c>
      <c r="AG174" s="29">
        <f>'7.ВС'!AG179</f>
        <v>0</v>
      </c>
      <c r="AH174" s="29">
        <f>'7.ВС'!AH179</f>
        <v>3455000</v>
      </c>
      <c r="AI174" s="29">
        <f>'7.ВС'!AI179</f>
        <v>0</v>
      </c>
      <c r="AJ174" s="29">
        <f>'7.ВС'!AJ179</f>
        <v>0</v>
      </c>
      <c r="AK174" s="29">
        <f>'7.ВС'!AK179</f>
        <v>3455000</v>
      </c>
      <c r="AL174" s="29"/>
      <c r="AM174" s="29"/>
      <c r="AN174" s="29"/>
      <c r="AO174" s="29"/>
      <c r="AP174" s="29"/>
      <c r="AQ174" s="29">
        <f>'7.ВС'!AQ179</f>
        <v>3455000</v>
      </c>
      <c r="AR174" s="29"/>
      <c r="AS174" s="9">
        <f t="shared" si="172"/>
        <v>3455000</v>
      </c>
      <c r="AT174" s="29"/>
      <c r="AU174" s="9">
        <f t="shared" si="147"/>
        <v>3455000</v>
      </c>
      <c r="AV174" s="29">
        <f>'7.ВС'!AV179</f>
        <v>3455000</v>
      </c>
      <c r="AW174" s="29"/>
      <c r="AX174" s="29">
        <f t="shared" si="173"/>
        <v>3455000</v>
      </c>
      <c r="AY174" s="29"/>
      <c r="AZ174" s="29">
        <f t="shared" si="148"/>
        <v>3455000</v>
      </c>
      <c r="BA174" s="29"/>
      <c r="BB174" s="29">
        <f>'7.ВС'!BA179</f>
        <v>3445000</v>
      </c>
      <c r="BC174" s="29">
        <f>'7.ВС'!BB179</f>
        <v>3445000</v>
      </c>
      <c r="BD174" s="29">
        <f>'7.ВС'!BC179</f>
        <v>0</v>
      </c>
      <c r="BE174" s="29">
        <f>'7.ВС'!BD179</f>
        <v>0</v>
      </c>
      <c r="BF174" s="29">
        <f>'7.ВС'!BE179</f>
        <v>3445000</v>
      </c>
      <c r="BG174" s="29">
        <f t="shared" si="193"/>
        <v>10000</v>
      </c>
      <c r="BH174" s="80">
        <f t="shared" si="194"/>
        <v>100.29027576197387</v>
      </c>
      <c r="BI174" s="29">
        <f t="shared" si="195"/>
        <v>10000</v>
      </c>
      <c r="BJ174" s="81">
        <f t="shared" si="196"/>
        <v>100.29027576197387</v>
      </c>
    </row>
    <row r="175" spans="1:62" ht="90" hidden="1" x14ac:dyDescent="0.25">
      <c r="A175" s="22" t="s">
        <v>407</v>
      </c>
      <c r="B175" s="124">
        <v>51</v>
      </c>
      <c r="C175" s="124">
        <v>2</v>
      </c>
      <c r="D175" s="3" t="s">
        <v>146</v>
      </c>
      <c r="E175" s="124">
        <v>851</v>
      </c>
      <c r="F175" s="3" t="s">
        <v>80</v>
      </c>
      <c r="G175" s="3" t="s">
        <v>14</v>
      </c>
      <c r="H175" s="3" t="s">
        <v>394</v>
      </c>
      <c r="I175" s="3"/>
      <c r="J175" s="29">
        <f t="shared" ref="J175:BC185" si="228">J176</f>
        <v>100000</v>
      </c>
      <c r="K175" s="29">
        <f t="shared" si="228"/>
        <v>0</v>
      </c>
      <c r="L175" s="29">
        <f t="shared" si="228"/>
        <v>100000</v>
      </c>
      <c r="M175" s="29">
        <f t="shared" si="228"/>
        <v>0</v>
      </c>
      <c r="N175" s="29">
        <f t="shared" si="228"/>
        <v>1500000</v>
      </c>
      <c r="O175" s="29">
        <f t="shared" si="228"/>
        <v>1500000</v>
      </c>
      <c r="P175" s="29">
        <f t="shared" si="228"/>
        <v>0</v>
      </c>
      <c r="Q175" s="29">
        <f t="shared" si="228"/>
        <v>0</v>
      </c>
      <c r="R175" s="29">
        <f t="shared" si="228"/>
        <v>1600000</v>
      </c>
      <c r="S175" s="29">
        <f t="shared" si="228"/>
        <v>1500000</v>
      </c>
      <c r="T175" s="29">
        <f t="shared" si="228"/>
        <v>100000</v>
      </c>
      <c r="U175" s="29">
        <f t="shared" si="228"/>
        <v>0</v>
      </c>
      <c r="V175" s="29">
        <f t="shared" si="228"/>
        <v>0</v>
      </c>
      <c r="W175" s="29">
        <f t="shared" si="228"/>
        <v>0</v>
      </c>
      <c r="X175" s="29">
        <f t="shared" si="228"/>
        <v>0</v>
      </c>
      <c r="Y175" s="29">
        <f t="shared" si="228"/>
        <v>0</v>
      </c>
      <c r="Z175" s="29">
        <f t="shared" si="228"/>
        <v>1600000</v>
      </c>
      <c r="AA175" s="29">
        <f t="shared" si="228"/>
        <v>1500000</v>
      </c>
      <c r="AB175" s="29">
        <f t="shared" si="228"/>
        <v>100000</v>
      </c>
      <c r="AC175" s="29">
        <f t="shared" si="228"/>
        <v>0</v>
      </c>
      <c r="AD175" s="29">
        <f t="shared" si="228"/>
        <v>0</v>
      </c>
      <c r="AE175" s="29">
        <f t="shared" si="228"/>
        <v>0</v>
      </c>
      <c r="AF175" s="29">
        <f t="shared" si="228"/>
        <v>0</v>
      </c>
      <c r="AG175" s="29">
        <f t="shared" si="228"/>
        <v>0</v>
      </c>
      <c r="AH175" s="29">
        <f t="shared" si="228"/>
        <v>1600000</v>
      </c>
      <c r="AI175" s="29">
        <f t="shared" si="228"/>
        <v>1500000</v>
      </c>
      <c r="AJ175" s="29">
        <f t="shared" si="228"/>
        <v>100000</v>
      </c>
      <c r="AK175" s="29">
        <f t="shared" si="228"/>
        <v>0</v>
      </c>
      <c r="AL175" s="29"/>
      <c r="AM175" s="29"/>
      <c r="AN175" s="29"/>
      <c r="AO175" s="29"/>
      <c r="AP175" s="29"/>
      <c r="AQ175" s="29">
        <f t="shared" si="228"/>
        <v>0</v>
      </c>
      <c r="AR175" s="29"/>
      <c r="AS175" s="9">
        <f t="shared" si="172"/>
        <v>0</v>
      </c>
      <c r="AT175" s="29"/>
      <c r="AU175" s="9">
        <f t="shared" si="147"/>
        <v>0</v>
      </c>
      <c r="AV175" s="29">
        <f t="shared" si="228"/>
        <v>0</v>
      </c>
      <c r="AW175" s="29"/>
      <c r="AX175" s="29">
        <f t="shared" si="173"/>
        <v>0</v>
      </c>
      <c r="AY175" s="29"/>
      <c r="AZ175" s="29">
        <f t="shared" si="148"/>
        <v>0</v>
      </c>
      <c r="BA175" s="29"/>
      <c r="BB175" s="29">
        <f t="shared" si="228"/>
        <v>0</v>
      </c>
      <c r="BC175" s="29">
        <f t="shared" si="228"/>
        <v>1682346</v>
      </c>
      <c r="BD175" s="29">
        <f t="shared" ref="BB175:BF185" si="229">BD176</f>
        <v>0</v>
      </c>
      <c r="BE175" s="29">
        <f t="shared" si="229"/>
        <v>1682346</v>
      </c>
      <c r="BF175" s="29">
        <f t="shared" si="229"/>
        <v>0</v>
      </c>
      <c r="BG175" s="29">
        <f t="shared" si="193"/>
        <v>100000</v>
      </c>
      <c r="BH175" s="80" t="e">
        <f t="shared" si="194"/>
        <v>#DIV/0!</v>
      </c>
      <c r="BI175" s="29">
        <f t="shared" si="195"/>
        <v>-1582346</v>
      </c>
      <c r="BJ175" s="81">
        <f t="shared" si="196"/>
        <v>5.9440804685837509</v>
      </c>
    </row>
    <row r="176" spans="1:62" ht="60" hidden="1" x14ac:dyDescent="0.25">
      <c r="A176" s="106" t="s">
        <v>56</v>
      </c>
      <c r="B176" s="124">
        <v>51</v>
      </c>
      <c r="C176" s="124">
        <v>2</v>
      </c>
      <c r="D176" s="3" t="s">
        <v>146</v>
      </c>
      <c r="E176" s="124">
        <v>851</v>
      </c>
      <c r="F176" s="3" t="s">
        <v>80</v>
      </c>
      <c r="G176" s="3" t="s">
        <v>14</v>
      </c>
      <c r="H176" s="3" t="s">
        <v>394</v>
      </c>
      <c r="I176" s="3" t="s">
        <v>112</v>
      </c>
      <c r="J176" s="29">
        <f t="shared" si="228"/>
        <v>100000</v>
      </c>
      <c r="K176" s="29">
        <f t="shared" si="228"/>
        <v>0</v>
      </c>
      <c r="L176" s="29">
        <f t="shared" si="228"/>
        <v>100000</v>
      </c>
      <c r="M176" s="29">
        <f t="shared" si="228"/>
        <v>0</v>
      </c>
      <c r="N176" s="29">
        <f t="shared" si="228"/>
        <v>1500000</v>
      </c>
      <c r="O176" s="29">
        <f t="shared" si="228"/>
        <v>1500000</v>
      </c>
      <c r="P176" s="29">
        <f t="shared" si="228"/>
        <v>0</v>
      </c>
      <c r="Q176" s="29">
        <f t="shared" si="228"/>
        <v>0</v>
      </c>
      <c r="R176" s="29">
        <f t="shared" si="228"/>
        <v>1600000</v>
      </c>
      <c r="S176" s="29">
        <f t="shared" si="228"/>
        <v>1500000</v>
      </c>
      <c r="T176" s="29">
        <f t="shared" si="228"/>
        <v>100000</v>
      </c>
      <c r="U176" s="29">
        <f t="shared" si="228"/>
        <v>0</v>
      </c>
      <c r="V176" s="29">
        <f t="shared" si="228"/>
        <v>0</v>
      </c>
      <c r="W176" s="29">
        <f t="shared" si="228"/>
        <v>0</v>
      </c>
      <c r="X176" s="29">
        <f t="shared" si="228"/>
        <v>0</v>
      </c>
      <c r="Y176" s="29">
        <f t="shared" si="228"/>
        <v>0</v>
      </c>
      <c r="Z176" s="29">
        <f t="shared" si="228"/>
        <v>1600000</v>
      </c>
      <c r="AA176" s="29">
        <f t="shared" si="228"/>
        <v>1500000</v>
      </c>
      <c r="AB176" s="29">
        <f t="shared" si="228"/>
        <v>100000</v>
      </c>
      <c r="AC176" s="29">
        <f t="shared" si="228"/>
        <v>0</v>
      </c>
      <c r="AD176" s="29">
        <f t="shared" si="228"/>
        <v>0</v>
      </c>
      <c r="AE176" s="29">
        <f t="shared" si="228"/>
        <v>0</v>
      </c>
      <c r="AF176" s="29">
        <f t="shared" si="228"/>
        <v>0</v>
      </c>
      <c r="AG176" s="29">
        <f t="shared" si="228"/>
        <v>0</v>
      </c>
      <c r="AH176" s="29">
        <f t="shared" si="228"/>
        <v>1600000</v>
      </c>
      <c r="AI176" s="29">
        <f t="shared" si="228"/>
        <v>1500000</v>
      </c>
      <c r="AJ176" s="29">
        <f t="shared" si="228"/>
        <v>100000</v>
      </c>
      <c r="AK176" s="29">
        <f t="shared" si="228"/>
        <v>0</v>
      </c>
      <c r="AL176" s="29"/>
      <c r="AM176" s="29"/>
      <c r="AN176" s="29"/>
      <c r="AO176" s="29"/>
      <c r="AP176" s="29"/>
      <c r="AQ176" s="29">
        <f t="shared" si="228"/>
        <v>0</v>
      </c>
      <c r="AR176" s="29"/>
      <c r="AS176" s="9">
        <f t="shared" si="172"/>
        <v>0</v>
      </c>
      <c r="AT176" s="29"/>
      <c r="AU176" s="9">
        <f t="shared" si="147"/>
        <v>0</v>
      </c>
      <c r="AV176" s="29">
        <f t="shared" si="228"/>
        <v>0</v>
      </c>
      <c r="AW176" s="29"/>
      <c r="AX176" s="29">
        <f t="shared" si="173"/>
        <v>0</v>
      </c>
      <c r="AY176" s="29"/>
      <c r="AZ176" s="29">
        <f t="shared" si="148"/>
        <v>0</v>
      </c>
      <c r="BA176" s="29"/>
      <c r="BB176" s="29">
        <f t="shared" si="229"/>
        <v>0</v>
      </c>
      <c r="BC176" s="29">
        <f t="shared" si="229"/>
        <v>1682346</v>
      </c>
      <c r="BD176" s="29">
        <f t="shared" si="229"/>
        <v>0</v>
      </c>
      <c r="BE176" s="29">
        <f t="shared" si="229"/>
        <v>1682346</v>
      </c>
      <c r="BF176" s="29">
        <f t="shared" si="229"/>
        <v>0</v>
      </c>
      <c r="BG176" s="29">
        <f t="shared" si="193"/>
        <v>100000</v>
      </c>
      <c r="BH176" s="80" t="e">
        <f t="shared" si="194"/>
        <v>#DIV/0!</v>
      </c>
      <c r="BI176" s="29">
        <f t="shared" si="195"/>
        <v>-1582346</v>
      </c>
      <c r="BJ176" s="81">
        <f t="shared" si="196"/>
        <v>5.9440804685837509</v>
      </c>
    </row>
    <row r="177" spans="1:62" ht="30" hidden="1" x14ac:dyDescent="0.25">
      <c r="A177" s="106" t="s">
        <v>113</v>
      </c>
      <c r="B177" s="124">
        <v>51</v>
      </c>
      <c r="C177" s="124">
        <v>2</v>
      </c>
      <c r="D177" s="3" t="s">
        <v>146</v>
      </c>
      <c r="E177" s="124">
        <v>851</v>
      </c>
      <c r="F177" s="3" t="s">
        <v>80</v>
      </c>
      <c r="G177" s="3" t="s">
        <v>14</v>
      </c>
      <c r="H177" s="3" t="s">
        <v>394</v>
      </c>
      <c r="I177" s="3" t="s">
        <v>114</v>
      </c>
      <c r="J177" s="29">
        <f>'7.ВС'!J182</f>
        <v>100000</v>
      </c>
      <c r="K177" s="29">
        <f>'7.ВС'!K182</f>
        <v>0</v>
      </c>
      <c r="L177" s="29">
        <f>'7.ВС'!L182</f>
        <v>100000</v>
      </c>
      <c r="M177" s="29">
        <f>'7.ВС'!M182</f>
        <v>0</v>
      </c>
      <c r="N177" s="29">
        <f>'7.ВС'!N182</f>
        <v>1500000</v>
      </c>
      <c r="O177" s="29">
        <f>'7.ВС'!O182</f>
        <v>1500000</v>
      </c>
      <c r="P177" s="29">
        <f>'7.ВС'!P182</f>
        <v>0</v>
      </c>
      <c r="Q177" s="29">
        <f>'7.ВС'!Q182</f>
        <v>0</v>
      </c>
      <c r="R177" s="29">
        <f>'7.ВС'!R182</f>
        <v>1600000</v>
      </c>
      <c r="S177" s="29">
        <f>'7.ВС'!S182</f>
        <v>1500000</v>
      </c>
      <c r="T177" s="29">
        <f>'7.ВС'!T182</f>
        <v>100000</v>
      </c>
      <c r="U177" s="29">
        <f>'7.ВС'!U182</f>
        <v>0</v>
      </c>
      <c r="V177" s="29">
        <f>'7.ВС'!V182</f>
        <v>0</v>
      </c>
      <c r="W177" s="29">
        <f>'7.ВС'!W182</f>
        <v>0</v>
      </c>
      <c r="X177" s="29">
        <f>'7.ВС'!X182</f>
        <v>0</v>
      </c>
      <c r="Y177" s="29">
        <f>'7.ВС'!Y182</f>
        <v>0</v>
      </c>
      <c r="Z177" s="29">
        <f>'7.ВС'!Z182</f>
        <v>1600000</v>
      </c>
      <c r="AA177" s="29">
        <f>'7.ВС'!AA182</f>
        <v>1500000</v>
      </c>
      <c r="AB177" s="29">
        <f>'7.ВС'!AB182</f>
        <v>100000</v>
      </c>
      <c r="AC177" s="29">
        <f>'7.ВС'!AC182</f>
        <v>0</v>
      </c>
      <c r="AD177" s="29">
        <f>'7.ВС'!AD182</f>
        <v>0</v>
      </c>
      <c r="AE177" s="29">
        <f>'7.ВС'!AE182</f>
        <v>0</v>
      </c>
      <c r="AF177" s="29">
        <f>'7.ВС'!AF182</f>
        <v>0</v>
      </c>
      <c r="AG177" s="29">
        <f>'7.ВС'!AG182</f>
        <v>0</v>
      </c>
      <c r="AH177" s="29">
        <f>'7.ВС'!AH182</f>
        <v>1600000</v>
      </c>
      <c r="AI177" s="29">
        <f>'7.ВС'!AI182</f>
        <v>1500000</v>
      </c>
      <c r="AJ177" s="29">
        <f>'7.ВС'!AJ182</f>
        <v>100000</v>
      </c>
      <c r="AK177" s="29">
        <f>'7.ВС'!AK182</f>
        <v>0</v>
      </c>
      <c r="AL177" s="29"/>
      <c r="AM177" s="29"/>
      <c r="AN177" s="29"/>
      <c r="AO177" s="29"/>
      <c r="AP177" s="29"/>
      <c r="AQ177" s="29">
        <f>'7.ВС'!AQ182</f>
        <v>0</v>
      </c>
      <c r="AR177" s="29"/>
      <c r="AS177" s="9">
        <f t="shared" si="172"/>
        <v>0</v>
      </c>
      <c r="AT177" s="29"/>
      <c r="AU177" s="9">
        <f t="shared" si="147"/>
        <v>0</v>
      </c>
      <c r="AV177" s="29">
        <f>'7.ВС'!AV182</f>
        <v>0</v>
      </c>
      <c r="AW177" s="29"/>
      <c r="AX177" s="29">
        <f t="shared" si="173"/>
        <v>0</v>
      </c>
      <c r="AY177" s="29"/>
      <c r="AZ177" s="29">
        <f t="shared" si="148"/>
        <v>0</v>
      </c>
      <c r="BA177" s="29"/>
      <c r="BB177" s="29">
        <f>'7.ВС'!BA182</f>
        <v>0</v>
      </c>
      <c r="BC177" s="29">
        <f>'7.ВС'!BB182</f>
        <v>1682346</v>
      </c>
      <c r="BD177" s="29">
        <f>'7.ВС'!BC182</f>
        <v>0</v>
      </c>
      <c r="BE177" s="29">
        <f>'7.ВС'!BD182</f>
        <v>1682346</v>
      </c>
      <c r="BF177" s="29">
        <f>'7.ВС'!BE182</f>
        <v>0</v>
      </c>
      <c r="BG177" s="29">
        <f t="shared" si="193"/>
        <v>100000</v>
      </c>
      <c r="BH177" s="80" t="e">
        <f t="shared" si="194"/>
        <v>#DIV/0!</v>
      </c>
      <c r="BI177" s="29">
        <f t="shared" si="195"/>
        <v>-1582346</v>
      </c>
      <c r="BJ177" s="81">
        <f t="shared" si="196"/>
        <v>5.9440804685837509</v>
      </c>
    </row>
    <row r="178" spans="1:62" x14ac:dyDescent="0.25">
      <c r="A178" s="12" t="s">
        <v>409</v>
      </c>
      <c r="B178" s="124">
        <v>51</v>
      </c>
      <c r="C178" s="124">
        <v>2</v>
      </c>
      <c r="D178" s="3" t="s">
        <v>146</v>
      </c>
      <c r="E178" s="124">
        <v>851</v>
      </c>
      <c r="F178" s="3" t="s">
        <v>80</v>
      </c>
      <c r="G178" s="3" t="s">
        <v>14</v>
      </c>
      <c r="H178" s="3" t="s">
        <v>401</v>
      </c>
      <c r="I178" s="3"/>
      <c r="J178" s="29">
        <f t="shared" ref="J178:BD179" si="230">J179</f>
        <v>0</v>
      </c>
      <c r="K178" s="29">
        <f t="shared" si="230"/>
        <v>0</v>
      </c>
      <c r="L178" s="29">
        <f t="shared" si="230"/>
        <v>0</v>
      </c>
      <c r="M178" s="29">
        <f t="shared" si="230"/>
        <v>0</v>
      </c>
      <c r="N178" s="29">
        <f t="shared" si="230"/>
        <v>6226</v>
      </c>
      <c r="O178" s="29">
        <f t="shared" si="230"/>
        <v>0</v>
      </c>
      <c r="P178" s="29">
        <f t="shared" si="230"/>
        <v>6226</v>
      </c>
      <c r="Q178" s="29">
        <f t="shared" si="230"/>
        <v>0</v>
      </c>
      <c r="R178" s="29">
        <f t="shared" si="230"/>
        <v>6226</v>
      </c>
      <c r="S178" s="29">
        <f t="shared" si="230"/>
        <v>0</v>
      </c>
      <c r="T178" s="29">
        <f t="shared" si="230"/>
        <v>6226</v>
      </c>
      <c r="U178" s="29">
        <f t="shared" si="230"/>
        <v>0</v>
      </c>
      <c r="V178" s="29">
        <f t="shared" si="230"/>
        <v>0</v>
      </c>
      <c r="W178" s="29">
        <f t="shared" si="230"/>
        <v>0</v>
      </c>
      <c r="X178" s="29">
        <f t="shared" si="230"/>
        <v>0</v>
      </c>
      <c r="Y178" s="29">
        <f t="shared" si="230"/>
        <v>0</v>
      </c>
      <c r="Z178" s="29">
        <f t="shared" si="230"/>
        <v>6226</v>
      </c>
      <c r="AA178" s="29">
        <f t="shared" si="230"/>
        <v>0</v>
      </c>
      <c r="AB178" s="29">
        <f t="shared" si="230"/>
        <v>6226</v>
      </c>
      <c r="AC178" s="29">
        <f t="shared" si="230"/>
        <v>0</v>
      </c>
      <c r="AD178" s="29">
        <f t="shared" si="230"/>
        <v>118279</v>
      </c>
      <c r="AE178" s="29">
        <f t="shared" si="230"/>
        <v>118279</v>
      </c>
      <c r="AF178" s="29">
        <f t="shared" si="230"/>
        <v>0</v>
      </c>
      <c r="AG178" s="29">
        <f t="shared" si="230"/>
        <v>0</v>
      </c>
      <c r="AH178" s="29">
        <f t="shared" si="230"/>
        <v>124505</v>
      </c>
      <c r="AI178" s="29">
        <f t="shared" si="230"/>
        <v>118279</v>
      </c>
      <c r="AJ178" s="29">
        <f t="shared" si="230"/>
        <v>6226</v>
      </c>
      <c r="AK178" s="29">
        <f t="shared" si="230"/>
        <v>0</v>
      </c>
      <c r="AL178" s="29"/>
      <c r="AM178" s="29"/>
      <c r="AN178" s="29"/>
      <c r="AO178" s="29"/>
      <c r="AP178" s="29"/>
      <c r="AQ178" s="29">
        <f t="shared" si="230"/>
        <v>0</v>
      </c>
      <c r="AR178" s="29"/>
      <c r="AS178" s="9">
        <f t="shared" si="172"/>
        <v>0</v>
      </c>
      <c r="AT178" s="29"/>
      <c r="AU178" s="9">
        <f t="shared" si="147"/>
        <v>0</v>
      </c>
      <c r="AV178" s="29">
        <f t="shared" si="230"/>
        <v>0</v>
      </c>
      <c r="AW178" s="29"/>
      <c r="AX178" s="29">
        <f t="shared" si="173"/>
        <v>0</v>
      </c>
      <c r="AY178" s="29"/>
      <c r="AZ178" s="29">
        <f t="shared" si="148"/>
        <v>0</v>
      </c>
      <c r="BA178" s="29"/>
      <c r="BB178" s="29">
        <f t="shared" si="230"/>
        <v>0</v>
      </c>
      <c r="BC178" s="29">
        <f t="shared" si="230"/>
        <v>113225</v>
      </c>
      <c r="BD178" s="29">
        <f t="shared" si="230"/>
        <v>0</v>
      </c>
      <c r="BE178" s="29">
        <f t="shared" ref="BB178:BF179" si="231">BE179</f>
        <v>0</v>
      </c>
      <c r="BF178" s="29">
        <f t="shared" si="231"/>
        <v>0</v>
      </c>
      <c r="BG178" s="29">
        <f t="shared" si="193"/>
        <v>0</v>
      </c>
      <c r="BH178" s="80" t="e">
        <f t="shared" si="194"/>
        <v>#DIV/0!</v>
      </c>
      <c r="BI178" s="29">
        <f t="shared" si="195"/>
        <v>-113225</v>
      </c>
      <c r="BJ178" s="81">
        <f t="shared" si="196"/>
        <v>0</v>
      </c>
    </row>
    <row r="179" spans="1:62" ht="60" x14ac:dyDescent="0.25">
      <c r="A179" s="106" t="s">
        <v>56</v>
      </c>
      <c r="B179" s="124">
        <v>51</v>
      </c>
      <c r="C179" s="124">
        <v>2</v>
      </c>
      <c r="D179" s="3" t="s">
        <v>146</v>
      </c>
      <c r="E179" s="124">
        <v>851</v>
      </c>
      <c r="F179" s="3" t="s">
        <v>80</v>
      </c>
      <c r="G179" s="3" t="s">
        <v>14</v>
      </c>
      <c r="H179" s="3" t="s">
        <v>401</v>
      </c>
      <c r="I179" s="3" t="s">
        <v>112</v>
      </c>
      <c r="J179" s="29">
        <f t="shared" si="230"/>
        <v>0</v>
      </c>
      <c r="K179" s="29">
        <f t="shared" si="230"/>
        <v>0</v>
      </c>
      <c r="L179" s="29">
        <f t="shared" si="230"/>
        <v>0</v>
      </c>
      <c r="M179" s="29">
        <f t="shared" si="230"/>
        <v>0</v>
      </c>
      <c r="N179" s="29">
        <f t="shared" si="230"/>
        <v>6226</v>
      </c>
      <c r="O179" s="29">
        <f t="shared" si="230"/>
        <v>0</v>
      </c>
      <c r="P179" s="29">
        <f t="shared" si="230"/>
        <v>6226</v>
      </c>
      <c r="Q179" s="29">
        <f t="shared" si="230"/>
        <v>0</v>
      </c>
      <c r="R179" s="29">
        <f t="shared" si="230"/>
        <v>6226</v>
      </c>
      <c r="S179" s="29">
        <f t="shared" si="230"/>
        <v>0</v>
      </c>
      <c r="T179" s="29">
        <f t="shared" si="230"/>
        <v>6226</v>
      </c>
      <c r="U179" s="29">
        <f t="shared" si="230"/>
        <v>0</v>
      </c>
      <c r="V179" s="29">
        <f t="shared" si="230"/>
        <v>0</v>
      </c>
      <c r="W179" s="29">
        <f t="shared" si="230"/>
        <v>0</v>
      </c>
      <c r="X179" s="29">
        <f t="shared" si="230"/>
        <v>0</v>
      </c>
      <c r="Y179" s="29">
        <f t="shared" si="230"/>
        <v>0</v>
      </c>
      <c r="Z179" s="29">
        <f t="shared" si="230"/>
        <v>6226</v>
      </c>
      <c r="AA179" s="29">
        <f t="shared" si="230"/>
        <v>0</v>
      </c>
      <c r="AB179" s="29">
        <f t="shared" si="230"/>
        <v>6226</v>
      </c>
      <c r="AC179" s="29">
        <f t="shared" si="230"/>
        <v>0</v>
      </c>
      <c r="AD179" s="29">
        <f t="shared" si="230"/>
        <v>118279</v>
      </c>
      <c r="AE179" s="29">
        <f t="shared" si="230"/>
        <v>118279</v>
      </c>
      <c r="AF179" s="29">
        <f t="shared" si="230"/>
        <v>0</v>
      </c>
      <c r="AG179" s="29">
        <f t="shared" si="230"/>
        <v>0</v>
      </c>
      <c r="AH179" s="29">
        <f t="shared" si="230"/>
        <v>124505</v>
      </c>
      <c r="AI179" s="29">
        <f t="shared" si="230"/>
        <v>118279</v>
      </c>
      <c r="AJ179" s="29">
        <f t="shared" si="230"/>
        <v>6226</v>
      </c>
      <c r="AK179" s="29">
        <f t="shared" si="230"/>
        <v>0</v>
      </c>
      <c r="AL179" s="29"/>
      <c r="AM179" s="29"/>
      <c r="AN179" s="29"/>
      <c r="AO179" s="29"/>
      <c r="AP179" s="29"/>
      <c r="AQ179" s="29">
        <f t="shared" si="230"/>
        <v>0</v>
      </c>
      <c r="AR179" s="29"/>
      <c r="AS179" s="9">
        <f t="shared" si="172"/>
        <v>0</v>
      </c>
      <c r="AT179" s="29"/>
      <c r="AU179" s="9">
        <f t="shared" si="147"/>
        <v>0</v>
      </c>
      <c r="AV179" s="29">
        <f t="shared" si="230"/>
        <v>0</v>
      </c>
      <c r="AW179" s="29"/>
      <c r="AX179" s="29">
        <f t="shared" si="173"/>
        <v>0</v>
      </c>
      <c r="AY179" s="29"/>
      <c r="AZ179" s="29">
        <f t="shared" si="148"/>
        <v>0</v>
      </c>
      <c r="BA179" s="29"/>
      <c r="BB179" s="29">
        <f t="shared" si="231"/>
        <v>0</v>
      </c>
      <c r="BC179" s="29">
        <f t="shared" si="231"/>
        <v>113225</v>
      </c>
      <c r="BD179" s="29">
        <f t="shared" si="231"/>
        <v>0</v>
      </c>
      <c r="BE179" s="29">
        <f t="shared" si="231"/>
        <v>0</v>
      </c>
      <c r="BF179" s="29">
        <f t="shared" si="231"/>
        <v>0</v>
      </c>
      <c r="BG179" s="29">
        <f t="shared" si="193"/>
        <v>0</v>
      </c>
      <c r="BH179" s="80" t="e">
        <f t="shared" si="194"/>
        <v>#DIV/0!</v>
      </c>
      <c r="BI179" s="29">
        <f t="shared" si="195"/>
        <v>-113225</v>
      </c>
      <c r="BJ179" s="81">
        <f t="shared" si="196"/>
        <v>0</v>
      </c>
    </row>
    <row r="180" spans="1:62" ht="30" x14ac:dyDescent="0.25">
      <c r="A180" s="106" t="s">
        <v>57</v>
      </c>
      <c r="B180" s="124">
        <v>51</v>
      </c>
      <c r="C180" s="124">
        <v>2</v>
      </c>
      <c r="D180" s="3" t="s">
        <v>146</v>
      </c>
      <c r="E180" s="124">
        <v>851</v>
      </c>
      <c r="F180" s="3" t="s">
        <v>80</v>
      </c>
      <c r="G180" s="3" t="s">
        <v>14</v>
      </c>
      <c r="H180" s="3" t="s">
        <v>401</v>
      </c>
      <c r="I180" s="3" t="s">
        <v>114</v>
      </c>
      <c r="J180" s="29">
        <f>'7.ВС'!J185</f>
        <v>0</v>
      </c>
      <c r="K180" s="29">
        <f>'7.ВС'!K185</f>
        <v>0</v>
      </c>
      <c r="L180" s="29">
        <f>'7.ВС'!L185</f>
        <v>0</v>
      </c>
      <c r="M180" s="29">
        <f>'7.ВС'!M185</f>
        <v>0</v>
      </c>
      <c r="N180" s="29">
        <f>'7.ВС'!N185</f>
        <v>6226</v>
      </c>
      <c r="O180" s="29">
        <f>'7.ВС'!O185</f>
        <v>0</v>
      </c>
      <c r="P180" s="29">
        <f>'7.ВС'!P185</f>
        <v>6226</v>
      </c>
      <c r="Q180" s="29">
        <f>'7.ВС'!Q185</f>
        <v>0</v>
      </c>
      <c r="R180" s="29">
        <f>'7.ВС'!R185</f>
        <v>6226</v>
      </c>
      <c r="S180" s="29">
        <f>'7.ВС'!S185</f>
        <v>0</v>
      </c>
      <c r="T180" s="29">
        <f>'7.ВС'!T185</f>
        <v>6226</v>
      </c>
      <c r="U180" s="29">
        <f>'7.ВС'!U185</f>
        <v>0</v>
      </c>
      <c r="V180" s="29">
        <f>'7.ВС'!V185</f>
        <v>0</v>
      </c>
      <c r="W180" s="29">
        <f>'7.ВС'!W185</f>
        <v>0</v>
      </c>
      <c r="X180" s="29">
        <f>'7.ВС'!X185</f>
        <v>0</v>
      </c>
      <c r="Y180" s="29">
        <f>'7.ВС'!Y185</f>
        <v>0</v>
      </c>
      <c r="Z180" s="29">
        <f>'7.ВС'!Z185</f>
        <v>6226</v>
      </c>
      <c r="AA180" s="29">
        <f>'7.ВС'!AA185</f>
        <v>0</v>
      </c>
      <c r="AB180" s="29">
        <f>'7.ВС'!AB185</f>
        <v>6226</v>
      </c>
      <c r="AC180" s="29">
        <f>'7.ВС'!AC185</f>
        <v>0</v>
      </c>
      <c r="AD180" s="29">
        <f>'7.ВС'!AD185</f>
        <v>118279</v>
      </c>
      <c r="AE180" s="29">
        <f>'7.ВС'!AE185</f>
        <v>118279</v>
      </c>
      <c r="AF180" s="29">
        <f>'7.ВС'!AF185</f>
        <v>0</v>
      </c>
      <c r="AG180" s="29">
        <f>'7.ВС'!AG185</f>
        <v>0</v>
      </c>
      <c r="AH180" s="29">
        <f>'7.ВС'!AH185</f>
        <v>124505</v>
      </c>
      <c r="AI180" s="29">
        <f>'7.ВС'!AI185</f>
        <v>118279</v>
      </c>
      <c r="AJ180" s="29">
        <f>'7.ВС'!AJ185</f>
        <v>6226</v>
      </c>
      <c r="AK180" s="29">
        <f>'7.ВС'!AK185</f>
        <v>0</v>
      </c>
      <c r="AL180" s="29"/>
      <c r="AM180" s="29"/>
      <c r="AN180" s="29"/>
      <c r="AO180" s="29"/>
      <c r="AP180" s="29"/>
      <c r="AQ180" s="29">
        <f>'7.ВС'!AQ185</f>
        <v>0</v>
      </c>
      <c r="AR180" s="29"/>
      <c r="AS180" s="9">
        <f t="shared" si="172"/>
        <v>0</v>
      </c>
      <c r="AT180" s="29"/>
      <c r="AU180" s="9">
        <f t="shared" si="147"/>
        <v>0</v>
      </c>
      <c r="AV180" s="29">
        <f>'7.ВС'!AV185</f>
        <v>0</v>
      </c>
      <c r="AW180" s="29"/>
      <c r="AX180" s="29">
        <f t="shared" si="173"/>
        <v>0</v>
      </c>
      <c r="AY180" s="29"/>
      <c r="AZ180" s="29">
        <f t="shared" si="148"/>
        <v>0</v>
      </c>
      <c r="BA180" s="29"/>
      <c r="BB180" s="29">
        <f>'7.ВС'!BA185</f>
        <v>0</v>
      </c>
      <c r="BC180" s="29">
        <f>'7.ВС'!BB185</f>
        <v>113225</v>
      </c>
      <c r="BD180" s="29">
        <f>'7.ВС'!BC185</f>
        <v>0</v>
      </c>
      <c r="BE180" s="29">
        <f>'7.ВС'!BD185</f>
        <v>0</v>
      </c>
      <c r="BF180" s="29">
        <f>'7.ВС'!BE185</f>
        <v>0</v>
      </c>
      <c r="BG180" s="29">
        <f t="shared" si="193"/>
        <v>0</v>
      </c>
      <c r="BH180" s="80" t="e">
        <f t="shared" si="194"/>
        <v>#DIV/0!</v>
      </c>
      <c r="BI180" s="29">
        <f t="shared" si="195"/>
        <v>-113225</v>
      </c>
      <c r="BJ180" s="81">
        <f t="shared" si="196"/>
        <v>0</v>
      </c>
    </row>
    <row r="181" spans="1:62" ht="90" hidden="1" x14ac:dyDescent="0.25">
      <c r="A181" s="12" t="s">
        <v>415</v>
      </c>
      <c r="B181" s="124">
        <v>51</v>
      </c>
      <c r="C181" s="124">
        <v>2</v>
      </c>
      <c r="D181" s="3" t="s">
        <v>146</v>
      </c>
      <c r="E181" s="124">
        <v>851</v>
      </c>
      <c r="F181" s="3" t="s">
        <v>80</v>
      </c>
      <c r="G181" s="3" t="s">
        <v>14</v>
      </c>
      <c r="H181" s="3" t="s">
        <v>395</v>
      </c>
      <c r="I181" s="3"/>
      <c r="J181" s="29">
        <f t="shared" si="228"/>
        <v>0</v>
      </c>
      <c r="K181" s="29">
        <f t="shared" si="228"/>
        <v>0</v>
      </c>
      <c r="L181" s="29">
        <f t="shared" si="228"/>
        <v>0</v>
      </c>
      <c r="M181" s="29">
        <f t="shared" si="228"/>
        <v>0</v>
      </c>
      <c r="N181" s="29">
        <f t="shared" si="228"/>
        <v>0</v>
      </c>
      <c r="O181" s="29">
        <f t="shared" si="228"/>
        <v>0</v>
      </c>
      <c r="P181" s="29">
        <f t="shared" si="228"/>
        <v>0</v>
      </c>
      <c r="Q181" s="29">
        <f t="shared" si="228"/>
        <v>0</v>
      </c>
      <c r="R181" s="29">
        <f t="shared" si="228"/>
        <v>0</v>
      </c>
      <c r="S181" s="29">
        <f t="shared" si="228"/>
        <v>0</v>
      </c>
      <c r="T181" s="29">
        <f t="shared" si="228"/>
        <v>0</v>
      </c>
      <c r="U181" s="29">
        <f t="shared" si="228"/>
        <v>0</v>
      </c>
      <c r="V181" s="29">
        <f t="shared" si="228"/>
        <v>0</v>
      </c>
      <c r="W181" s="29">
        <f t="shared" si="228"/>
        <v>0</v>
      </c>
      <c r="X181" s="29">
        <f t="shared" si="228"/>
        <v>0</v>
      </c>
      <c r="Y181" s="29">
        <f t="shared" si="228"/>
        <v>0</v>
      </c>
      <c r="Z181" s="29">
        <f t="shared" si="228"/>
        <v>0</v>
      </c>
      <c r="AA181" s="29">
        <f t="shared" si="228"/>
        <v>0</v>
      </c>
      <c r="AB181" s="29">
        <f t="shared" si="228"/>
        <v>0</v>
      </c>
      <c r="AC181" s="29">
        <f t="shared" si="228"/>
        <v>0</v>
      </c>
      <c r="AD181" s="29">
        <f t="shared" si="228"/>
        <v>0</v>
      </c>
      <c r="AE181" s="29">
        <f t="shared" si="228"/>
        <v>0</v>
      </c>
      <c r="AF181" s="29">
        <f t="shared" si="228"/>
        <v>0</v>
      </c>
      <c r="AG181" s="29">
        <f t="shared" si="228"/>
        <v>0</v>
      </c>
      <c r="AH181" s="29">
        <f t="shared" si="228"/>
        <v>0</v>
      </c>
      <c r="AI181" s="29">
        <f t="shared" si="228"/>
        <v>0</v>
      </c>
      <c r="AJ181" s="29">
        <f t="shared" si="228"/>
        <v>0</v>
      </c>
      <c r="AK181" s="29">
        <f t="shared" si="228"/>
        <v>0</v>
      </c>
      <c r="AL181" s="29"/>
      <c r="AM181" s="29"/>
      <c r="AN181" s="29"/>
      <c r="AO181" s="29"/>
      <c r="AP181" s="29"/>
      <c r="AQ181" s="29">
        <f t="shared" si="228"/>
        <v>0</v>
      </c>
      <c r="AR181" s="29"/>
      <c r="AS181" s="9">
        <f t="shared" si="172"/>
        <v>0</v>
      </c>
      <c r="AT181" s="29"/>
      <c r="AU181" s="9">
        <f t="shared" ref="AU181:AU244" si="232">AS181+AT181</f>
        <v>0</v>
      </c>
      <c r="AV181" s="29">
        <f t="shared" si="228"/>
        <v>0</v>
      </c>
      <c r="AW181" s="29"/>
      <c r="AX181" s="29">
        <f t="shared" si="173"/>
        <v>0</v>
      </c>
      <c r="AY181" s="29"/>
      <c r="AZ181" s="29">
        <f t="shared" ref="AZ181:AZ244" si="233">AX181+AY181</f>
        <v>0</v>
      </c>
      <c r="BA181" s="29"/>
      <c r="BB181" s="29">
        <f t="shared" si="229"/>
        <v>0</v>
      </c>
      <c r="BC181" s="29">
        <f t="shared" si="229"/>
        <v>221341</v>
      </c>
      <c r="BD181" s="29">
        <f t="shared" si="229"/>
        <v>0</v>
      </c>
      <c r="BE181" s="29">
        <f t="shared" si="229"/>
        <v>0</v>
      </c>
      <c r="BF181" s="29">
        <f t="shared" si="229"/>
        <v>0</v>
      </c>
      <c r="BG181" s="29">
        <f t="shared" ref="BG181:BG212" si="234">J181-BB181</f>
        <v>0</v>
      </c>
      <c r="BH181" s="80" t="e">
        <f t="shared" ref="BH181:BH212" si="235">J181/BB181*100</f>
        <v>#DIV/0!</v>
      </c>
      <c r="BI181" s="29">
        <f t="shared" ref="BI181:BI212" si="236">J181-BC181</f>
        <v>-221341</v>
      </c>
      <c r="BJ181" s="81">
        <f t="shared" ref="BJ181:BJ212" si="237">J181/BC181*100</f>
        <v>0</v>
      </c>
    </row>
    <row r="182" spans="1:62" ht="60" hidden="1" x14ac:dyDescent="0.25">
      <c r="A182" s="106" t="s">
        <v>56</v>
      </c>
      <c r="B182" s="124">
        <v>51</v>
      </c>
      <c r="C182" s="124">
        <v>2</v>
      </c>
      <c r="D182" s="3" t="s">
        <v>146</v>
      </c>
      <c r="E182" s="124">
        <v>851</v>
      </c>
      <c r="F182" s="3" t="s">
        <v>80</v>
      </c>
      <c r="G182" s="3" t="s">
        <v>14</v>
      </c>
      <c r="H182" s="3" t="s">
        <v>395</v>
      </c>
      <c r="I182" s="3" t="s">
        <v>112</v>
      </c>
      <c r="J182" s="29">
        <f t="shared" ref="J182:BF182" si="238">J183</f>
        <v>0</v>
      </c>
      <c r="K182" s="29">
        <f t="shared" si="238"/>
        <v>0</v>
      </c>
      <c r="L182" s="29">
        <f t="shared" si="238"/>
        <v>0</v>
      </c>
      <c r="M182" s="29">
        <f t="shared" si="238"/>
        <v>0</v>
      </c>
      <c r="N182" s="29">
        <f t="shared" si="238"/>
        <v>0</v>
      </c>
      <c r="O182" s="29">
        <f t="shared" si="238"/>
        <v>0</v>
      </c>
      <c r="P182" s="29">
        <f t="shared" si="238"/>
        <v>0</v>
      </c>
      <c r="Q182" s="29">
        <f t="shared" si="238"/>
        <v>0</v>
      </c>
      <c r="R182" s="29">
        <f t="shared" si="238"/>
        <v>0</v>
      </c>
      <c r="S182" s="29">
        <f t="shared" si="238"/>
        <v>0</v>
      </c>
      <c r="T182" s="29">
        <f t="shared" si="238"/>
        <v>0</v>
      </c>
      <c r="U182" s="29">
        <f t="shared" si="238"/>
        <v>0</v>
      </c>
      <c r="V182" s="29">
        <f t="shared" si="238"/>
        <v>0</v>
      </c>
      <c r="W182" s="29">
        <f t="shared" si="238"/>
        <v>0</v>
      </c>
      <c r="X182" s="29">
        <f t="shared" si="238"/>
        <v>0</v>
      </c>
      <c r="Y182" s="29">
        <f t="shared" si="238"/>
        <v>0</v>
      </c>
      <c r="Z182" s="29">
        <f t="shared" si="238"/>
        <v>0</v>
      </c>
      <c r="AA182" s="29">
        <f t="shared" si="238"/>
        <v>0</v>
      </c>
      <c r="AB182" s="29">
        <f t="shared" si="238"/>
        <v>0</v>
      </c>
      <c r="AC182" s="29">
        <f t="shared" si="238"/>
        <v>0</v>
      </c>
      <c r="AD182" s="29">
        <f t="shared" si="238"/>
        <v>0</v>
      </c>
      <c r="AE182" s="29">
        <f t="shared" si="238"/>
        <v>0</v>
      </c>
      <c r="AF182" s="29">
        <f t="shared" si="238"/>
        <v>0</v>
      </c>
      <c r="AG182" s="29">
        <f t="shared" si="238"/>
        <v>0</v>
      </c>
      <c r="AH182" s="29">
        <f t="shared" si="238"/>
        <v>0</v>
      </c>
      <c r="AI182" s="29">
        <f t="shared" si="238"/>
        <v>0</v>
      </c>
      <c r="AJ182" s="29">
        <f t="shared" si="238"/>
        <v>0</v>
      </c>
      <c r="AK182" s="29">
        <f t="shared" si="238"/>
        <v>0</v>
      </c>
      <c r="AL182" s="29"/>
      <c r="AM182" s="29"/>
      <c r="AN182" s="29"/>
      <c r="AO182" s="29"/>
      <c r="AP182" s="29"/>
      <c r="AQ182" s="29">
        <f t="shared" si="238"/>
        <v>0</v>
      </c>
      <c r="AR182" s="29"/>
      <c r="AS182" s="9">
        <f t="shared" si="172"/>
        <v>0</v>
      </c>
      <c r="AT182" s="29"/>
      <c r="AU182" s="9">
        <f t="shared" si="232"/>
        <v>0</v>
      </c>
      <c r="AV182" s="29">
        <f t="shared" si="238"/>
        <v>0</v>
      </c>
      <c r="AW182" s="29"/>
      <c r="AX182" s="29">
        <f t="shared" si="173"/>
        <v>0</v>
      </c>
      <c r="AY182" s="29"/>
      <c r="AZ182" s="29">
        <f t="shared" si="233"/>
        <v>0</v>
      </c>
      <c r="BA182" s="29"/>
      <c r="BB182" s="29">
        <f t="shared" si="238"/>
        <v>0</v>
      </c>
      <c r="BC182" s="29">
        <f t="shared" si="238"/>
        <v>221341</v>
      </c>
      <c r="BD182" s="29">
        <f t="shared" si="238"/>
        <v>0</v>
      </c>
      <c r="BE182" s="29">
        <f t="shared" si="238"/>
        <v>0</v>
      </c>
      <c r="BF182" s="29">
        <f t="shared" si="238"/>
        <v>0</v>
      </c>
      <c r="BG182" s="29">
        <f t="shared" si="234"/>
        <v>0</v>
      </c>
      <c r="BH182" s="80" t="e">
        <f t="shared" si="235"/>
        <v>#DIV/0!</v>
      </c>
      <c r="BI182" s="29">
        <f t="shared" si="236"/>
        <v>-221341</v>
      </c>
      <c r="BJ182" s="81">
        <f t="shared" si="237"/>
        <v>0</v>
      </c>
    </row>
    <row r="183" spans="1:62" ht="30" hidden="1" x14ac:dyDescent="0.25">
      <c r="A183" s="106" t="s">
        <v>113</v>
      </c>
      <c r="B183" s="124">
        <v>51</v>
      </c>
      <c r="C183" s="124">
        <v>2</v>
      </c>
      <c r="D183" s="3" t="s">
        <v>146</v>
      </c>
      <c r="E183" s="124">
        <v>851</v>
      </c>
      <c r="F183" s="3" t="s">
        <v>80</v>
      </c>
      <c r="G183" s="3" t="s">
        <v>14</v>
      </c>
      <c r="H183" s="3" t="s">
        <v>395</v>
      </c>
      <c r="I183" s="3" t="s">
        <v>114</v>
      </c>
      <c r="J183" s="29">
        <f>'7.ВС'!J188</f>
        <v>0</v>
      </c>
      <c r="K183" s="29">
        <f>'7.ВС'!K188</f>
        <v>0</v>
      </c>
      <c r="L183" s="29">
        <f>'7.ВС'!L188</f>
        <v>0</v>
      </c>
      <c r="M183" s="29">
        <f>'7.ВС'!M188</f>
        <v>0</v>
      </c>
      <c r="N183" s="29">
        <f>'7.ВС'!N188</f>
        <v>0</v>
      </c>
      <c r="O183" s="29">
        <f>'7.ВС'!O188</f>
        <v>0</v>
      </c>
      <c r="P183" s="29">
        <f>'7.ВС'!P188</f>
        <v>0</v>
      </c>
      <c r="Q183" s="29">
        <f>'7.ВС'!Q188</f>
        <v>0</v>
      </c>
      <c r="R183" s="29">
        <f>'7.ВС'!R188</f>
        <v>0</v>
      </c>
      <c r="S183" s="29">
        <f>'7.ВС'!S188</f>
        <v>0</v>
      </c>
      <c r="T183" s="29">
        <f>'7.ВС'!T188</f>
        <v>0</v>
      </c>
      <c r="U183" s="29">
        <f>'7.ВС'!U188</f>
        <v>0</v>
      </c>
      <c r="V183" s="29">
        <f>'7.ВС'!V188</f>
        <v>0</v>
      </c>
      <c r="W183" s="29">
        <f>'7.ВС'!W188</f>
        <v>0</v>
      </c>
      <c r="X183" s="29">
        <f>'7.ВС'!X188</f>
        <v>0</v>
      </c>
      <c r="Y183" s="29">
        <f>'7.ВС'!Y188</f>
        <v>0</v>
      </c>
      <c r="Z183" s="29">
        <f>'7.ВС'!Z188</f>
        <v>0</v>
      </c>
      <c r="AA183" s="29">
        <f>'7.ВС'!AA188</f>
        <v>0</v>
      </c>
      <c r="AB183" s="29">
        <f>'7.ВС'!AB188</f>
        <v>0</v>
      </c>
      <c r="AC183" s="29">
        <f>'7.ВС'!AC188</f>
        <v>0</v>
      </c>
      <c r="AD183" s="29">
        <f>'7.ВС'!AD188</f>
        <v>0</v>
      </c>
      <c r="AE183" s="29">
        <f>'7.ВС'!AE188</f>
        <v>0</v>
      </c>
      <c r="AF183" s="29">
        <f>'7.ВС'!AF188</f>
        <v>0</v>
      </c>
      <c r="AG183" s="29">
        <f>'7.ВС'!AG188</f>
        <v>0</v>
      </c>
      <c r="AH183" s="29">
        <f>'7.ВС'!AH188</f>
        <v>0</v>
      </c>
      <c r="AI183" s="29">
        <f>'7.ВС'!AI188</f>
        <v>0</v>
      </c>
      <c r="AJ183" s="29">
        <f>'7.ВС'!AJ188</f>
        <v>0</v>
      </c>
      <c r="AK183" s="29">
        <f>'7.ВС'!AK188</f>
        <v>0</v>
      </c>
      <c r="AL183" s="29"/>
      <c r="AM183" s="29"/>
      <c r="AN183" s="29"/>
      <c r="AO183" s="29"/>
      <c r="AP183" s="29"/>
      <c r="AQ183" s="29">
        <f>'7.ВС'!AQ188</f>
        <v>0</v>
      </c>
      <c r="AR183" s="29"/>
      <c r="AS183" s="9">
        <f t="shared" si="172"/>
        <v>0</v>
      </c>
      <c r="AT183" s="29"/>
      <c r="AU183" s="9">
        <f t="shared" si="232"/>
        <v>0</v>
      </c>
      <c r="AV183" s="29">
        <f>'7.ВС'!AV188</f>
        <v>0</v>
      </c>
      <c r="AW183" s="29"/>
      <c r="AX183" s="29">
        <f t="shared" si="173"/>
        <v>0</v>
      </c>
      <c r="AY183" s="29"/>
      <c r="AZ183" s="29">
        <f t="shared" si="233"/>
        <v>0</v>
      </c>
      <c r="BA183" s="29"/>
      <c r="BB183" s="29">
        <f>'7.ВС'!BA188</f>
        <v>0</v>
      </c>
      <c r="BC183" s="29">
        <f>'7.ВС'!BB188</f>
        <v>221341</v>
      </c>
      <c r="BD183" s="29">
        <f>'7.ВС'!BC188</f>
        <v>0</v>
      </c>
      <c r="BE183" s="29">
        <f>'7.ВС'!BD188</f>
        <v>0</v>
      </c>
      <c r="BF183" s="29">
        <f>'7.ВС'!BE188</f>
        <v>0</v>
      </c>
      <c r="BG183" s="29">
        <f t="shared" si="234"/>
        <v>0</v>
      </c>
      <c r="BH183" s="80" t="e">
        <f t="shared" si="235"/>
        <v>#DIV/0!</v>
      </c>
      <c r="BI183" s="29">
        <f t="shared" si="236"/>
        <v>-221341</v>
      </c>
      <c r="BJ183" s="81">
        <f t="shared" si="237"/>
        <v>0</v>
      </c>
    </row>
    <row r="184" spans="1:62" ht="45" hidden="1" x14ac:dyDescent="0.25">
      <c r="A184" s="12" t="s">
        <v>421</v>
      </c>
      <c r="B184" s="124">
        <v>51</v>
      </c>
      <c r="C184" s="124">
        <v>2</v>
      </c>
      <c r="D184" s="3" t="s">
        <v>146</v>
      </c>
      <c r="E184" s="124">
        <v>851</v>
      </c>
      <c r="F184" s="3" t="s">
        <v>80</v>
      </c>
      <c r="G184" s="3" t="s">
        <v>14</v>
      </c>
      <c r="H184" s="3" t="s">
        <v>422</v>
      </c>
      <c r="I184" s="3"/>
      <c r="J184" s="29">
        <f t="shared" si="228"/>
        <v>0</v>
      </c>
      <c r="K184" s="29">
        <f t="shared" si="228"/>
        <v>0</v>
      </c>
      <c r="L184" s="29">
        <f t="shared" si="228"/>
        <v>0</v>
      </c>
      <c r="M184" s="29">
        <f t="shared" si="228"/>
        <v>0</v>
      </c>
      <c r="N184" s="29">
        <f t="shared" si="228"/>
        <v>225000</v>
      </c>
      <c r="O184" s="29">
        <f t="shared" si="228"/>
        <v>0</v>
      </c>
      <c r="P184" s="29">
        <f t="shared" si="228"/>
        <v>225000</v>
      </c>
      <c r="Q184" s="29">
        <f t="shared" si="228"/>
        <v>0</v>
      </c>
      <c r="R184" s="29">
        <f t="shared" si="228"/>
        <v>225000</v>
      </c>
      <c r="S184" s="29">
        <f t="shared" si="228"/>
        <v>0</v>
      </c>
      <c r="T184" s="29">
        <f t="shared" si="228"/>
        <v>225000</v>
      </c>
      <c r="U184" s="29">
        <f t="shared" si="228"/>
        <v>0</v>
      </c>
      <c r="V184" s="29">
        <f t="shared" si="228"/>
        <v>0</v>
      </c>
      <c r="W184" s="29">
        <f t="shared" si="228"/>
        <v>0</v>
      </c>
      <c r="X184" s="29">
        <f t="shared" si="228"/>
        <v>0</v>
      </c>
      <c r="Y184" s="29">
        <f t="shared" si="228"/>
        <v>0</v>
      </c>
      <c r="Z184" s="29">
        <f t="shared" si="228"/>
        <v>225000</v>
      </c>
      <c r="AA184" s="29">
        <f t="shared" si="228"/>
        <v>0</v>
      </c>
      <c r="AB184" s="29">
        <f t="shared" si="228"/>
        <v>225000</v>
      </c>
      <c r="AC184" s="29">
        <f t="shared" si="228"/>
        <v>0</v>
      </c>
      <c r="AD184" s="29">
        <f t="shared" si="228"/>
        <v>0</v>
      </c>
      <c r="AE184" s="29">
        <f t="shared" si="228"/>
        <v>0</v>
      </c>
      <c r="AF184" s="29">
        <f t="shared" si="228"/>
        <v>0</v>
      </c>
      <c r="AG184" s="29">
        <f t="shared" si="228"/>
        <v>0</v>
      </c>
      <c r="AH184" s="29">
        <f t="shared" si="228"/>
        <v>225000</v>
      </c>
      <c r="AI184" s="29">
        <f t="shared" si="228"/>
        <v>0</v>
      </c>
      <c r="AJ184" s="29">
        <f t="shared" si="228"/>
        <v>225000</v>
      </c>
      <c r="AK184" s="29">
        <f t="shared" si="228"/>
        <v>0</v>
      </c>
      <c r="AL184" s="29"/>
      <c r="AM184" s="29"/>
      <c r="AN184" s="29"/>
      <c r="AO184" s="29"/>
      <c r="AP184" s="29"/>
      <c r="AQ184" s="29">
        <f t="shared" si="228"/>
        <v>0</v>
      </c>
      <c r="AR184" s="29"/>
      <c r="AS184" s="9">
        <f t="shared" si="172"/>
        <v>0</v>
      </c>
      <c r="AT184" s="29"/>
      <c r="AU184" s="9">
        <f t="shared" si="232"/>
        <v>0</v>
      </c>
      <c r="AV184" s="29">
        <f t="shared" si="228"/>
        <v>0</v>
      </c>
      <c r="AW184" s="29"/>
      <c r="AX184" s="29">
        <f t="shared" si="173"/>
        <v>0</v>
      </c>
      <c r="AY184" s="29"/>
      <c r="AZ184" s="29">
        <f t="shared" si="233"/>
        <v>0</v>
      </c>
      <c r="BA184" s="29"/>
      <c r="BB184" s="29">
        <f t="shared" si="229"/>
        <v>0</v>
      </c>
      <c r="BC184" s="29">
        <f t="shared" si="229"/>
        <v>1000000</v>
      </c>
      <c r="BD184" s="29">
        <f t="shared" si="229"/>
        <v>850000</v>
      </c>
      <c r="BE184" s="29">
        <f t="shared" si="229"/>
        <v>150000</v>
      </c>
      <c r="BF184" s="29">
        <f t="shared" si="229"/>
        <v>0</v>
      </c>
      <c r="BG184" s="29">
        <f t="shared" si="234"/>
        <v>0</v>
      </c>
      <c r="BH184" s="80" t="e">
        <f t="shared" si="235"/>
        <v>#DIV/0!</v>
      </c>
      <c r="BI184" s="29">
        <f t="shared" si="236"/>
        <v>-1000000</v>
      </c>
      <c r="BJ184" s="81">
        <f t="shared" si="237"/>
        <v>0</v>
      </c>
    </row>
    <row r="185" spans="1:62" ht="60" hidden="1" x14ac:dyDescent="0.25">
      <c r="A185" s="106" t="s">
        <v>56</v>
      </c>
      <c r="B185" s="124">
        <v>51</v>
      </c>
      <c r="C185" s="124">
        <v>2</v>
      </c>
      <c r="D185" s="3" t="s">
        <v>146</v>
      </c>
      <c r="E185" s="124">
        <v>851</v>
      </c>
      <c r="F185" s="3" t="s">
        <v>80</v>
      </c>
      <c r="G185" s="3" t="s">
        <v>14</v>
      </c>
      <c r="H185" s="3" t="s">
        <v>422</v>
      </c>
      <c r="I185" s="3" t="s">
        <v>112</v>
      </c>
      <c r="J185" s="29">
        <f t="shared" si="228"/>
        <v>0</v>
      </c>
      <c r="K185" s="29">
        <f t="shared" si="228"/>
        <v>0</v>
      </c>
      <c r="L185" s="29">
        <f t="shared" si="228"/>
        <v>0</v>
      </c>
      <c r="M185" s="29">
        <f t="shared" si="228"/>
        <v>0</v>
      </c>
      <c r="N185" s="29">
        <f t="shared" si="228"/>
        <v>225000</v>
      </c>
      <c r="O185" s="29">
        <f t="shared" si="228"/>
        <v>0</v>
      </c>
      <c r="P185" s="29">
        <f t="shared" si="228"/>
        <v>225000</v>
      </c>
      <c r="Q185" s="29">
        <f t="shared" si="228"/>
        <v>0</v>
      </c>
      <c r="R185" s="29">
        <f t="shared" si="228"/>
        <v>225000</v>
      </c>
      <c r="S185" s="29">
        <f t="shared" si="228"/>
        <v>0</v>
      </c>
      <c r="T185" s="29">
        <f t="shared" si="228"/>
        <v>225000</v>
      </c>
      <c r="U185" s="29">
        <f t="shared" si="228"/>
        <v>0</v>
      </c>
      <c r="V185" s="29">
        <f t="shared" si="228"/>
        <v>0</v>
      </c>
      <c r="W185" s="29">
        <f t="shared" si="228"/>
        <v>0</v>
      </c>
      <c r="X185" s="29">
        <f t="shared" si="228"/>
        <v>0</v>
      </c>
      <c r="Y185" s="29">
        <f t="shared" si="228"/>
        <v>0</v>
      </c>
      <c r="Z185" s="29">
        <f t="shared" si="228"/>
        <v>225000</v>
      </c>
      <c r="AA185" s="29">
        <f t="shared" si="228"/>
        <v>0</v>
      </c>
      <c r="AB185" s="29">
        <f t="shared" si="228"/>
        <v>225000</v>
      </c>
      <c r="AC185" s="29">
        <f t="shared" si="228"/>
        <v>0</v>
      </c>
      <c r="AD185" s="29">
        <f t="shared" si="228"/>
        <v>0</v>
      </c>
      <c r="AE185" s="29">
        <f t="shared" si="228"/>
        <v>0</v>
      </c>
      <c r="AF185" s="29">
        <f t="shared" si="228"/>
        <v>0</v>
      </c>
      <c r="AG185" s="29">
        <f t="shared" si="228"/>
        <v>0</v>
      </c>
      <c r="AH185" s="29">
        <f t="shared" si="228"/>
        <v>225000</v>
      </c>
      <c r="AI185" s="29">
        <f t="shared" si="228"/>
        <v>0</v>
      </c>
      <c r="AJ185" s="29">
        <f t="shared" si="228"/>
        <v>225000</v>
      </c>
      <c r="AK185" s="29">
        <f t="shared" si="228"/>
        <v>0</v>
      </c>
      <c r="AL185" s="29"/>
      <c r="AM185" s="29"/>
      <c r="AN185" s="29"/>
      <c r="AO185" s="29"/>
      <c r="AP185" s="29"/>
      <c r="AQ185" s="29">
        <f t="shared" si="228"/>
        <v>0</v>
      </c>
      <c r="AR185" s="29"/>
      <c r="AS185" s="9">
        <f t="shared" si="172"/>
        <v>0</v>
      </c>
      <c r="AT185" s="29"/>
      <c r="AU185" s="9">
        <f t="shared" si="232"/>
        <v>0</v>
      </c>
      <c r="AV185" s="29">
        <f t="shared" si="228"/>
        <v>0</v>
      </c>
      <c r="AW185" s="29"/>
      <c r="AX185" s="29">
        <f t="shared" si="173"/>
        <v>0</v>
      </c>
      <c r="AY185" s="29"/>
      <c r="AZ185" s="29">
        <f t="shared" si="233"/>
        <v>0</v>
      </c>
      <c r="BA185" s="29"/>
      <c r="BB185" s="29">
        <f t="shared" si="229"/>
        <v>0</v>
      </c>
      <c r="BC185" s="29">
        <f t="shared" si="229"/>
        <v>1000000</v>
      </c>
      <c r="BD185" s="29">
        <f t="shared" si="229"/>
        <v>850000</v>
      </c>
      <c r="BE185" s="29">
        <f t="shared" si="229"/>
        <v>150000</v>
      </c>
      <c r="BF185" s="29">
        <f t="shared" si="229"/>
        <v>0</v>
      </c>
      <c r="BG185" s="29">
        <f t="shared" si="234"/>
        <v>0</v>
      </c>
      <c r="BH185" s="80" t="e">
        <f t="shared" si="235"/>
        <v>#DIV/0!</v>
      </c>
      <c r="BI185" s="29">
        <f t="shared" si="236"/>
        <v>-1000000</v>
      </c>
      <c r="BJ185" s="81">
        <f t="shared" si="237"/>
        <v>0</v>
      </c>
    </row>
    <row r="186" spans="1:62" ht="30" hidden="1" x14ac:dyDescent="0.25">
      <c r="A186" s="106" t="s">
        <v>113</v>
      </c>
      <c r="B186" s="124">
        <v>51</v>
      </c>
      <c r="C186" s="124">
        <v>2</v>
      </c>
      <c r="D186" s="3" t="s">
        <v>146</v>
      </c>
      <c r="E186" s="124">
        <v>851</v>
      </c>
      <c r="F186" s="3" t="s">
        <v>80</v>
      </c>
      <c r="G186" s="3" t="s">
        <v>14</v>
      </c>
      <c r="H186" s="3" t="s">
        <v>422</v>
      </c>
      <c r="I186" s="3" t="s">
        <v>114</v>
      </c>
      <c r="J186" s="29">
        <f>'7.ВС'!J191</f>
        <v>0</v>
      </c>
      <c r="K186" s="29">
        <f>'7.ВС'!K191</f>
        <v>0</v>
      </c>
      <c r="L186" s="29">
        <f>'7.ВС'!L191</f>
        <v>0</v>
      </c>
      <c r="M186" s="29">
        <f>'7.ВС'!M191</f>
        <v>0</v>
      </c>
      <c r="N186" s="29">
        <f>'7.ВС'!N191</f>
        <v>225000</v>
      </c>
      <c r="O186" s="29">
        <f>'7.ВС'!O191</f>
        <v>0</v>
      </c>
      <c r="P186" s="29">
        <f>'7.ВС'!P191</f>
        <v>225000</v>
      </c>
      <c r="Q186" s="29">
        <f>'7.ВС'!Q191</f>
        <v>0</v>
      </c>
      <c r="R186" s="29">
        <f>'7.ВС'!R191</f>
        <v>225000</v>
      </c>
      <c r="S186" s="29">
        <f>'7.ВС'!S191</f>
        <v>0</v>
      </c>
      <c r="T186" s="29">
        <f>'7.ВС'!T191</f>
        <v>225000</v>
      </c>
      <c r="U186" s="29">
        <f>'7.ВС'!U191</f>
        <v>0</v>
      </c>
      <c r="V186" s="29">
        <f>'7.ВС'!V191</f>
        <v>0</v>
      </c>
      <c r="W186" s="29">
        <f>'7.ВС'!W191</f>
        <v>0</v>
      </c>
      <c r="X186" s="29">
        <f>'7.ВС'!X191</f>
        <v>0</v>
      </c>
      <c r="Y186" s="29">
        <f>'7.ВС'!Y191</f>
        <v>0</v>
      </c>
      <c r="Z186" s="29">
        <f>'7.ВС'!Z191</f>
        <v>225000</v>
      </c>
      <c r="AA186" s="29">
        <f>'7.ВС'!AA191</f>
        <v>0</v>
      </c>
      <c r="AB186" s="29">
        <f>'7.ВС'!AB191</f>
        <v>225000</v>
      </c>
      <c r="AC186" s="29">
        <f>'7.ВС'!AC191</f>
        <v>0</v>
      </c>
      <c r="AD186" s="29">
        <f>'7.ВС'!AD191</f>
        <v>0</v>
      </c>
      <c r="AE186" s="29">
        <f>'7.ВС'!AE191</f>
        <v>0</v>
      </c>
      <c r="AF186" s="29">
        <f>'7.ВС'!AF191</f>
        <v>0</v>
      </c>
      <c r="AG186" s="29">
        <f>'7.ВС'!AG191</f>
        <v>0</v>
      </c>
      <c r="AH186" s="29">
        <f>'7.ВС'!AH191</f>
        <v>225000</v>
      </c>
      <c r="AI186" s="29">
        <f>'7.ВС'!AI191</f>
        <v>0</v>
      </c>
      <c r="AJ186" s="29">
        <f>'7.ВС'!AJ191</f>
        <v>225000</v>
      </c>
      <c r="AK186" s="29">
        <f>'7.ВС'!AK191</f>
        <v>0</v>
      </c>
      <c r="AL186" s="29"/>
      <c r="AM186" s="29"/>
      <c r="AN186" s="29"/>
      <c r="AO186" s="29"/>
      <c r="AP186" s="29"/>
      <c r="AQ186" s="29">
        <f>'7.ВС'!AQ191</f>
        <v>0</v>
      </c>
      <c r="AR186" s="29"/>
      <c r="AS186" s="9">
        <f t="shared" si="172"/>
        <v>0</v>
      </c>
      <c r="AT186" s="29"/>
      <c r="AU186" s="9">
        <f t="shared" si="232"/>
        <v>0</v>
      </c>
      <c r="AV186" s="29">
        <f>'7.ВС'!AV191</f>
        <v>0</v>
      </c>
      <c r="AW186" s="29"/>
      <c r="AX186" s="29">
        <f t="shared" si="173"/>
        <v>0</v>
      </c>
      <c r="AY186" s="29"/>
      <c r="AZ186" s="29">
        <f t="shared" si="233"/>
        <v>0</v>
      </c>
      <c r="BA186" s="29"/>
      <c r="BB186" s="29">
        <f>'7.ВС'!BA191</f>
        <v>0</v>
      </c>
      <c r="BC186" s="29">
        <f>'7.ВС'!BB191</f>
        <v>1000000</v>
      </c>
      <c r="BD186" s="29">
        <f>'7.ВС'!BC191</f>
        <v>850000</v>
      </c>
      <c r="BE186" s="29">
        <f>'7.ВС'!BD191</f>
        <v>150000</v>
      </c>
      <c r="BF186" s="29">
        <f>'7.ВС'!BE191</f>
        <v>0</v>
      </c>
      <c r="BG186" s="29">
        <f t="shared" si="234"/>
        <v>0</v>
      </c>
      <c r="BH186" s="80" t="e">
        <f t="shared" si="235"/>
        <v>#DIV/0!</v>
      </c>
      <c r="BI186" s="29">
        <f t="shared" si="236"/>
        <v>-1000000</v>
      </c>
      <c r="BJ186" s="81">
        <f t="shared" si="237"/>
        <v>0</v>
      </c>
    </row>
    <row r="187" spans="1:62" ht="85.5" hidden="1" x14ac:dyDescent="0.25">
      <c r="A187" s="25" t="s">
        <v>459</v>
      </c>
      <c r="B187" s="13">
        <v>51</v>
      </c>
      <c r="C187" s="13">
        <v>3</v>
      </c>
      <c r="D187" s="3"/>
      <c r="E187" s="13"/>
      <c r="F187" s="27"/>
      <c r="G187" s="33"/>
      <c r="H187" s="33"/>
      <c r="I187" s="27"/>
      <c r="J187" s="30">
        <f t="shared" ref="J187" si="239">J189</f>
        <v>5000</v>
      </c>
      <c r="K187" s="30">
        <f t="shared" ref="K187:U187" si="240">K189</f>
        <v>0</v>
      </c>
      <c r="L187" s="30">
        <f t="shared" si="240"/>
        <v>5000</v>
      </c>
      <c r="M187" s="30">
        <f t="shared" si="240"/>
        <v>0</v>
      </c>
      <c r="N187" s="30">
        <f t="shared" si="240"/>
        <v>0</v>
      </c>
      <c r="O187" s="30">
        <f t="shared" si="240"/>
        <v>0</v>
      </c>
      <c r="P187" s="30">
        <f t="shared" si="240"/>
        <v>0</v>
      </c>
      <c r="Q187" s="30">
        <f t="shared" si="240"/>
        <v>0</v>
      </c>
      <c r="R187" s="30">
        <f t="shared" si="240"/>
        <v>5000</v>
      </c>
      <c r="S187" s="30">
        <f t="shared" si="240"/>
        <v>0</v>
      </c>
      <c r="T187" s="30">
        <f t="shared" si="240"/>
        <v>5000</v>
      </c>
      <c r="U187" s="30">
        <f t="shared" si="240"/>
        <v>0</v>
      </c>
      <c r="V187" s="30">
        <f t="shared" ref="V187:AC187" si="241">V189</f>
        <v>0</v>
      </c>
      <c r="W187" s="30">
        <f t="shared" si="241"/>
        <v>0</v>
      </c>
      <c r="X187" s="30">
        <f t="shared" si="241"/>
        <v>0</v>
      </c>
      <c r="Y187" s="30">
        <f t="shared" si="241"/>
        <v>0</v>
      </c>
      <c r="Z187" s="30">
        <f t="shared" si="241"/>
        <v>5000</v>
      </c>
      <c r="AA187" s="30">
        <f t="shared" si="241"/>
        <v>0</v>
      </c>
      <c r="AB187" s="30">
        <f t="shared" si="241"/>
        <v>5000</v>
      </c>
      <c r="AC187" s="30">
        <f t="shared" si="241"/>
        <v>0</v>
      </c>
      <c r="AD187" s="30">
        <f t="shared" ref="AD187:AK187" si="242">AD189</f>
        <v>0</v>
      </c>
      <c r="AE187" s="30">
        <f t="shared" si="242"/>
        <v>0</v>
      </c>
      <c r="AF187" s="30">
        <f t="shared" si="242"/>
        <v>0</v>
      </c>
      <c r="AG187" s="30">
        <f t="shared" si="242"/>
        <v>0</v>
      </c>
      <c r="AH187" s="30">
        <f t="shared" si="242"/>
        <v>5000</v>
      </c>
      <c r="AI187" s="30">
        <f t="shared" si="242"/>
        <v>0</v>
      </c>
      <c r="AJ187" s="30">
        <f t="shared" si="242"/>
        <v>5000</v>
      </c>
      <c r="AK187" s="30">
        <f t="shared" si="242"/>
        <v>0</v>
      </c>
      <c r="AL187" s="30"/>
      <c r="AM187" s="30"/>
      <c r="AN187" s="30"/>
      <c r="AO187" s="30"/>
      <c r="AP187" s="30"/>
      <c r="AQ187" s="30">
        <f t="shared" ref="AQ187:BF187" si="243">AQ189</f>
        <v>0</v>
      </c>
      <c r="AR187" s="30"/>
      <c r="AS187" s="9">
        <f t="shared" si="172"/>
        <v>0</v>
      </c>
      <c r="AT187" s="30"/>
      <c r="AU187" s="9">
        <f t="shared" si="232"/>
        <v>0</v>
      </c>
      <c r="AV187" s="30">
        <f t="shared" si="243"/>
        <v>0</v>
      </c>
      <c r="AW187" s="30"/>
      <c r="AX187" s="29">
        <f t="shared" si="173"/>
        <v>0</v>
      </c>
      <c r="AY187" s="30"/>
      <c r="AZ187" s="29">
        <f t="shared" si="233"/>
        <v>0</v>
      </c>
      <c r="BA187" s="30"/>
      <c r="BB187" s="30">
        <f t="shared" ref="BB187" si="244">BB189</f>
        <v>5000</v>
      </c>
      <c r="BC187" s="30">
        <f t="shared" si="243"/>
        <v>5000</v>
      </c>
      <c r="BD187" s="30">
        <f t="shared" si="243"/>
        <v>0</v>
      </c>
      <c r="BE187" s="30">
        <f t="shared" si="243"/>
        <v>5000</v>
      </c>
      <c r="BF187" s="30">
        <f t="shared" si="243"/>
        <v>0</v>
      </c>
      <c r="BG187" s="29">
        <f t="shared" si="234"/>
        <v>0</v>
      </c>
      <c r="BH187" s="80">
        <f t="shared" si="235"/>
        <v>100</v>
      </c>
      <c r="BI187" s="29">
        <f t="shared" si="236"/>
        <v>0</v>
      </c>
      <c r="BJ187" s="81">
        <f t="shared" si="237"/>
        <v>100</v>
      </c>
    </row>
    <row r="188" spans="1:62" ht="99.75" hidden="1" x14ac:dyDescent="0.25">
      <c r="A188" s="25" t="s">
        <v>251</v>
      </c>
      <c r="B188" s="13">
        <v>51</v>
      </c>
      <c r="C188" s="13">
        <v>3</v>
      </c>
      <c r="D188" s="27" t="s">
        <v>146</v>
      </c>
      <c r="E188" s="13"/>
      <c r="F188" s="27"/>
      <c r="G188" s="33"/>
      <c r="H188" s="33"/>
      <c r="I188" s="27"/>
      <c r="J188" s="30">
        <f t="shared" ref="J188:BC191" si="245">J189</f>
        <v>5000</v>
      </c>
      <c r="K188" s="30">
        <f t="shared" si="245"/>
        <v>0</v>
      </c>
      <c r="L188" s="30">
        <f t="shared" si="245"/>
        <v>5000</v>
      </c>
      <c r="M188" s="30">
        <f t="shared" si="245"/>
        <v>0</v>
      </c>
      <c r="N188" s="30">
        <f t="shared" si="245"/>
        <v>0</v>
      </c>
      <c r="O188" s="30">
        <f t="shared" si="245"/>
        <v>0</v>
      </c>
      <c r="P188" s="30">
        <f t="shared" si="245"/>
        <v>0</v>
      </c>
      <c r="Q188" s="30">
        <f t="shared" si="245"/>
        <v>0</v>
      </c>
      <c r="R188" s="30">
        <f t="shared" si="245"/>
        <v>5000</v>
      </c>
      <c r="S188" s="30">
        <f t="shared" si="245"/>
        <v>0</v>
      </c>
      <c r="T188" s="30">
        <f t="shared" si="245"/>
        <v>5000</v>
      </c>
      <c r="U188" s="30">
        <f t="shared" si="245"/>
        <v>0</v>
      </c>
      <c r="V188" s="30">
        <f t="shared" si="245"/>
        <v>0</v>
      </c>
      <c r="W188" s="30">
        <f t="shared" si="245"/>
        <v>0</v>
      </c>
      <c r="X188" s="30">
        <f t="shared" si="245"/>
        <v>0</v>
      </c>
      <c r="Y188" s="30">
        <f t="shared" si="245"/>
        <v>0</v>
      </c>
      <c r="Z188" s="30">
        <f t="shared" si="245"/>
        <v>5000</v>
      </c>
      <c r="AA188" s="30">
        <f t="shared" si="245"/>
        <v>0</v>
      </c>
      <c r="AB188" s="30">
        <f t="shared" si="245"/>
        <v>5000</v>
      </c>
      <c r="AC188" s="30">
        <f t="shared" si="245"/>
        <v>0</v>
      </c>
      <c r="AD188" s="30">
        <f t="shared" si="245"/>
        <v>0</v>
      </c>
      <c r="AE188" s="30">
        <f t="shared" si="245"/>
        <v>0</v>
      </c>
      <c r="AF188" s="30">
        <f t="shared" si="245"/>
        <v>0</v>
      </c>
      <c r="AG188" s="30">
        <f t="shared" si="245"/>
        <v>0</v>
      </c>
      <c r="AH188" s="30">
        <f t="shared" si="245"/>
        <v>5000</v>
      </c>
      <c r="AI188" s="30">
        <f t="shared" si="245"/>
        <v>0</v>
      </c>
      <c r="AJ188" s="30">
        <f t="shared" si="245"/>
        <v>5000</v>
      </c>
      <c r="AK188" s="30">
        <f t="shared" si="245"/>
        <v>0</v>
      </c>
      <c r="AL188" s="30"/>
      <c r="AM188" s="30"/>
      <c r="AN188" s="30"/>
      <c r="AO188" s="30"/>
      <c r="AP188" s="30"/>
      <c r="AQ188" s="30">
        <f t="shared" si="245"/>
        <v>0</v>
      </c>
      <c r="AR188" s="30"/>
      <c r="AS188" s="9">
        <f t="shared" si="172"/>
        <v>0</v>
      </c>
      <c r="AT188" s="30"/>
      <c r="AU188" s="9">
        <f t="shared" si="232"/>
        <v>0</v>
      </c>
      <c r="AV188" s="30">
        <f t="shared" si="245"/>
        <v>0</v>
      </c>
      <c r="AW188" s="30"/>
      <c r="AX188" s="29">
        <f t="shared" si="173"/>
        <v>0</v>
      </c>
      <c r="AY188" s="30"/>
      <c r="AZ188" s="29">
        <f t="shared" si="233"/>
        <v>0</v>
      </c>
      <c r="BA188" s="30"/>
      <c r="BB188" s="30">
        <f t="shared" si="245"/>
        <v>5000</v>
      </c>
      <c r="BC188" s="30">
        <f t="shared" si="245"/>
        <v>5000</v>
      </c>
      <c r="BD188" s="30">
        <f t="shared" ref="BB188:BF191" si="246">BD189</f>
        <v>0</v>
      </c>
      <c r="BE188" s="30">
        <f t="shared" si="246"/>
        <v>5000</v>
      </c>
      <c r="BF188" s="30">
        <f t="shared" si="246"/>
        <v>0</v>
      </c>
      <c r="BG188" s="29">
        <f t="shared" si="234"/>
        <v>0</v>
      </c>
      <c r="BH188" s="80">
        <f t="shared" si="235"/>
        <v>100</v>
      </c>
      <c r="BI188" s="29">
        <f t="shared" si="236"/>
        <v>0</v>
      </c>
      <c r="BJ188" s="81">
        <f t="shared" si="237"/>
        <v>100</v>
      </c>
    </row>
    <row r="189" spans="1:62" ht="28.5" hidden="1" x14ac:dyDescent="0.25">
      <c r="A189" s="25" t="s">
        <v>9</v>
      </c>
      <c r="B189" s="13">
        <v>51</v>
      </c>
      <c r="C189" s="13">
        <v>3</v>
      </c>
      <c r="D189" s="3" t="s">
        <v>146</v>
      </c>
      <c r="E189" s="13">
        <v>851</v>
      </c>
      <c r="F189" s="27"/>
      <c r="G189" s="33"/>
      <c r="H189" s="33"/>
      <c r="I189" s="27"/>
      <c r="J189" s="30">
        <f t="shared" si="245"/>
        <v>5000</v>
      </c>
      <c r="K189" s="30">
        <f t="shared" si="245"/>
        <v>0</v>
      </c>
      <c r="L189" s="30">
        <f t="shared" si="245"/>
        <v>5000</v>
      </c>
      <c r="M189" s="30">
        <f t="shared" si="245"/>
        <v>0</v>
      </c>
      <c r="N189" s="30">
        <f t="shared" si="245"/>
        <v>0</v>
      </c>
      <c r="O189" s="30">
        <f t="shared" si="245"/>
        <v>0</v>
      </c>
      <c r="P189" s="30">
        <f t="shared" si="245"/>
        <v>0</v>
      </c>
      <c r="Q189" s="30">
        <f t="shared" si="245"/>
        <v>0</v>
      </c>
      <c r="R189" s="30">
        <f t="shared" si="245"/>
        <v>5000</v>
      </c>
      <c r="S189" s="30">
        <f t="shared" si="245"/>
        <v>0</v>
      </c>
      <c r="T189" s="30">
        <f t="shared" si="245"/>
        <v>5000</v>
      </c>
      <c r="U189" s="30">
        <f t="shared" si="245"/>
        <v>0</v>
      </c>
      <c r="V189" s="30">
        <f t="shared" si="245"/>
        <v>0</v>
      </c>
      <c r="W189" s="30">
        <f t="shared" si="245"/>
        <v>0</v>
      </c>
      <c r="X189" s="30">
        <f t="shared" si="245"/>
        <v>0</v>
      </c>
      <c r="Y189" s="30">
        <f t="shared" si="245"/>
        <v>0</v>
      </c>
      <c r="Z189" s="30">
        <f t="shared" si="245"/>
        <v>5000</v>
      </c>
      <c r="AA189" s="30">
        <f t="shared" si="245"/>
        <v>0</v>
      </c>
      <c r="AB189" s="30">
        <f t="shared" si="245"/>
        <v>5000</v>
      </c>
      <c r="AC189" s="30">
        <f t="shared" si="245"/>
        <v>0</v>
      </c>
      <c r="AD189" s="30">
        <f t="shared" si="245"/>
        <v>0</v>
      </c>
      <c r="AE189" s="30">
        <f t="shared" si="245"/>
        <v>0</v>
      </c>
      <c r="AF189" s="30">
        <f t="shared" si="245"/>
        <v>0</v>
      </c>
      <c r="AG189" s="30">
        <f t="shared" si="245"/>
        <v>0</v>
      </c>
      <c r="AH189" s="30">
        <f t="shared" si="245"/>
        <v>5000</v>
      </c>
      <c r="AI189" s="30">
        <f t="shared" si="245"/>
        <v>0</v>
      </c>
      <c r="AJ189" s="30">
        <f t="shared" si="245"/>
        <v>5000</v>
      </c>
      <c r="AK189" s="30">
        <f t="shared" si="245"/>
        <v>0</v>
      </c>
      <c r="AL189" s="30"/>
      <c r="AM189" s="30"/>
      <c r="AN189" s="30"/>
      <c r="AO189" s="30"/>
      <c r="AP189" s="30"/>
      <c r="AQ189" s="30">
        <f t="shared" si="245"/>
        <v>0</v>
      </c>
      <c r="AR189" s="30"/>
      <c r="AS189" s="9">
        <f t="shared" si="172"/>
        <v>0</v>
      </c>
      <c r="AT189" s="30"/>
      <c r="AU189" s="9">
        <f t="shared" si="232"/>
        <v>0</v>
      </c>
      <c r="AV189" s="30">
        <f t="shared" si="245"/>
        <v>0</v>
      </c>
      <c r="AW189" s="30"/>
      <c r="AX189" s="29">
        <f t="shared" si="173"/>
        <v>0</v>
      </c>
      <c r="AY189" s="30"/>
      <c r="AZ189" s="29">
        <f t="shared" si="233"/>
        <v>0</v>
      </c>
      <c r="BA189" s="30"/>
      <c r="BB189" s="30">
        <f t="shared" si="246"/>
        <v>5000</v>
      </c>
      <c r="BC189" s="30">
        <f t="shared" si="246"/>
        <v>5000</v>
      </c>
      <c r="BD189" s="30">
        <f t="shared" si="246"/>
        <v>0</v>
      </c>
      <c r="BE189" s="30">
        <f t="shared" si="246"/>
        <v>5000</v>
      </c>
      <c r="BF189" s="30">
        <f t="shared" si="246"/>
        <v>0</v>
      </c>
      <c r="BG189" s="29">
        <f t="shared" si="234"/>
        <v>0</v>
      </c>
      <c r="BH189" s="80">
        <f t="shared" si="235"/>
        <v>100</v>
      </c>
      <c r="BI189" s="29">
        <f t="shared" si="236"/>
        <v>0</v>
      </c>
      <c r="BJ189" s="81">
        <f t="shared" si="237"/>
        <v>100</v>
      </c>
    </row>
    <row r="190" spans="1:62" ht="45" hidden="1" x14ac:dyDescent="0.25">
      <c r="A190" s="22" t="s">
        <v>124</v>
      </c>
      <c r="B190" s="124">
        <v>51</v>
      </c>
      <c r="C190" s="124">
        <v>3</v>
      </c>
      <c r="D190" s="3" t="s">
        <v>146</v>
      </c>
      <c r="E190" s="124">
        <v>851</v>
      </c>
      <c r="F190" s="3" t="s">
        <v>80</v>
      </c>
      <c r="G190" s="3" t="s">
        <v>16</v>
      </c>
      <c r="H190" s="3" t="s">
        <v>305</v>
      </c>
      <c r="I190" s="3"/>
      <c r="J190" s="29">
        <f t="shared" si="245"/>
        <v>5000</v>
      </c>
      <c r="K190" s="29">
        <f t="shared" si="245"/>
        <v>0</v>
      </c>
      <c r="L190" s="29">
        <f t="shared" si="245"/>
        <v>5000</v>
      </c>
      <c r="M190" s="29">
        <f t="shared" si="245"/>
        <v>0</v>
      </c>
      <c r="N190" s="29">
        <f t="shared" si="245"/>
        <v>0</v>
      </c>
      <c r="O190" s="29">
        <f t="shared" si="245"/>
        <v>0</v>
      </c>
      <c r="P190" s="29">
        <f t="shared" si="245"/>
        <v>0</v>
      </c>
      <c r="Q190" s="29">
        <f t="shared" si="245"/>
        <v>0</v>
      </c>
      <c r="R190" s="29">
        <f t="shared" si="245"/>
        <v>5000</v>
      </c>
      <c r="S190" s="29">
        <f t="shared" si="245"/>
        <v>0</v>
      </c>
      <c r="T190" s="29">
        <f t="shared" si="245"/>
        <v>5000</v>
      </c>
      <c r="U190" s="29">
        <f t="shared" si="245"/>
        <v>0</v>
      </c>
      <c r="V190" s="29">
        <f t="shared" si="245"/>
        <v>0</v>
      </c>
      <c r="W190" s="29">
        <f t="shared" si="245"/>
        <v>0</v>
      </c>
      <c r="X190" s="29">
        <f t="shared" si="245"/>
        <v>0</v>
      </c>
      <c r="Y190" s="29">
        <f t="shared" si="245"/>
        <v>0</v>
      </c>
      <c r="Z190" s="29">
        <f t="shared" si="245"/>
        <v>5000</v>
      </c>
      <c r="AA190" s="29">
        <f t="shared" si="245"/>
        <v>0</v>
      </c>
      <c r="AB190" s="29">
        <f t="shared" si="245"/>
        <v>5000</v>
      </c>
      <c r="AC190" s="29">
        <f t="shared" si="245"/>
        <v>0</v>
      </c>
      <c r="AD190" s="29">
        <f t="shared" si="245"/>
        <v>0</v>
      </c>
      <c r="AE190" s="29">
        <f t="shared" si="245"/>
        <v>0</v>
      </c>
      <c r="AF190" s="29">
        <f t="shared" si="245"/>
        <v>0</v>
      </c>
      <c r="AG190" s="29">
        <f t="shared" si="245"/>
        <v>0</v>
      </c>
      <c r="AH190" s="29">
        <f t="shared" si="245"/>
        <v>5000</v>
      </c>
      <c r="AI190" s="29">
        <f t="shared" si="245"/>
        <v>0</v>
      </c>
      <c r="AJ190" s="29">
        <f t="shared" si="245"/>
        <v>5000</v>
      </c>
      <c r="AK190" s="29">
        <f t="shared" si="245"/>
        <v>0</v>
      </c>
      <c r="AL190" s="29"/>
      <c r="AM190" s="29"/>
      <c r="AN190" s="29"/>
      <c r="AO190" s="29"/>
      <c r="AP190" s="29"/>
      <c r="AQ190" s="29">
        <f t="shared" si="245"/>
        <v>0</v>
      </c>
      <c r="AR190" s="29"/>
      <c r="AS190" s="9">
        <f t="shared" si="172"/>
        <v>0</v>
      </c>
      <c r="AT190" s="29"/>
      <c r="AU190" s="9">
        <f t="shared" si="232"/>
        <v>0</v>
      </c>
      <c r="AV190" s="29">
        <f t="shared" si="245"/>
        <v>0</v>
      </c>
      <c r="AW190" s="29"/>
      <c r="AX190" s="29">
        <f t="shared" si="173"/>
        <v>0</v>
      </c>
      <c r="AY190" s="29"/>
      <c r="AZ190" s="29">
        <f t="shared" si="233"/>
        <v>0</v>
      </c>
      <c r="BA190" s="29"/>
      <c r="BB190" s="29">
        <f t="shared" si="246"/>
        <v>5000</v>
      </c>
      <c r="BC190" s="29">
        <f t="shared" si="246"/>
        <v>5000</v>
      </c>
      <c r="BD190" s="29">
        <f t="shared" si="246"/>
        <v>0</v>
      </c>
      <c r="BE190" s="29">
        <f t="shared" si="246"/>
        <v>5000</v>
      </c>
      <c r="BF190" s="29">
        <f t="shared" si="246"/>
        <v>0</v>
      </c>
      <c r="BG190" s="29">
        <f t="shared" si="234"/>
        <v>0</v>
      </c>
      <c r="BH190" s="80">
        <f t="shared" si="235"/>
        <v>100</v>
      </c>
      <c r="BI190" s="29">
        <f t="shared" si="236"/>
        <v>0</v>
      </c>
      <c r="BJ190" s="81">
        <f t="shared" si="237"/>
        <v>100</v>
      </c>
    </row>
    <row r="191" spans="1:62" ht="60" hidden="1" x14ac:dyDescent="0.25">
      <c r="A191" s="106" t="s">
        <v>25</v>
      </c>
      <c r="B191" s="124">
        <v>51</v>
      </c>
      <c r="C191" s="124">
        <v>3</v>
      </c>
      <c r="D191" s="3" t="s">
        <v>146</v>
      </c>
      <c r="E191" s="124">
        <v>851</v>
      </c>
      <c r="F191" s="3" t="s">
        <v>80</v>
      </c>
      <c r="G191" s="3" t="s">
        <v>16</v>
      </c>
      <c r="H191" s="3" t="s">
        <v>305</v>
      </c>
      <c r="I191" s="3" t="s">
        <v>26</v>
      </c>
      <c r="J191" s="29">
        <f t="shared" si="245"/>
        <v>5000</v>
      </c>
      <c r="K191" s="29">
        <f t="shared" si="245"/>
        <v>0</v>
      </c>
      <c r="L191" s="29">
        <f t="shared" si="245"/>
        <v>5000</v>
      </c>
      <c r="M191" s="29">
        <f t="shared" si="245"/>
        <v>0</v>
      </c>
      <c r="N191" s="29">
        <f t="shared" si="245"/>
        <v>0</v>
      </c>
      <c r="O191" s="29">
        <f t="shared" si="245"/>
        <v>0</v>
      </c>
      <c r="P191" s="29">
        <f t="shared" si="245"/>
        <v>0</v>
      </c>
      <c r="Q191" s="29">
        <f t="shared" si="245"/>
        <v>0</v>
      </c>
      <c r="R191" s="29">
        <f t="shared" si="245"/>
        <v>5000</v>
      </c>
      <c r="S191" s="29">
        <f t="shared" si="245"/>
        <v>0</v>
      </c>
      <c r="T191" s="29">
        <f t="shared" si="245"/>
        <v>5000</v>
      </c>
      <c r="U191" s="29">
        <f t="shared" si="245"/>
        <v>0</v>
      </c>
      <c r="V191" s="29">
        <f t="shared" si="245"/>
        <v>0</v>
      </c>
      <c r="W191" s="29">
        <f t="shared" si="245"/>
        <v>0</v>
      </c>
      <c r="X191" s="29">
        <f t="shared" si="245"/>
        <v>0</v>
      </c>
      <c r="Y191" s="29">
        <f t="shared" si="245"/>
        <v>0</v>
      </c>
      <c r="Z191" s="29">
        <f t="shared" si="245"/>
        <v>5000</v>
      </c>
      <c r="AA191" s="29">
        <f t="shared" si="245"/>
        <v>0</v>
      </c>
      <c r="AB191" s="29">
        <f t="shared" si="245"/>
        <v>5000</v>
      </c>
      <c r="AC191" s="29">
        <f t="shared" si="245"/>
        <v>0</v>
      </c>
      <c r="AD191" s="29">
        <f t="shared" si="245"/>
        <v>0</v>
      </c>
      <c r="AE191" s="29">
        <f t="shared" si="245"/>
        <v>0</v>
      </c>
      <c r="AF191" s="29">
        <f t="shared" si="245"/>
        <v>0</v>
      </c>
      <c r="AG191" s="29">
        <f t="shared" si="245"/>
        <v>0</v>
      </c>
      <c r="AH191" s="29">
        <f t="shared" si="245"/>
        <v>5000</v>
      </c>
      <c r="AI191" s="29">
        <f t="shared" si="245"/>
        <v>0</v>
      </c>
      <c r="AJ191" s="29">
        <f t="shared" si="245"/>
        <v>5000</v>
      </c>
      <c r="AK191" s="29">
        <f t="shared" si="245"/>
        <v>0</v>
      </c>
      <c r="AL191" s="29"/>
      <c r="AM191" s="29"/>
      <c r="AN191" s="29"/>
      <c r="AO191" s="29"/>
      <c r="AP191" s="29"/>
      <c r="AQ191" s="29">
        <f t="shared" si="245"/>
        <v>0</v>
      </c>
      <c r="AR191" s="29"/>
      <c r="AS191" s="9">
        <f t="shared" si="172"/>
        <v>0</v>
      </c>
      <c r="AT191" s="29"/>
      <c r="AU191" s="9">
        <f t="shared" si="232"/>
        <v>0</v>
      </c>
      <c r="AV191" s="29">
        <f t="shared" si="245"/>
        <v>0</v>
      </c>
      <c r="AW191" s="29"/>
      <c r="AX191" s="29">
        <f t="shared" si="173"/>
        <v>0</v>
      </c>
      <c r="AY191" s="29"/>
      <c r="AZ191" s="29">
        <f t="shared" si="233"/>
        <v>0</v>
      </c>
      <c r="BA191" s="29"/>
      <c r="BB191" s="29">
        <f t="shared" si="246"/>
        <v>5000</v>
      </c>
      <c r="BC191" s="29">
        <f t="shared" si="246"/>
        <v>5000</v>
      </c>
      <c r="BD191" s="29">
        <f t="shared" si="246"/>
        <v>0</v>
      </c>
      <c r="BE191" s="29">
        <f t="shared" si="246"/>
        <v>5000</v>
      </c>
      <c r="BF191" s="29">
        <f t="shared" si="246"/>
        <v>0</v>
      </c>
      <c r="BG191" s="29">
        <f t="shared" si="234"/>
        <v>0</v>
      </c>
      <c r="BH191" s="80">
        <f t="shared" si="235"/>
        <v>100</v>
      </c>
      <c r="BI191" s="29">
        <f t="shared" si="236"/>
        <v>0</v>
      </c>
      <c r="BJ191" s="81">
        <f t="shared" si="237"/>
        <v>100</v>
      </c>
    </row>
    <row r="192" spans="1:62" ht="60" hidden="1" x14ac:dyDescent="0.25">
      <c r="A192" s="106" t="s">
        <v>12</v>
      </c>
      <c r="B192" s="124">
        <v>51</v>
      </c>
      <c r="C192" s="124">
        <v>3</v>
      </c>
      <c r="D192" s="3" t="s">
        <v>146</v>
      </c>
      <c r="E192" s="124">
        <v>851</v>
      </c>
      <c r="F192" s="3" t="s">
        <v>80</v>
      </c>
      <c r="G192" s="3" t="s">
        <v>16</v>
      </c>
      <c r="H192" s="3" t="s">
        <v>305</v>
      </c>
      <c r="I192" s="3" t="s">
        <v>27</v>
      </c>
      <c r="J192" s="29">
        <f>'7.ВС'!J195</f>
        <v>5000</v>
      </c>
      <c r="K192" s="29">
        <f>'7.ВС'!K195</f>
        <v>0</v>
      </c>
      <c r="L192" s="29">
        <f>'7.ВС'!L195</f>
        <v>5000</v>
      </c>
      <c r="M192" s="29">
        <f>'7.ВС'!M195</f>
        <v>0</v>
      </c>
      <c r="N192" s="29">
        <f>'7.ВС'!N195</f>
        <v>0</v>
      </c>
      <c r="O192" s="29">
        <f>'7.ВС'!O195</f>
        <v>0</v>
      </c>
      <c r="P192" s="29">
        <f>'7.ВС'!P195</f>
        <v>0</v>
      </c>
      <c r="Q192" s="29">
        <f>'7.ВС'!Q195</f>
        <v>0</v>
      </c>
      <c r="R192" s="29">
        <f>'7.ВС'!R195</f>
        <v>5000</v>
      </c>
      <c r="S192" s="29">
        <f>'7.ВС'!S195</f>
        <v>0</v>
      </c>
      <c r="T192" s="29">
        <f>'7.ВС'!T195</f>
        <v>5000</v>
      </c>
      <c r="U192" s="29">
        <f>'7.ВС'!U195</f>
        <v>0</v>
      </c>
      <c r="V192" s="29">
        <f>'7.ВС'!V195</f>
        <v>0</v>
      </c>
      <c r="W192" s="29">
        <f>'7.ВС'!W195</f>
        <v>0</v>
      </c>
      <c r="X192" s="29">
        <f>'7.ВС'!X195</f>
        <v>0</v>
      </c>
      <c r="Y192" s="29">
        <f>'7.ВС'!Y195</f>
        <v>0</v>
      </c>
      <c r="Z192" s="29">
        <f>'7.ВС'!Z195</f>
        <v>5000</v>
      </c>
      <c r="AA192" s="29">
        <f>'7.ВС'!AA195</f>
        <v>0</v>
      </c>
      <c r="AB192" s="29">
        <f>'7.ВС'!AB195</f>
        <v>5000</v>
      </c>
      <c r="AC192" s="29">
        <f>'7.ВС'!AC195</f>
        <v>0</v>
      </c>
      <c r="AD192" s="29">
        <f>'7.ВС'!AD195</f>
        <v>0</v>
      </c>
      <c r="AE192" s="29">
        <f>'7.ВС'!AE195</f>
        <v>0</v>
      </c>
      <c r="AF192" s="29">
        <f>'7.ВС'!AF195</f>
        <v>0</v>
      </c>
      <c r="AG192" s="29">
        <f>'7.ВС'!AG195</f>
        <v>0</v>
      </c>
      <c r="AH192" s="29">
        <f>'7.ВС'!AH195</f>
        <v>5000</v>
      </c>
      <c r="AI192" s="29">
        <f>'7.ВС'!AI195</f>
        <v>0</v>
      </c>
      <c r="AJ192" s="29">
        <f>'7.ВС'!AJ195</f>
        <v>5000</v>
      </c>
      <c r="AK192" s="29">
        <f>'7.ВС'!AK195</f>
        <v>0</v>
      </c>
      <c r="AL192" s="29"/>
      <c r="AM192" s="29"/>
      <c r="AN192" s="29"/>
      <c r="AO192" s="29"/>
      <c r="AP192" s="29"/>
      <c r="AQ192" s="29">
        <f>'7.ВС'!AQ195</f>
        <v>0</v>
      </c>
      <c r="AR192" s="29"/>
      <c r="AS192" s="9">
        <f t="shared" si="172"/>
        <v>0</v>
      </c>
      <c r="AT192" s="29"/>
      <c r="AU192" s="9">
        <f t="shared" si="232"/>
        <v>0</v>
      </c>
      <c r="AV192" s="29">
        <f>'7.ВС'!AV195</f>
        <v>0</v>
      </c>
      <c r="AW192" s="29"/>
      <c r="AX192" s="29">
        <f t="shared" si="173"/>
        <v>0</v>
      </c>
      <c r="AY192" s="29"/>
      <c r="AZ192" s="29">
        <f t="shared" si="233"/>
        <v>0</v>
      </c>
      <c r="BA192" s="29"/>
      <c r="BB192" s="29">
        <f>'7.ВС'!BA195</f>
        <v>5000</v>
      </c>
      <c r="BC192" s="29">
        <f>'7.ВС'!BB195</f>
        <v>5000</v>
      </c>
      <c r="BD192" s="29">
        <f>'7.ВС'!BC195</f>
        <v>0</v>
      </c>
      <c r="BE192" s="29">
        <f>'7.ВС'!BD195</f>
        <v>5000</v>
      </c>
      <c r="BF192" s="29">
        <f>'7.ВС'!BE195</f>
        <v>0</v>
      </c>
      <c r="BG192" s="29">
        <f t="shared" si="234"/>
        <v>0</v>
      </c>
      <c r="BH192" s="80">
        <f t="shared" si="235"/>
        <v>100</v>
      </c>
      <c r="BI192" s="29">
        <f t="shared" si="236"/>
        <v>0</v>
      </c>
      <c r="BJ192" s="81">
        <f t="shared" si="237"/>
        <v>100</v>
      </c>
    </row>
    <row r="193" spans="1:62" ht="71.25" hidden="1" x14ac:dyDescent="0.25">
      <c r="A193" s="25" t="s">
        <v>458</v>
      </c>
      <c r="B193" s="13">
        <v>51</v>
      </c>
      <c r="C193" s="13">
        <v>4</v>
      </c>
      <c r="D193" s="33"/>
      <c r="E193" s="13"/>
      <c r="F193" s="27"/>
      <c r="G193" s="33"/>
      <c r="H193" s="33"/>
      <c r="I193" s="27"/>
      <c r="J193" s="30">
        <f t="shared" ref="J193" si="247">J195</f>
        <v>682300</v>
      </c>
      <c r="K193" s="30">
        <f t="shared" ref="K193:U193" si="248">K195</f>
        <v>0</v>
      </c>
      <c r="L193" s="30">
        <f t="shared" si="248"/>
        <v>414300</v>
      </c>
      <c r="M193" s="30">
        <f t="shared" si="248"/>
        <v>268000</v>
      </c>
      <c r="N193" s="30">
        <f t="shared" si="248"/>
        <v>114000</v>
      </c>
      <c r="O193" s="30">
        <f t="shared" si="248"/>
        <v>0</v>
      </c>
      <c r="P193" s="30">
        <f t="shared" si="248"/>
        <v>114000</v>
      </c>
      <c r="Q193" s="30">
        <f t="shared" si="248"/>
        <v>0</v>
      </c>
      <c r="R193" s="30">
        <f t="shared" si="248"/>
        <v>796300</v>
      </c>
      <c r="S193" s="30">
        <f t="shared" si="248"/>
        <v>0</v>
      </c>
      <c r="T193" s="30">
        <f t="shared" si="248"/>
        <v>528300</v>
      </c>
      <c r="U193" s="30">
        <f t="shared" si="248"/>
        <v>268000</v>
      </c>
      <c r="V193" s="30">
        <f t="shared" ref="V193:AC193" si="249">V195</f>
        <v>0</v>
      </c>
      <c r="W193" s="30">
        <f t="shared" si="249"/>
        <v>0</v>
      </c>
      <c r="X193" s="30">
        <f t="shared" si="249"/>
        <v>0</v>
      </c>
      <c r="Y193" s="30">
        <f t="shared" si="249"/>
        <v>0</v>
      </c>
      <c r="Z193" s="30">
        <f t="shared" si="249"/>
        <v>796300</v>
      </c>
      <c r="AA193" s="30">
        <f t="shared" si="249"/>
        <v>0</v>
      </c>
      <c r="AB193" s="30">
        <f t="shared" si="249"/>
        <v>528300</v>
      </c>
      <c r="AC193" s="30">
        <f t="shared" si="249"/>
        <v>268000</v>
      </c>
      <c r="AD193" s="30">
        <f t="shared" ref="AD193:AK193" si="250">AD195</f>
        <v>0</v>
      </c>
      <c r="AE193" s="30">
        <f t="shared" si="250"/>
        <v>0</v>
      </c>
      <c r="AF193" s="30">
        <f t="shared" si="250"/>
        <v>0</v>
      </c>
      <c r="AG193" s="30">
        <f t="shared" si="250"/>
        <v>0</v>
      </c>
      <c r="AH193" s="30">
        <f t="shared" si="250"/>
        <v>796300</v>
      </c>
      <c r="AI193" s="30">
        <f t="shared" si="250"/>
        <v>0</v>
      </c>
      <c r="AJ193" s="30">
        <f t="shared" si="250"/>
        <v>528300</v>
      </c>
      <c r="AK193" s="30">
        <f t="shared" si="250"/>
        <v>268000</v>
      </c>
      <c r="AL193" s="30"/>
      <c r="AM193" s="30"/>
      <c r="AN193" s="30"/>
      <c r="AO193" s="30"/>
      <c r="AP193" s="30"/>
      <c r="AQ193" s="30">
        <f t="shared" ref="AQ193:BF193" si="251">AQ195</f>
        <v>682300</v>
      </c>
      <c r="AR193" s="30"/>
      <c r="AS193" s="9">
        <f t="shared" si="172"/>
        <v>682300</v>
      </c>
      <c r="AT193" s="30"/>
      <c r="AU193" s="9">
        <f t="shared" si="232"/>
        <v>682300</v>
      </c>
      <c r="AV193" s="30">
        <f t="shared" si="251"/>
        <v>682300</v>
      </c>
      <c r="AW193" s="30"/>
      <c r="AX193" s="29">
        <f t="shared" si="173"/>
        <v>682300</v>
      </c>
      <c r="AY193" s="30"/>
      <c r="AZ193" s="29">
        <f t="shared" si="233"/>
        <v>682300</v>
      </c>
      <c r="BA193" s="30"/>
      <c r="BB193" s="30">
        <f t="shared" ref="BB193" si="252">BB195</f>
        <v>643600</v>
      </c>
      <c r="BC193" s="30">
        <f t="shared" si="251"/>
        <v>643600</v>
      </c>
      <c r="BD193" s="30">
        <f t="shared" si="251"/>
        <v>0</v>
      </c>
      <c r="BE193" s="30">
        <f t="shared" si="251"/>
        <v>375600</v>
      </c>
      <c r="BF193" s="30">
        <f t="shared" si="251"/>
        <v>268000</v>
      </c>
      <c r="BG193" s="29">
        <f t="shared" si="234"/>
        <v>38700</v>
      </c>
      <c r="BH193" s="80">
        <f t="shared" si="235"/>
        <v>106.0130515848353</v>
      </c>
      <c r="BI193" s="29">
        <f t="shared" si="236"/>
        <v>38700</v>
      </c>
      <c r="BJ193" s="81">
        <f t="shared" si="237"/>
        <v>106.0130515848353</v>
      </c>
    </row>
    <row r="194" spans="1:62" ht="57" hidden="1" x14ac:dyDescent="0.25">
      <c r="A194" s="25" t="s">
        <v>252</v>
      </c>
      <c r="B194" s="13">
        <v>51</v>
      </c>
      <c r="C194" s="13">
        <v>4</v>
      </c>
      <c r="D194" s="33" t="s">
        <v>146</v>
      </c>
      <c r="E194" s="13"/>
      <c r="F194" s="27"/>
      <c r="G194" s="33"/>
      <c r="H194" s="33"/>
      <c r="I194" s="27"/>
      <c r="J194" s="30">
        <f t="shared" ref="J194:BF194" si="253">J195</f>
        <v>682300</v>
      </c>
      <c r="K194" s="30">
        <f t="shared" si="253"/>
        <v>0</v>
      </c>
      <c r="L194" s="30">
        <f t="shared" si="253"/>
        <v>414300</v>
      </c>
      <c r="M194" s="30">
        <f t="shared" si="253"/>
        <v>268000</v>
      </c>
      <c r="N194" s="30">
        <f t="shared" si="253"/>
        <v>114000</v>
      </c>
      <c r="O194" s="30">
        <f t="shared" si="253"/>
        <v>0</v>
      </c>
      <c r="P194" s="30">
        <f t="shared" si="253"/>
        <v>114000</v>
      </c>
      <c r="Q194" s="30">
        <f t="shared" si="253"/>
        <v>0</v>
      </c>
      <c r="R194" s="30">
        <f t="shared" si="253"/>
        <v>796300</v>
      </c>
      <c r="S194" s="30">
        <f t="shared" si="253"/>
        <v>0</v>
      </c>
      <c r="T194" s="30">
        <f t="shared" si="253"/>
        <v>528300</v>
      </c>
      <c r="U194" s="30">
        <f t="shared" si="253"/>
        <v>268000</v>
      </c>
      <c r="V194" s="30">
        <f t="shared" si="253"/>
        <v>0</v>
      </c>
      <c r="W194" s="30">
        <f t="shared" si="253"/>
        <v>0</v>
      </c>
      <c r="X194" s="30">
        <f t="shared" si="253"/>
        <v>0</v>
      </c>
      <c r="Y194" s="30">
        <f t="shared" si="253"/>
        <v>0</v>
      </c>
      <c r="Z194" s="30">
        <f t="shared" si="253"/>
        <v>796300</v>
      </c>
      <c r="AA194" s="30">
        <f t="shared" si="253"/>
        <v>0</v>
      </c>
      <c r="AB194" s="30">
        <f t="shared" si="253"/>
        <v>528300</v>
      </c>
      <c r="AC194" s="30">
        <f t="shared" si="253"/>
        <v>268000</v>
      </c>
      <c r="AD194" s="30">
        <f t="shared" si="253"/>
        <v>0</v>
      </c>
      <c r="AE194" s="30">
        <f t="shared" si="253"/>
        <v>0</v>
      </c>
      <c r="AF194" s="30">
        <f t="shared" si="253"/>
        <v>0</v>
      </c>
      <c r="AG194" s="30">
        <f t="shared" si="253"/>
        <v>0</v>
      </c>
      <c r="AH194" s="30">
        <f t="shared" si="253"/>
        <v>796300</v>
      </c>
      <c r="AI194" s="30">
        <f t="shared" si="253"/>
        <v>0</v>
      </c>
      <c r="AJ194" s="30">
        <f t="shared" si="253"/>
        <v>528300</v>
      </c>
      <c r="AK194" s="30">
        <f t="shared" si="253"/>
        <v>268000</v>
      </c>
      <c r="AL194" s="30"/>
      <c r="AM194" s="30"/>
      <c r="AN194" s="30"/>
      <c r="AO194" s="30"/>
      <c r="AP194" s="30"/>
      <c r="AQ194" s="30">
        <f t="shared" si="253"/>
        <v>682300</v>
      </c>
      <c r="AR194" s="30"/>
      <c r="AS194" s="9">
        <f t="shared" si="172"/>
        <v>682300</v>
      </c>
      <c r="AT194" s="30"/>
      <c r="AU194" s="9">
        <f t="shared" si="232"/>
        <v>682300</v>
      </c>
      <c r="AV194" s="30">
        <f t="shared" si="253"/>
        <v>682300</v>
      </c>
      <c r="AW194" s="30"/>
      <c r="AX194" s="29">
        <f t="shared" si="173"/>
        <v>682300</v>
      </c>
      <c r="AY194" s="30"/>
      <c r="AZ194" s="29">
        <f t="shared" si="233"/>
        <v>682300</v>
      </c>
      <c r="BA194" s="30"/>
      <c r="BB194" s="30">
        <f t="shared" si="253"/>
        <v>643600</v>
      </c>
      <c r="BC194" s="30">
        <f t="shared" si="253"/>
        <v>643600</v>
      </c>
      <c r="BD194" s="30">
        <f t="shared" si="253"/>
        <v>0</v>
      </c>
      <c r="BE194" s="30">
        <f t="shared" si="253"/>
        <v>375600</v>
      </c>
      <c r="BF194" s="30">
        <f t="shared" si="253"/>
        <v>268000</v>
      </c>
      <c r="BG194" s="29">
        <f t="shared" si="234"/>
        <v>38700</v>
      </c>
      <c r="BH194" s="80">
        <f t="shared" si="235"/>
        <v>106.0130515848353</v>
      </c>
      <c r="BI194" s="29">
        <f t="shared" si="236"/>
        <v>38700</v>
      </c>
      <c r="BJ194" s="81">
        <f t="shared" si="237"/>
        <v>106.0130515848353</v>
      </c>
    </row>
    <row r="195" spans="1:62" ht="28.5" hidden="1" x14ac:dyDescent="0.25">
      <c r="A195" s="25" t="s">
        <v>9</v>
      </c>
      <c r="B195" s="13">
        <v>51</v>
      </c>
      <c r="C195" s="13">
        <v>4</v>
      </c>
      <c r="D195" s="3" t="s">
        <v>146</v>
      </c>
      <c r="E195" s="13">
        <v>851</v>
      </c>
      <c r="F195" s="27"/>
      <c r="G195" s="33"/>
      <c r="H195" s="33"/>
      <c r="I195" s="27"/>
      <c r="J195" s="30">
        <f t="shared" ref="J195" si="254">J196+J201+J206+J209</f>
        <v>682300</v>
      </c>
      <c r="K195" s="30">
        <f t="shared" ref="K195:U195" si="255">K196+K201+K206+K209</f>
        <v>0</v>
      </c>
      <c r="L195" s="30">
        <f t="shared" si="255"/>
        <v>414300</v>
      </c>
      <c r="M195" s="30">
        <f t="shared" si="255"/>
        <v>268000</v>
      </c>
      <c r="N195" s="30">
        <f t="shared" si="255"/>
        <v>114000</v>
      </c>
      <c r="O195" s="30">
        <f t="shared" si="255"/>
        <v>0</v>
      </c>
      <c r="P195" s="30">
        <f t="shared" si="255"/>
        <v>114000</v>
      </c>
      <c r="Q195" s="30">
        <f t="shared" si="255"/>
        <v>0</v>
      </c>
      <c r="R195" s="30">
        <f t="shared" si="255"/>
        <v>796300</v>
      </c>
      <c r="S195" s="30">
        <f t="shared" si="255"/>
        <v>0</v>
      </c>
      <c r="T195" s="30">
        <f t="shared" si="255"/>
        <v>528300</v>
      </c>
      <c r="U195" s="30">
        <f t="shared" si="255"/>
        <v>268000</v>
      </c>
      <c r="V195" s="30">
        <f t="shared" ref="V195:AC195" si="256">V196+V201+V206+V209</f>
        <v>0</v>
      </c>
      <c r="W195" s="30">
        <f t="shared" si="256"/>
        <v>0</v>
      </c>
      <c r="X195" s="30">
        <f t="shared" si="256"/>
        <v>0</v>
      </c>
      <c r="Y195" s="30">
        <f t="shared" si="256"/>
        <v>0</v>
      </c>
      <c r="Z195" s="30">
        <f t="shared" si="256"/>
        <v>796300</v>
      </c>
      <c r="AA195" s="30">
        <f t="shared" si="256"/>
        <v>0</v>
      </c>
      <c r="AB195" s="30">
        <f t="shared" si="256"/>
        <v>528300</v>
      </c>
      <c r="AC195" s="30">
        <f t="shared" si="256"/>
        <v>268000</v>
      </c>
      <c r="AD195" s="30">
        <f t="shared" ref="AD195:AK195" si="257">AD196+AD201+AD206+AD209</f>
        <v>0</v>
      </c>
      <c r="AE195" s="30">
        <f t="shared" si="257"/>
        <v>0</v>
      </c>
      <c r="AF195" s="30">
        <f t="shared" si="257"/>
        <v>0</v>
      </c>
      <c r="AG195" s="30">
        <f t="shared" si="257"/>
        <v>0</v>
      </c>
      <c r="AH195" s="30">
        <f t="shared" si="257"/>
        <v>796300</v>
      </c>
      <c r="AI195" s="30">
        <f t="shared" si="257"/>
        <v>0</v>
      </c>
      <c r="AJ195" s="30">
        <f t="shared" si="257"/>
        <v>528300</v>
      </c>
      <c r="AK195" s="30">
        <f t="shared" si="257"/>
        <v>268000</v>
      </c>
      <c r="AL195" s="30"/>
      <c r="AM195" s="30"/>
      <c r="AN195" s="30"/>
      <c r="AO195" s="30"/>
      <c r="AP195" s="30"/>
      <c r="AQ195" s="30">
        <f t="shared" ref="AQ195:BF195" si="258">AQ196+AQ201+AQ206+AQ209</f>
        <v>682300</v>
      </c>
      <c r="AR195" s="30"/>
      <c r="AS195" s="9">
        <f t="shared" si="172"/>
        <v>682300</v>
      </c>
      <c r="AT195" s="30"/>
      <c r="AU195" s="9">
        <f t="shared" si="232"/>
        <v>682300</v>
      </c>
      <c r="AV195" s="30">
        <f t="shared" si="258"/>
        <v>682300</v>
      </c>
      <c r="AW195" s="30"/>
      <c r="AX195" s="29">
        <f t="shared" si="173"/>
        <v>682300</v>
      </c>
      <c r="AY195" s="30"/>
      <c r="AZ195" s="29">
        <f t="shared" si="233"/>
        <v>682300</v>
      </c>
      <c r="BA195" s="30"/>
      <c r="BB195" s="30">
        <f t="shared" ref="BB195" si="259">BB196+BB201+BB206+BB209</f>
        <v>643600</v>
      </c>
      <c r="BC195" s="30">
        <f t="shared" si="258"/>
        <v>643600</v>
      </c>
      <c r="BD195" s="30">
        <f t="shared" si="258"/>
        <v>0</v>
      </c>
      <c r="BE195" s="30">
        <f t="shared" si="258"/>
        <v>375600</v>
      </c>
      <c r="BF195" s="30">
        <f t="shared" si="258"/>
        <v>268000</v>
      </c>
      <c r="BG195" s="29">
        <f t="shared" si="234"/>
        <v>38700</v>
      </c>
      <c r="BH195" s="80">
        <f t="shared" si="235"/>
        <v>106.0130515848353</v>
      </c>
      <c r="BI195" s="29">
        <f t="shared" si="236"/>
        <v>38700</v>
      </c>
      <c r="BJ195" s="81">
        <f t="shared" si="237"/>
        <v>106.0130515848353</v>
      </c>
    </row>
    <row r="196" spans="1:62" ht="30" hidden="1" x14ac:dyDescent="0.25">
      <c r="A196" s="22" t="s">
        <v>148</v>
      </c>
      <c r="B196" s="124">
        <v>51</v>
      </c>
      <c r="C196" s="124">
        <v>4</v>
      </c>
      <c r="D196" s="3" t="s">
        <v>146</v>
      </c>
      <c r="E196" s="124">
        <v>851</v>
      </c>
      <c r="F196" s="3" t="s">
        <v>146</v>
      </c>
      <c r="G196" s="3" t="s">
        <v>59</v>
      </c>
      <c r="H196" s="3" t="s">
        <v>308</v>
      </c>
      <c r="I196" s="3"/>
      <c r="J196" s="29">
        <f t="shared" ref="J196" si="260">J197+J199</f>
        <v>99900</v>
      </c>
      <c r="K196" s="29">
        <f t="shared" ref="K196:U196" si="261">K197+K199</f>
        <v>0</v>
      </c>
      <c r="L196" s="29">
        <f t="shared" si="261"/>
        <v>99900</v>
      </c>
      <c r="M196" s="29">
        <f t="shared" si="261"/>
        <v>0</v>
      </c>
      <c r="N196" s="29">
        <f t="shared" si="261"/>
        <v>0</v>
      </c>
      <c r="O196" s="29">
        <f t="shared" si="261"/>
        <v>0</v>
      </c>
      <c r="P196" s="29">
        <f t="shared" si="261"/>
        <v>0</v>
      </c>
      <c r="Q196" s="29">
        <f t="shared" si="261"/>
        <v>0</v>
      </c>
      <c r="R196" s="29">
        <f t="shared" si="261"/>
        <v>99900</v>
      </c>
      <c r="S196" s="29">
        <f t="shared" si="261"/>
        <v>0</v>
      </c>
      <c r="T196" s="29">
        <f t="shared" si="261"/>
        <v>99900</v>
      </c>
      <c r="U196" s="29">
        <f t="shared" si="261"/>
        <v>0</v>
      </c>
      <c r="V196" s="29">
        <f t="shared" ref="V196:AC196" si="262">V197+V199</f>
        <v>0</v>
      </c>
      <c r="W196" s="29">
        <f t="shared" si="262"/>
        <v>0</v>
      </c>
      <c r="X196" s="29">
        <f t="shared" si="262"/>
        <v>0</v>
      </c>
      <c r="Y196" s="29">
        <f t="shared" si="262"/>
        <v>0</v>
      </c>
      <c r="Z196" s="29">
        <f t="shared" si="262"/>
        <v>99900</v>
      </c>
      <c r="AA196" s="29">
        <f t="shared" si="262"/>
        <v>0</v>
      </c>
      <c r="AB196" s="29">
        <f t="shared" si="262"/>
        <v>99900</v>
      </c>
      <c r="AC196" s="29">
        <f t="shared" si="262"/>
        <v>0</v>
      </c>
      <c r="AD196" s="29">
        <f t="shared" ref="AD196:AK196" si="263">AD197+AD199</f>
        <v>0</v>
      </c>
      <c r="AE196" s="29">
        <f t="shared" si="263"/>
        <v>0</v>
      </c>
      <c r="AF196" s="29">
        <f t="shared" si="263"/>
        <v>0</v>
      </c>
      <c r="AG196" s="29">
        <f t="shared" si="263"/>
        <v>0</v>
      </c>
      <c r="AH196" s="29">
        <f t="shared" si="263"/>
        <v>99900</v>
      </c>
      <c r="AI196" s="29">
        <f t="shared" si="263"/>
        <v>0</v>
      </c>
      <c r="AJ196" s="29">
        <f t="shared" si="263"/>
        <v>99900</v>
      </c>
      <c r="AK196" s="29">
        <f t="shared" si="263"/>
        <v>0</v>
      </c>
      <c r="AL196" s="29"/>
      <c r="AM196" s="29"/>
      <c r="AN196" s="29"/>
      <c r="AO196" s="29"/>
      <c r="AP196" s="29"/>
      <c r="AQ196" s="29">
        <f t="shared" ref="AQ196:BF196" si="264">AQ197+AQ199</f>
        <v>99900</v>
      </c>
      <c r="AR196" s="29"/>
      <c r="AS196" s="9">
        <f t="shared" si="172"/>
        <v>99900</v>
      </c>
      <c r="AT196" s="29"/>
      <c r="AU196" s="9">
        <f t="shared" si="232"/>
        <v>99900</v>
      </c>
      <c r="AV196" s="29">
        <f t="shared" si="264"/>
        <v>99900</v>
      </c>
      <c r="AW196" s="29"/>
      <c r="AX196" s="29">
        <f t="shared" si="173"/>
        <v>99900</v>
      </c>
      <c r="AY196" s="29"/>
      <c r="AZ196" s="29">
        <f t="shared" si="233"/>
        <v>99900</v>
      </c>
      <c r="BA196" s="29"/>
      <c r="BB196" s="29">
        <f t="shared" ref="BB196" si="265">BB197+BB199</f>
        <v>109400</v>
      </c>
      <c r="BC196" s="29">
        <f t="shared" si="264"/>
        <v>109400</v>
      </c>
      <c r="BD196" s="29">
        <f t="shared" si="264"/>
        <v>0</v>
      </c>
      <c r="BE196" s="29">
        <f t="shared" si="264"/>
        <v>109400</v>
      </c>
      <c r="BF196" s="29">
        <f t="shared" si="264"/>
        <v>0</v>
      </c>
      <c r="BG196" s="29">
        <f t="shared" si="234"/>
        <v>-9500</v>
      </c>
      <c r="BH196" s="80">
        <f t="shared" si="235"/>
        <v>91.31627056672761</v>
      </c>
      <c r="BI196" s="29">
        <f t="shared" si="236"/>
        <v>-9500</v>
      </c>
      <c r="BJ196" s="81">
        <f t="shared" si="237"/>
        <v>91.31627056672761</v>
      </c>
    </row>
    <row r="197" spans="1:62" s="31" customFormat="1" ht="135" hidden="1" x14ac:dyDescent="0.25">
      <c r="A197" s="126" t="s">
        <v>19</v>
      </c>
      <c r="B197" s="124">
        <v>51</v>
      </c>
      <c r="C197" s="124">
        <v>4</v>
      </c>
      <c r="D197" s="3" t="s">
        <v>146</v>
      </c>
      <c r="E197" s="124">
        <v>851</v>
      </c>
      <c r="F197" s="3" t="s">
        <v>146</v>
      </c>
      <c r="G197" s="3" t="s">
        <v>59</v>
      </c>
      <c r="H197" s="3" t="s">
        <v>308</v>
      </c>
      <c r="I197" s="3" t="s">
        <v>21</v>
      </c>
      <c r="J197" s="29">
        <f t="shared" ref="J197:BF197" si="266">J198</f>
        <v>24000</v>
      </c>
      <c r="K197" s="29">
        <f t="shared" si="266"/>
        <v>0</v>
      </c>
      <c r="L197" s="29">
        <f t="shared" si="266"/>
        <v>24000</v>
      </c>
      <c r="M197" s="29">
        <f t="shared" si="266"/>
        <v>0</v>
      </c>
      <c r="N197" s="29">
        <f t="shared" si="266"/>
        <v>0</v>
      </c>
      <c r="O197" s="29">
        <f t="shared" si="266"/>
        <v>0</v>
      </c>
      <c r="P197" s="29">
        <f t="shared" si="266"/>
        <v>0</v>
      </c>
      <c r="Q197" s="29">
        <f t="shared" si="266"/>
        <v>0</v>
      </c>
      <c r="R197" s="29">
        <f t="shared" si="266"/>
        <v>24000</v>
      </c>
      <c r="S197" s="29">
        <f t="shared" si="266"/>
        <v>0</v>
      </c>
      <c r="T197" s="29">
        <f t="shared" si="266"/>
        <v>24000</v>
      </c>
      <c r="U197" s="29">
        <f t="shared" si="266"/>
        <v>0</v>
      </c>
      <c r="V197" s="29">
        <f t="shared" si="266"/>
        <v>0</v>
      </c>
      <c r="W197" s="29">
        <f t="shared" si="266"/>
        <v>0</v>
      </c>
      <c r="X197" s="29">
        <f t="shared" si="266"/>
        <v>0</v>
      </c>
      <c r="Y197" s="29">
        <f t="shared" si="266"/>
        <v>0</v>
      </c>
      <c r="Z197" s="29">
        <f t="shared" si="266"/>
        <v>24000</v>
      </c>
      <c r="AA197" s="29">
        <f t="shared" si="266"/>
        <v>0</v>
      </c>
      <c r="AB197" s="29">
        <f t="shared" si="266"/>
        <v>24000</v>
      </c>
      <c r="AC197" s="29">
        <f t="shared" si="266"/>
        <v>0</v>
      </c>
      <c r="AD197" s="29">
        <f t="shared" si="266"/>
        <v>0</v>
      </c>
      <c r="AE197" s="29">
        <f t="shared" si="266"/>
        <v>0</v>
      </c>
      <c r="AF197" s="29">
        <f t="shared" si="266"/>
        <v>0</v>
      </c>
      <c r="AG197" s="29">
        <f t="shared" si="266"/>
        <v>0</v>
      </c>
      <c r="AH197" s="29">
        <f t="shared" si="266"/>
        <v>24000</v>
      </c>
      <c r="AI197" s="29">
        <f t="shared" si="266"/>
        <v>0</v>
      </c>
      <c r="AJ197" s="29">
        <f t="shared" si="266"/>
        <v>24000</v>
      </c>
      <c r="AK197" s="29">
        <f t="shared" si="266"/>
        <v>0</v>
      </c>
      <c r="AL197" s="29"/>
      <c r="AM197" s="29"/>
      <c r="AN197" s="29"/>
      <c r="AO197" s="29"/>
      <c r="AP197" s="29"/>
      <c r="AQ197" s="29">
        <f t="shared" si="266"/>
        <v>24000</v>
      </c>
      <c r="AR197" s="29"/>
      <c r="AS197" s="9">
        <f t="shared" si="172"/>
        <v>24000</v>
      </c>
      <c r="AT197" s="29"/>
      <c r="AU197" s="9">
        <f t="shared" si="232"/>
        <v>24000</v>
      </c>
      <c r="AV197" s="29">
        <f t="shared" si="266"/>
        <v>24000</v>
      </c>
      <c r="AW197" s="29"/>
      <c r="AX197" s="29">
        <f t="shared" si="173"/>
        <v>24000</v>
      </c>
      <c r="AY197" s="29"/>
      <c r="AZ197" s="29">
        <f t="shared" si="233"/>
        <v>24000</v>
      </c>
      <c r="BA197" s="29"/>
      <c r="BB197" s="29">
        <f t="shared" si="266"/>
        <v>20900</v>
      </c>
      <c r="BC197" s="29">
        <f t="shared" si="266"/>
        <v>20900</v>
      </c>
      <c r="BD197" s="29">
        <f t="shared" si="266"/>
        <v>0</v>
      </c>
      <c r="BE197" s="29">
        <f t="shared" si="266"/>
        <v>20900</v>
      </c>
      <c r="BF197" s="29">
        <f t="shared" si="266"/>
        <v>0</v>
      </c>
      <c r="BG197" s="29">
        <f t="shared" si="234"/>
        <v>3100</v>
      </c>
      <c r="BH197" s="80">
        <f t="shared" si="235"/>
        <v>114.83253588516746</v>
      </c>
      <c r="BI197" s="29">
        <f t="shared" si="236"/>
        <v>3100</v>
      </c>
      <c r="BJ197" s="81">
        <f t="shared" si="237"/>
        <v>114.83253588516746</v>
      </c>
    </row>
    <row r="198" spans="1:62" s="31" customFormat="1" ht="30" hidden="1" x14ac:dyDescent="0.25">
      <c r="A198" s="106" t="s">
        <v>10</v>
      </c>
      <c r="B198" s="124">
        <v>51</v>
      </c>
      <c r="C198" s="124">
        <v>4</v>
      </c>
      <c r="D198" s="3" t="s">
        <v>146</v>
      </c>
      <c r="E198" s="124">
        <v>851</v>
      </c>
      <c r="F198" s="3" t="s">
        <v>146</v>
      </c>
      <c r="G198" s="3" t="s">
        <v>59</v>
      </c>
      <c r="H198" s="3" t="s">
        <v>308</v>
      </c>
      <c r="I198" s="3" t="s">
        <v>70</v>
      </c>
      <c r="J198" s="29">
        <f>'7.ВС'!J225</f>
        <v>24000</v>
      </c>
      <c r="K198" s="29">
        <f>'7.ВС'!K225</f>
        <v>0</v>
      </c>
      <c r="L198" s="29">
        <f>'7.ВС'!L225</f>
        <v>24000</v>
      </c>
      <c r="M198" s="29">
        <f>'7.ВС'!M225</f>
        <v>0</v>
      </c>
      <c r="N198" s="29">
        <f>'7.ВС'!N225</f>
        <v>0</v>
      </c>
      <c r="O198" s="29">
        <f>'7.ВС'!O225</f>
        <v>0</v>
      </c>
      <c r="P198" s="29">
        <f>'7.ВС'!P225</f>
        <v>0</v>
      </c>
      <c r="Q198" s="29">
        <f>'7.ВС'!Q225</f>
        <v>0</v>
      </c>
      <c r="R198" s="29">
        <f>'7.ВС'!R225</f>
        <v>24000</v>
      </c>
      <c r="S198" s="29">
        <f>'7.ВС'!S225</f>
        <v>0</v>
      </c>
      <c r="T198" s="29">
        <f>'7.ВС'!T225</f>
        <v>24000</v>
      </c>
      <c r="U198" s="29">
        <f>'7.ВС'!U225</f>
        <v>0</v>
      </c>
      <c r="V198" s="29">
        <f>'7.ВС'!V225</f>
        <v>0</v>
      </c>
      <c r="W198" s="29">
        <f>'7.ВС'!W225</f>
        <v>0</v>
      </c>
      <c r="X198" s="29">
        <f>'7.ВС'!X225</f>
        <v>0</v>
      </c>
      <c r="Y198" s="29">
        <f>'7.ВС'!Y225</f>
        <v>0</v>
      </c>
      <c r="Z198" s="29">
        <f>'7.ВС'!Z225</f>
        <v>24000</v>
      </c>
      <c r="AA198" s="29">
        <f>'7.ВС'!AA225</f>
        <v>0</v>
      </c>
      <c r="AB198" s="29">
        <f>'7.ВС'!AB225</f>
        <v>24000</v>
      </c>
      <c r="AC198" s="29">
        <f>'7.ВС'!AC225</f>
        <v>0</v>
      </c>
      <c r="AD198" s="29">
        <f>'7.ВС'!AD225</f>
        <v>0</v>
      </c>
      <c r="AE198" s="29">
        <f>'7.ВС'!AE225</f>
        <v>0</v>
      </c>
      <c r="AF198" s="29">
        <f>'7.ВС'!AF225</f>
        <v>0</v>
      </c>
      <c r="AG198" s="29">
        <f>'7.ВС'!AG225</f>
        <v>0</v>
      </c>
      <c r="AH198" s="29">
        <f>'7.ВС'!AH225</f>
        <v>24000</v>
      </c>
      <c r="AI198" s="29">
        <f>'7.ВС'!AI225</f>
        <v>0</v>
      </c>
      <c r="AJ198" s="29">
        <f>'7.ВС'!AJ225</f>
        <v>24000</v>
      </c>
      <c r="AK198" s="29">
        <f>'7.ВС'!AK225</f>
        <v>0</v>
      </c>
      <c r="AL198" s="29"/>
      <c r="AM198" s="29"/>
      <c r="AN198" s="29"/>
      <c r="AO198" s="29"/>
      <c r="AP198" s="29"/>
      <c r="AQ198" s="29">
        <f>'7.ВС'!AQ225</f>
        <v>24000</v>
      </c>
      <c r="AR198" s="29"/>
      <c r="AS198" s="9">
        <f t="shared" ref="AS198:AS261" si="267">AQ198+AR198</f>
        <v>24000</v>
      </c>
      <c r="AT198" s="29"/>
      <c r="AU198" s="9">
        <f t="shared" si="232"/>
        <v>24000</v>
      </c>
      <c r="AV198" s="29">
        <f>'7.ВС'!AV225</f>
        <v>24000</v>
      </c>
      <c r="AW198" s="29"/>
      <c r="AX198" s="29">
        <f t="shared" si="173"/>
        <v>24000</v>
      </c>
      <c r="AY198" s="29"/>
      <c r="AZ198" s="29">
        <f t="shared" si="233"/>
        <v>24000</v>
      </c>
      <c r="BA198" s="29"/>
      <c r="BB198" s="29">
        <f>'7.ВС'!BA225</f>
        <v>20900</v>
      </c>
      <c r="BC198" s="29">
        <f>'7.ВС'!BB225</f>
        <v>20900</v>
      </c>
      <c r="BD198" s="29">
        <f>'7.ВС'!BC225</f>
        <v>0</v>
      </c>
      <c r="BE198" s="29">
        <f>'7.ВС'!BD225</f>
        <v>20900</v>
      </c>
      <c r="BF198" s="29">
        <f>'7.ВС'!BE225</f>
        <v>0</v>
      </c>
      <c r="BG198" s="29">
        <f t="shared" si="234"/>
        <v>3100</v>
      </c>
      <c r="BH198" s="80">
        <f t="shared" si="235"/>
        <v>114.83253588516746</v>
      </c>
      <c r="BI198" s="29">
        <f t="shared" si="236"/>
        <v>3100</v>
      </c>
      <c r="BJ198" s="81">
        <f t="shared" si="237"/>
        <v>114.83253588516746</v>
      </c>
    </row>
    <row r="199" spans="1:62" s="31" customFormat="1" ht="60" hidden="1" x14ac:dyDescent="0.25">
      <c r="A199" s="106" t="s">
        <v>25</v>
      </c>
      <c r="B199" s="124">
        <v>51</v>
      </c>
      <c r="C199" s="124">
        <v>4</v>
      </c>
      <c r="D199" s="3" t="s">
        <v>146</v>
      </c>
      <c r="E199" s="124">
        <v>851</v>
      </c>
      <c r="F199" s="3" t="s">
        <v>146</v>
      </c>
      <c r="G199" s="3" t="s">
        <v>59</v>
      </c>
      <c r="H199" s="3" t="s">
        <v>308</v>
      </c>
      <c r="I199" s="3" t="s">
        <v>26</v>
      </c>
      <c r="J199" s="29">
        <f t="shared" ref="J199:BF199" si="268">J200</f>
        <v>75900</v>
      </c>
      <c r="K199" s="29">
        <f t="shared" si="268"/>
        <v>0</v>
      </c>
      <c r="L199" s="29">
        <f t="shared" si="268"/>
        <v>75900</v>
      </c>
      <c r="M199" s="29">
        <f t="shared" si="268"/>
        <v>0</v>
      </c>
      <c r="N199" s="29">
        <f t="shared" si="268"/>
        <v>0</v>
      </c>
      <c r="O199" s="29">
        <f t="shared" si="268"/>
        <v>0</v>
      </c>
      <c r="P199" s="29">
        <f t="shared" si="268"/>
        <v>0</v>
      </c>
      <c r="Q199" s="29">
        <f t="shared" si="268"/>
        <v>0</v>
      </c>
      <c r="R199" s="29">
        <f t="shared" si="268"/>
        <v>75900</v>
      </c>
      <c r="S199" s="29">
        <f t="shared" si="268"/>
        <v>0</v>
      </c>
      <c r="T199" s="29">
        <f t="shared" si="268"/>
        <v>75900</v>
      </c>
      <c r="U199" s="29">
        <f t="shared" si="268"/>
        <v>0</v>
      </c>
      <c r="V199" s="29">
        <f t="shared" si="268"/>
        <v>0</v>
      </c>
      <c r="W199" s="29">
        <f t="shared" si="268"/>
        <v>0</v>
      </c>
      <c r="X199" s="29">
        <f t="shared" si="268"/>
        <v>0</v>
      </c>
      <c r="Y199" s="29">
        <f t="shared" si="268"/>
        <v>0</v>
      </c>
      <c r="Z199" s="29">
        <f t="shared" si="268"/>
        <v>75900</v>
      </c>
      <c r="AA199" s="29">
        <f t="shared" si="268"/>
        <v>0</v>
      </c>
      <c r="AB199" s="29">
        <f t="shared" si="268"/>
        <v>75900</v>
      </c>
      <c r="AC199" s="29">
        <f t="shared" si="268"/>
        <v>0</v>
      </c>
      <c r="AD199" s="29">
        <f t="shared" si="268"/>
        <v>0</v>
      </c>
      <c r="AE199" s="29">
        <f t="shared" si="268"/>
        <v>0</v>
      </c>
      <c r="AF199" s="29">
        <f t="shared" si="268"/>
        <v>0</v>
      </c>
      <c r="AG199" s="29">
        <f t="shared" si="268"/>
        <v>0</v>
      </c>
      <c r="AH199" s="29">
        <f t="shared" si="268"/>
        <v>75900</v>
      </c>
      <c r="AI199" s="29">
        <f t="shared" si="268"/>
        <v>0</v>
      </c>
      <c r="AJ199" s="29">
        <f t="shared" si="268"/>
        <v>75900</v>
      </c>
      <c r="AK199" s="29">
        <f t="shared" si="268"/>
        <v>0</v>
      </c>
      <c r="AL199" s="29"/>
      <c r="AM199" s="29"/>
      <c r="AN199" s="29"/>
      <c r="AO199" s="29"/>
      <c r="AP199" s="29"/>
      <c r="AQ199" s="29">
        <f t="shared" si="268"/>
        <v>75900</v>
      </c>
      <c r="AR199" s="29"/>
      <c r="AS199" s="9">
        <f t="shared" si="267"/>
        <v>75900</v>
      </c>
      <c r="AT199" s="29"/>
      <c r="AU199" s="9">
        <f t="shared" si="232"/>
        <v>75900</v>
      </c>
      <c r="AV199" s="29">
        <f t="shared" si="268"/>
        <v>75900</v>
      </c>
      <c r="AW199" s="29"/>
      <c r="AX199" s="29">
        <f t="shared" ref="AX199:AX262" si="269">AV199+AW199</f>
        <v>75900</v>
      </c>
      <c r="AY199" s="29"/>
      <c r="AZ199" s="29">
        <f t="shared" si="233"/>
        <v>75900</v>
      </c>
      <c r="BA199" s="29"/>
      <c r="BB199" s="29">
        <f t="shared" si="268"/>
        <v>88500</v>
      </c>
      <c r="BC199" s="29">
        <f t="shared" si="268"/>
        <v>88500</v>
      </c>
      <c r="BD199" s="29">
        <f t="shared" si="268"/>
        <v>0</v>
      </c>
      <c r="BE199" s="29">
        <f t="shared" si="268"/>
        <v>88500</v>
      </c>
      <c r="BF199" s="29">
        <f t="shared" si="268"/>
        <v>0</v>
      </c>
      <c r="BG199" s="29">
        <f t="shared" si="234"/>
        <v>-12600</v>
      </c>
      <c r="BH199" s="80">
        <f t="shared" si="235"/>
        <v>85.762711864406782</v>
      </c>
      <c r="BI199" s="29">
        <f t="shared" si="236"/>
        <v>-12600</v>
      </c>
      <c r="BJ199" s="81">
        <f t="shared" si="237"/>
        <v>85.762711864406782</v>
      </c>
    </row>
    <row r="200" spans="1:62" ht="60" hidden="1" x14ac:dyDescent="0.25">
      <c r="A200" s="106" t="s">
        <v>12</v>
      </c>
      <c r="B200" s="124">
        <v>51</v>
      </c>
      <c r="C200" s="124">
        <v>4</v>
      </c>
      <c r="D200" s="3" t="s">
        <v>146</v>
      </c>
      <c r="E200" s="124">
        <v>851</v>
      </c>
      <c r="F200" s="3" t="s">
        <v>146</v>
      </c>
      <c r="G200" s="3" t="s">
        <v>59</v>
      </c>
      <c r="H200" s="3" t="s">
        <v>308</v>
      </c>
      <c r="I200" s="3" t="s">
        <v>27</v>
      </c>
      <c r="J200" s="29">
        <f>'7.ВС'!J227</f>
        <v>75900</v>
      </c>
      <c r="K200" s="29">
        <f>'7.ВС'!K227</f>
        <v>0</v>
      </c>
      <c r="L200" s="29">
        <f>'7.ВС'!L227</f>
        <v>75900</v>
      </c>
      <c r="M200" s="29">
        <f>'7.ВС'!M227</f>
        <v>0</v>
      </c>
      <c r="N200" s="29">
        <f>'7.ВС'!N227</f>
        <v>0</v>
      </c>
      <c r="O200" s="29">
        <f>'7.ВС'!O227</f>
        <v>0</v>
      </c>
      <c r="P200" s="29">
        <f>'7.ВС'!P227</f>
        <v>0</v>
      </c>
      <c r="Q200" s="29">
        <f>'7.ВС'!Q227</f>
        <v>0</v>
      </c>
      <c r="R200" s="29">
        <f>'7.ВС'!R227</f>
        <v>75900</v>
      </c>
      <c r="S200" s="29">
        <f>'7.ВС'!S227</f>
        <v>0</v>
      </c>
      <c r="T200" s="29">
        <f>'7.ВС'!T227</f>
        <v>75900</v>
      </c>
      <c r="U200" s="29">
        <f>'7.ВС'!U227</f>
        <v>0</v>
      </c>
      <c r="V200" s="29">
        <f>'7.ВС'!V227</f>
        <v>0</v>
      </c>
      <c r="W200" s="29">
        <f>'7.ВС'!W227</f>
        <v>0</v>
      </c>
      <c r="X200" s="29">
        <f>'7.ВС'!X227</f>
        <v>0</v>
      </c>
      <c r="Y200" s="29">
        <f>'7.ВС'!Y227</f>
        <v>0</v>
      </c>
      <c r="Z200" s="29">
        <f>'7.ВС'!Z227</f>
        <v>75900</v>
      </c>
      <c r="AA200" s="29">
        <f>'7.ВС'!AA227</f>
        <v>0</v>
      </c>
      <c r="AB200" s="29">
        <f>'7.ВС'!AB227</f>
        <v>75900</v>
      </c>
      <c r="AC200" s="29">
        <f>'7.ВС'!AC227</f>
        <v>0</v>
      </c>
      <c r="AD200" s="29">
        <f>'7.ВС'!AD227</f>
        <v>0</v>
      </c>
      <c r="AE200" s="29">
        <f>'7.ВС'!AE227</f>
        <v>0</v>
      </c>
      <c r="AF200" s="29">
        <f>'7.ВС'!AF227</f>
        <v>0</v>
      </c>
      <c r="AG200" s="29">
        <f>'7.ВС'!AG227</f>
        <v>0</v>
      </c>
      <c r="AH200" s="29">
        <f>'7.ВС'!AH227</f>
        <v>75900</v>
      </c>
      <c r="AI200" s="29">
        <f>'7.ВС'!AI227</f>
        <v>0</v>
      </c>
      <c r="AJ200" s="29">
        <f>'7.ВС'!AJ227</f>
        <v>75900</v>
      </c>
      <c r="AK200" s="29">
        <f>'7.ВС'!AK227</f>
        <v>0</v>
      </c>
      <c r="AL200" s="29"/>
      <c r="AM200" s="29"/>
      <c r="AN200" s="29"/>
      <c r="AO200" s="29"/>
      <c r="AP200" s="29"/>
      <c r="AQ200" s="29">
        <f>'7.ВС'!AQ227</f>
        <v>75900</v>
      </c>
      <c r="AR200" s="29"/>
      <c r="AS200" s="9">
        <f t="shared" si="267"/>
        <v>75900</v>
      </c>
      <c r="AT200" s="29"/>
      <c r="AU200" s="9">
        <f t="shared" si="232"/>
        <v>75900</v>
      </c>
      <c r="AV200" s="29">
        <f>'7.ВС'!AV227</f>
        <v>75900</v>
      </c>
      <c r="AW200" s="29"/>
      <c r="AX200" s="29">
        <f t="shared" si="269"/>
        <v>75900</v>
      </c>
      <c r="AY200" s="29"/>
      <c r="AZ200" s="29">
        <f t="shared" si="233"/>
        <v>75900</v>
      </c>
      <c r="BA200" s="29"/>
      <c r="BB200" s="29">
        <f>'7.ВС'!BA227</f>
        <v>88500</v>
      </c>
      <c r="BC200" s="29">
        <f>'7.ВС'!BB227</f>
        <v>88500</v>
      </c>
      <c r="BD200" s="29">
        <f>'7.ВС'!BC227</f>
        <v>0</v>
      </c>
      <c r="BE200" s="29">
        <f>'7.ВС'!BD227</f>
        <v>88500</v>
      </c>
      <c r="BF200" s="29">
        <f>'7.ВС'!BE227</f>
        <v>0</v>
      </c>
      <c r="BG200" s="29">
        <f t="shared" si="234"/>
        <v>-12600</v>
      </c>
      <c r="BH200" s="80">
        <f t="shared" si="235"/>
        <v>85.762711864406782</v>
      </c>
      <c r="BI200" s="29">
        <f t="shared" si="236"/>
        <v>-12600</v>
      </c>
      <c r="BJ200" s="81">
        <f t="shared" si="237"/>
        <v>85.762711864406782</v>
      </c>
    </row>
    <row r="201" spans="1:62" ht="45" hidden="1" x14ac:dyDescent="0.25">
      <c r="A201" s="22" t="s">
        <v>150</v>
      </c>
      <c r="B201" s="5">
        <v>51</v>
      </c>
      <c r="C201" s="124">
        <v>4</v>
      </c>
      <c r="D201" s="3" t="s">
        <v>146</v>
      </c>
      <c r="E201" s="124">
        <v>851</v>
      </c>
      <c r="F201" s="3" t="s">
        <v>146</v>
      </c>
      <c r="G201" s="3" t="s">
        <v>59</v>
      </c>
      <c r="H201" s="3" t="s">
        <v>309</v>
      </c>
      <c r="I201" s="3"/>
      <c r="J201" s="29">
        <f t="shared" ref="J201" si="270">J202+J204</f>
        <v>304400</v>
      </c>
      <c r="K201" s="29">
        <f t="shared" ref="K201:U201" si="271">K202+K204</f>
        <v>0</v>
      </c>
      <c r="L201" s="29">
        <f t="shared" si="271"/>
        <v>304400</v>
      </c>
      <c r="M201" s="29">
        <f t="shared" si="271"/>
        <v>0</v>
      </c>
      <c r="N201" s="29">
        <f t="shared" si="271"/>
        <v>114000</v>
      </c>
      <c r="O201" s="29">
        <f t="shared" si="271"/>
        <v>0</v>
      </c>
      <c r="P201" s="29">
        <f t="shared" si="271"/>
        <v>114000</v>
      </c>
      <c r="Q201" s="29">
        <f t="shared" si="271"/>
        <v>0</v>
      </c>
      <c r="R201" s="29">
        <f t="shared" si="271"/>
        <v>418400</v>
      </c>
      <c r="S201" s="29">
        <f t="shared" si="271"/>
        <v>0</v>
      </c>
      <c r="T201" s="29">
        <f t="shared" si="271"/>
        <v>418400</v>
      </c>
      <c r="U201" s="29">
        <f t="shared" si="271"/>
        <v>0</v>
      </c>
      <c r="V201" s="29">
        <f t="shared" ref="V201:AC201" si="272">V202+V204</f>
        <v>0</v>
      </c>
      <c r="W201" s="29">
        <f t="shared" si="272"/>
        <v>0</v>
      </c>
      <c r="X201" s="29">
        <f t="shared" si="272"/>
        <v>0</v>
      </c>
      <c r="Y201" s="29">
        <f t="shared" si="272"/>
        <v>0</v>
      </c>
      <c r="Z201" s="29">
        <f t="shared" si="272"/>
        <v>418400</v>
      </c>
      <c r="AA201" s="29">
        <f t="shared" si="272"/>
        <v>0</v>
      </c>
      <c r="AB201" s="29">
        <f t="shared" si="272"/>
        <v>418400</v>
      </c>
      <c r="AC201" s="29">
        <f t="shared" si="272"/>
        <v>0</v>
      </c>
      <c r="AD201" s="29">
        <f t="shared" ref="AD201:AK201" si="273">AD202+AD204</f>
        <v>0</v>
      </c>
      <c r="AE201" s="29">
        <f t="shared" si="273"/>
        <v>0</v>
      </c>
      <c r="AF201" s="29">
        <f t="shared" si="273"/>
        <v>0</v>
      </c>
      <c r="AG201" s="29">
        <f t="shared" si="273"/>
        <v>0</v>
      </c>
      <c r="AH201" s="29">
        <f t="shared" si="273"/>
        <v>418400</v>
      </c>
      <c r="AI201" s="29">
        <f t="shared" si="273"/>
        <v>0</v>
      </c>
      <c r="AJ201" s="29">
        <f t="shared" si="273"/>
        <v>418400</v>
      </c>
      <c r="AK201" s="29">
        <f t="shared" si="273"/>
        <v>0</v>
      </c>
      <c r="AL201" s="29"/>
      <c r="AM201" s="29"/>
      <c r="AN201" s="29"/>
      <c r="AO201" s="29"/>
      <c r="AP201" s="29"/>
      <c r="AQ201" s="29">
        <f t="shared" ref="AQ201:BF201" si="274">AQ202+AQ204</f>
        <v>304400</v>
      </c>
      <c r="AR201" s="29"/>
      <c r="AS201" s="9">
        <f t="shared" si="267"/>
        <v>304400</v>
      </c>
      <c r="AT201" s="29"/>
      <c r="AU201" s="9">
        <f t="shared" si="232"/>
        <v>304400</v>
      </c>
      <c r="AV201" s="29">
        <f t="shared" si="274"/>
        <v>304400</v>
      </c>
      <c r="AW201" s="29"/>
      <c r="AX201" s="29">
        <f t="shared" si="269"/>
        <v>304400</v>
      </c>
      <c r="AY201" s="29"/>
      <c r="AZ201" s="29">
        <f t="shared" si="233"/>
        <v>304400</v>
      </c>
      <c r="BA201" s="29"/>
      <c r="BB201" s="29">
        <f t="shared" ref="BB201" si="275">BB202+BB204</f>
        <v>256200</v>
      </c>
      <c r="BC201" s="29">
        <f t="shared" si="274"/>
        <v>256200</v>
      </c>
      <c r="BD201" s="29">
        <f t="shared" si="274"/>
        <v>0</v>
      </c>
      <c r="BE201" s="29">
        <f t="shared" si="274"/>
        <v>256200</v>
      </c>
      <c r="BF201" s="29">
        <f t="shared" si="274"/>
        <v>0</v>
      </c>
      <c r="BG201" s="29">
        <f t="shared" si="234"/>
        <v>48200</v>
      </c>
      <c r="BH201" s="80">
        <f t="shared" si="235"/>
        <v>118.81342701014832</v>
      </c>
      <c r="BI201" s="29">
        <f t="shared" si="236"/>
        <v>48200</v>
      </c>
      <c r="BJ201" s="81">
        <f t="shared" si="237"/>
        <v>118.81342701014832</v>
      </c>
    </row>
    <row r="202" spans="1:62" ht="135" hidden="1" x14ac:dyDescent="0.25">
      <c r="A202" s="126" t="s">
        <v>19</v>
      </c>
      <c r="B202" s="5">
        <v>51</v>
      </c>
      <c r="C202" s="124">
        <v>4</v>
      </c>
      <c r="D202" s="3" t="s">
        <v>146</v>
      </c>
      <c r="E202" s="124">
        <v>851</v>
      </c>
      <c r="F202" s="3" t="s">
        <v>146</v>
      </c>
      <c r="G202" s="3" t="s">
        <v>59</v>
      </c>
      <c r="H202" s="3" t="s">
        <v>309</v>
      </c>
      <c r="I202" s="3" t="s">
        <v>21</v>
      </c>
      <c r="J202" s="29">
        <f t="shared" ref="J202:BF202" si="276">J203</f>
        <v>168000</v>
      </c>
      <c r="K202" s="29">
        <f t="shared" si="276"/>
        <v>0</v>
      </c>
      <c r="L202" s="29">
        <f t="shared" si="276"/>
        <v>168000</v>
      </c>
      <c r="M202" s="29">
        <f t="shared" si="276"/>
        <v>0</v>
      </c>
      <c r="N202" s="29">
        <f t="shared" si="276"/>
        <v>36000</v>
      </c>
      <c r="O202" s="29">
        <f t="shared" si="276"/>
        <v>0</v>
      </c>
      <c r="P202" s="29">
        <f t="shared" si="276"/>
        <v>36000</v>
      </c>
      <c r="Q202" s="29">
        <f t="shared" si="276"/>
        <v>0</v>
      </c>
      <c r="R202" s="29">
        <f t="shared" si="276"/>
        <v>204000</v>
      </c>
      <c r="S202" s="29">
        <f t="shared" si="276"/>
        <v>0</v>
      </c>
      <c r="T202" s="29">
        <f t="shared" si="276"/>
        <v>204000</v>
      </c>
      <c r="U202" s="29">
        <f t="shared" si="276"/>
        <v>0</v>
      </c>
      <c r="V202" s="29">
        <f t="shared" si="276"/>
        <v>0</v>
      </c>
      <c r="W202" s="29">
        <f t="shared" si="276"/>
        <v>0</v>
      </c>
      <c r="X202" s="29">
        <f t="shared" si="276"/>
        <v>0</v>
      </c>
      <c r="Y202" s="29">
        <f t="shared" si="276"/>
        <v>0</v>
      </c>
      <c r="Z202" s="29">
        <f t="shared" si="276"/>
        <v>204000</v>
      </c>
      <c r="AA202" s="29">
        <f t="shared" si="276"/>
        <v>0</v>
      </c>
      <c r="AB202" s="29">
        <f t="shared" si="276"/>
        <v>204000</v>
      </c>
      <c r="AC202" s="29">
        <f t="shared" si="276"/>
        <v>0</v>
      </c>
      <c r="AD202" s="29">
        <f t="shared" si="276"/>
        <v>0</v>
      </c>
      <c r="AE202" s="29">
        <f t="shared" si="276"/>
        <v>0</v>
      </c>
      <c r="AF202" s="29">
        <f t="shared" si="276"/>
        <v>0</v>
      </c>
      <c r="AG202" s="29">
        <f t="shared" si="276"/>
        <v>0</v>
      </c>
      <c r="AH202" s="29">
        <f t="shared" si="276"/>
        <v>204000</v>
      </c>
      <c r="AI202" s="29">
        <f t="shared" si="276"/>
        <v>0</v>
      </c>
      <c r="AJ202" s="29">
        <f t="shared" si="276"/>
        <v>204000</v>
      </c>
      <c r="AK202" s="29">
        <f t="shared" si="276"/>
        <v>0</v>
      </c>
      <c r="AL202" s="29"/>
      <c r="AM202" s="29"/>
      <c r="AN202" s="29"/>
      <c r="AO202" s="29"/>
      <c r="AP202" s="29"/>
      <c r="AQ202" s="29">
        <f t="shared" si="276"/>
        <v>168000</v>
      </c>
      <c r="AR202" s="29"/>
      <c r="AS202" s="9">
        <f t="shared" si="267"/>
        <v>168000</v>
      </c>
      <c r="AT202" s="29"/>
      <c r="AU202" s="9">
        <f t="shared" si="232"/>
        <v>168000</v>
      </c>
      <c r="AV202" s="29">
        <f t="shared" si="276"/>
        <v>168000</v>
      </c>
      <c r="AW202" s="29"/>
      <c r="AX202" s="29">
        <f t="shared" si="269"/>
        <v>168000</v>
      </c>
      <c r="AY202" s="29"/>
      <c r="AZ202" s="29">
        <f t="shared" si="233"/>
        <v>168000</v>
      </c>
      <c r="BA202" s="29"/>
      <c r="BB202" s="29">
        <f t="shared" si="276"/>
        <v>126000</v>
      </c>
      <c r="BC202" s="29">
        <f t="shared" si="276"/>
        <v>126000</v>
      </c>
      <c r="BD202" s="29">
        <f t="shared" si="276"/>
        <v>0</v>
      </c>
      <c r="BE202" s="29">
        <f t="shared" si="276"/>
        <v>126000</v>
      </c>
      <c r="BF202" s="29">
        <f t="shared" si="276"/>
        <v>0</v>
      </c>
      <c r="BG202" s="29">
        <f t="shared" si="234"/>
        <v>42000</v>
      </c>
      <c r="BH202" s="80">
        <f t="shared" si="235"/>
        <v>133.33333333333331</v>
      </c>
      <c r="BI202" s="29">
        <f t="shared" si="236"/>
        <v>42000</v>
      </c>
      <c r="BJ202" s="81">
        <f t="shared" si="237"/>
        <v>133.33333333333331</v>
      </c>
    </row>
    <row r="203" spans="1:62" ht="30" hidden="1" x14ac:dyDescent="0.25">
      <c r="A203" s="106" t="s">
        <v>10</v>
      </c>
      <c r="B203" s="5">
        <v>51</v>
      </c>
      <c r="C203" s="124">
        <v>4</v>
      </c>
      <c r="D203" s="3" t="s">
        <v>146</v>
      </c>
      <c r="E203" s="124">
        <v>851</v>
      </c>
      <c r="F203" s="3" t="s">
        <v>146</v>
      </c>
      <c r="G203" s="3" t="s">
        <v>59</v>
      </c>
      <c r="H203" s="3" t="s">
        <v>309</v>
      </c>
      <c r="I203" s="3" t="s">
        <v>70</v>
      </c>
      <c r="J203" s="29">
        <f>'7.ВС'!J230</f>
        <v>168000</v>
      </c>
      <c r="K203" s="29">
        <f>'7.ВС'!K230</f>
        <v>0</v>
      </c>
      <c r="L203" s="29">
        <f>'7.ВС'!L230</f>
        <v>168000</v>
      </c>
      <c r="M203" s="29">
        <f>'7.ВС'!M230</f>
        <v>0</v>
      </c>
      <c r="N203" s="29">
        <f>'7.ВС'!N230</f>
        <v>36000</v>
      </c>
      <c r="O203" s="29">
        <f>'7.ВС'!O230</f>
        <v>0</v>
      </c>
      <c r="P203" s="29">
        <f>'7.ВС'!P230</f>
        <v>36000</v>
      </c>
      <c r="Q203" s="29">
        <f>'7.ВС'!Q230</f>
        <v>0</v>
      </c>
      <c r="R203" s="29">
        <f>'7.ВС'!R230</f>
        <v>204000</v>
      </c>
      <c r="S203" s="29">
        <f>'7.ВС'!S230</f>
        <v>0</v>
      </c>
      <c r="T203" s="29">
        <f>'7.ВС'!T230</f>
        <v>204000</v>
      </c>
      <c r="U203" s="29">
        <f>'7.ВС'!U230</f>
        <v>0</v>
      </c>
      <c r="V203" s="29">
        <f>'7.ВС'!V230</f>
        <v>0</v>
      </c>
      <c r="W203" s="29">
        <f>'7.ВС'!W230</f>
        <v>0</v>
      </c>
      <c r="X203" s="29">
        <f>'7.ВС'!X230</f>
        <v>0</v>
      </c>
      <c r="Y203" s="29">
        <f>'7.ВС'!Y230</f>
        <v>0</v>
      </c>
      <c r="Z203" s="29">
        <f>'7.ВС'!Z230</f>
        <v>204000</v>
      </c>
      <c r="AA203" s="29">
        <f>'7.ВС'!AA230</f>
        <v>0</v>
      </c>
      <c r="AB203" s="29">
        <f>'7.ВС'!AB230</f>
        <v>204000</v>
      </c>
      <c r="AC203" s="29">
        <f>'7.ВС'!AC230</f>
        <v>0</v>
      </c>
      <c r="AD203" s="29">
        <f>'7.ВС'!AD230</f>
        <v>0</v>
      </c>
      <c r="AE203" s="29">
        <f>'7.ВС'!AE230</f>
        <v>0</v>
      </c>
      <c r="AF203" s="29">
        <f>'7.ВС'!AF230</f>
        <v>0</v>
      </c>
      <c r="AG203" s="29">
        <f>'7.ВС'!AG230</f>
        <v>0</v>
      </c>
      <c r="AH203" s="29">
        <f>'7.ВС'!AH230</f>
        <v>204000</v>
      </c>
      <c r="AI203" s="29">
        <f>'7.ВС'!AI230</f>
        <v>0</v>
      </c>
      <c r="AJ203" s="29">
        <f>'7.ВС'!AJ230</f>
        <v>204000</v>
      </c>
      <c r="AK203" s="29">
        <f>'7.ВС'!AK230</f>
        <v>0</v>
      </c>
      <c r="AL203" s="29"/>
      <c r="AM203" s="29"/>
      <c r="AN203" s="29"/>
      <c r="AO203" s="29"/>
      <c r="AP203" s="29"/>
      <c r="AQ203" s="29">
        <f>'7.ВС'!AQ230</f>
        <v>168000</v>
      </c>
      <c r="AR203" s="29"/>
      <c r="AS203" s="9">
        <f t="shared" si="267"/>
        <v>168000</v>
      </c>
      <c r="AT203" s="29"/>
      <c r="AU203" s="9">
        <f t="shared" si="232"/>
        <v>168000</v>
      </c>
      <c r="AV203" s="29">
        <f>'7.ВС'!AV230</f>
        <v>168000</v>
      </c>
      <c r="AW203" s="29"/>
      <c r="AX203" s="29">
        <f t="shared" si="269"/>
        <v>168000</v>
      </c>
      <c r="AY203" s="29"/>
      <c r="AZ203" s="29">
        <f t="shared" si="233"/>
        <v>168000</v>
      </c>
      <c r="BA203" s="29"/>
      <c r="BB203" s="29">
        <f>'7.ВС'!BA230</f>
        <v>126000</v>
      </c>
      <c r="BC203" s="29">
        <f>'7.ВС'!BB230</f>
        <v>126000</v>
      </c>
      <c r="BD203" s="29">
        <f>'7.ВС'!BC230</f>
        <v>0</v>
      </c>
      <c r="BE203" s="29">
        <f>'7.ВС'!BD230</f>
        <v>126000</v>
      </c>
      <c r="BF203" s="29">
        <f>'7.ВС'!BE230</f>
        <v>0</v>
      </c>
      <c r="BG203" s="29">
        <f t="shared" si="234"/>
        <v>42000</v>
      </c>
      <c r="BH203" s="80">
        <f t="shared" si="235"/>
        <v>133.33333333333331</v>
      </c>
      <c r="BI203" s="29">
        <f t="shared" si="236"/>
        <v>42000</v>
      </c>
      <c r="BJ203" s="81">
        <f t="shared" si="237"/>
        <v>133.33333333333331</v>
      </c>
    </row>
    <row r="204" spans="1:62" ht="60" hidden="1" x14ac:dyDescent="0.25">
      <c r="A204" s="106" t="s">
        <v>25</v>
      </c>
      <c r="B204" s="5">
        <v>51</v>
      </c>
      <c r="C204" s="124">
        <v>4</v>
      </c>
      <c r="D204" s="3" t="s">
        <v>146</v>
      </c>
      <c r="E204" s="124">
        <v>851</v>
      </c>
      <c r="F204" s="3" t="s">
        <v>146</v>
      </c>
      <c r="G204" s="3" t="s">
        <v>59</v>
      </c>
      <c r="H204" s="3" t="s">
        <v>309</v>
      </c>
      <c r="I204" s="3" t="s">
        <v>26</v>
      </c>
      <c r="J204" s="29">
        <f t="shared" ref="J204:BC212" si="277">J205</f>
        <v>136400</v>
      </c>
      <c r="K204" s="29">
        <f t="shared" si="277"/>
        <v>0</v>
      </c>
      <c r="L204" s="29">
        <f t="shared" si="277"/>
        <v>136400</v>
      </c>
      <c r="M204" s="29">
        <f t="shared" si="277"/>
        <v>0</v>
      </c>
      <c r="N204" s="29">
        <f t="shared" si="277"/>
        <v>78000</v>
      </c>
      <c r="O204" s="29">
        <f t="shared" si="277"/>
        <v>0</v>
      </c>
      <c r="P204" s="29">
        <f t="shared" si="277"/>
        <v>78000</v>
      </c>
      <c r="Q204" s="29">
        <f t="shared" si="277"/>
        <v>0</v>
      </c>
      <c r="R204" s="29">
        <f t="shared" si="277"/>
        <v>214400</v>
      </c>
      <c r="S204" s="29">
        <f t="shared" si="277"/>
        <v>0</v>
      </c>
      <c r="T204" s="29">
        <f t="shared" si="277"/>
        <v>214400</v>
      </c>
      <c r="U204" s="29">
        <f t="shared" si="277"/>
        <v>0</v>
      </c>
      <c r="V204" s="29">
        <f t="shared" si="277"/>
        <v>0</v>
      </c>
      <c r="W204" s="29">
        <f t="shared" si="277"/>
        <v>0</v>
      </c>
      <c r="X204" s="29">
        <f t="shared" si="277"/>
        <v>0</v>
      </c>
      <c r="Y204" s="29">
        <f t="shared" si="277"/>
        <v>0</v>
      </c>
      <c r="Z204" s="29">
        <f t="shared" si="277"/>
        <v>214400</v>
      </c>
      <c r="AA204" s="29">
        <f t="shared" si="277"/>
        <v>0</v>
      </c>
      <c r="AB204" s="29">
        <f t="shared" si="277"/>
        <v>214400</v>
      </c>
      <c r="AC204" s="29">
        <f t="shared" si="277"/>
        <v>0</v>
      </c>
      <c r="AD204" s="29">
        <f t="shared" si="277"/>
        <v>0</v>
      </c>
      <c r="AE204" s="29">
        <f t="shared" si="277"/>
        <v>0</v>
      </c>
      <c r="AF204" s="29">
        <f t="shared" si="277"/>
        <v>0</v>
      </c>
      <c r="AG204" s="29">
        <f t="shared" si="277"/>
        <v>0</v>
      </c>
      <c r="AH204" s="29">
        <f t="shared" si="277"/>
        <v>214400</v>
      </c>
      <c r="AI204" s="29">
        <f t="shared" si="277"/>
        <v>0</v>
      </c>
      <c r="AJ204" s="29">
        <f t="shared" si="277"/>
        <v>214400</v>
      </c>
      <c r="AK204" s="29">
        <f t="shared" si="277"/>
        <v>0</v>
      </c>
      <c r="AL204" s="29"/>
      <c r="AM204" s="29"/>
      <c r="AN204" s="29"/>
      <c r="AO204" s="29"/>
      <c r="AP204" s="29"/>
      <c r="AQ204" s="29">
        <f t="shared" si="277"/>
        <v>136400</v>
      </c>
      <c r="AR204" s="29"/>
      <c r="AS204" s="9">
        <f t="shared" si="267"/>
        <v>136400</v>
      </c>
      <c r="AT204" s="29"/>
      <c r="AU204" s="9">
        <f t="shared" si="232"/>
        <v>136400</v>
      </c>
      <c r="AV204" s="29">
        <f t="shared" si="277"/>
        <v>136400</v>
      </c>
      <c r="AW204" s="29"/>
      <c r="AX204" s="29">
        <f t="shared" si="269"/>
        <v>136400</v>
      </c>
      <c r="AY204" s="29"/>
      <c r="AZ204" s="29">
        <f t="shared" si="233"/>
        <v>136400</v>
      </c>
      <c r="BA204" s="29"/>
      <c r="BB204" s="29">
        <f t="shared" si="277"/>
        <v>130200</v>
      </c>
      <c r="BC204" s="29">
        <f t="shared" si="277"/>
        <v>130200</v>
      </c>
      <c r="BD204" s="29">
        <f t="shared" ref="BB204:BF212" si="278">BD205</f>
        <v>0</v>
      </c>
      <c r="BE204" s="29">
        <f t="shared" si="278"/>
        <v>130200</v>
      </c>
      <c r="BF204" s="29">
        <f t="shared" si="278"/>
        <v>0</v>
      </c>
      <c r="BG204" s="29">
        <f t="shared" si="234"/>
        <v>6200</v>
      </c>
      <c r="BH204" s="80">
        <f t="shared" si="235"/>
        <v>104.76190476190477</v>
      </c>
      <c r="BI204" s="29">
        <f t="shared" si="236"/>
        <v>6200</v>
      </c>
      <c r="BJ204" s="81">
        <f t="shared" si="237"/>
        <v>104.76190476190477</v>
      </c>
    </row>
    <row r="205" spans="1:62" ht="60" hidden="1" x14ac:dyDescent="0.25">
      <c r="A205" s="106" t="s">
        <v>12</v>
      </c>
      <c r="B205" s="5">
        <v>51</v>
      </c>
      <c r="C205" s="124">
        <v>4</v>
      </c>
      <c r="D205" s="3" t="s">
        <v>146</v>
      </c>
      <c r="E205" s="124">
        <v>851</v>
      </c>
      <c r="F205" s="3" t="s">
        <v>146</v>
      </c>
      <c r="G205" s="3" t="s">
        <v>59</v>
      </c>
      <c r="H205" s="3" t="s">
        <v>309</v>
      </c>
      <c r="I205" s="3" t="s">
        <v>27</v>
      </c>
      <c r="J205" s="29">
        <f>'7.ВС'!J232</f>
        <v>136400</v>
      </c>
      <c r="K205" s="29">
        <f>'7.ВС'!K232</f>
        <v>0</v>
      </c>
      <c r="L205" s="29">
        <f>'7.ВС'!L232</f>
        <v>136400</v>
      </c>
      <c r="M205" s="29">
        <f>'7.ВС'!M232</f>
        <v>0</v>
      </c>
      <c r="N205" s="29">
        <f>'7.ВС'!N232</f>
        <v>78000</v>
      </c>
      <c r="O205" s="29">
        <f>'7.ВС'!O232</f>
        <v>0</v>
      </c>
      <c r="P205" s="29">
        <f>'7.ВС'!P232</f>
        <v>78000</v>
      </c>
      <c r="Q205" s="29">
        <f>'7.ВС'!Q232</f>
        <v>0</v>
      </c>
      <c r="R205" s="29">
        <f>'7.ВС'!R232</f>
        <v>214400</v>
      </c>
      <c r="S205" s="29">
        <f>'7.ВС'!S232</f>
        <v>0</v>
      </c>
      <c r="T205" s="29">
        <f>'7.ВС'!T232</f>
        <v>214400</v>
      </c>
      <c r="U205" s="29">
        <f>'7.ВС'!U232</f>
        <v>0</v>
      </c>
      <c r="V205" s="29">
        <f>'7.ВС'!V232</f>
        <v>0</v>
      </c>
      <c r="W205" s="29">
        <f>'7.ВС'!W232</f>
        <v>0</v>
      </c>
      <c r="X205" s="29">
        <f>'7.ВС'!X232</f>
        <v>0</v>
      </c>
      <c r="Y205" s="29">
        <f>'7.ВС'!Y232</f>
        <v>0</v>
      </c>
      <c r="Z205" s="29">
        <f>'7.ВС'!Z232</f>
        <v>214400</v>
      </c>
      <c r="AA205" s="29">
        <f>'7.ВС'!AA232</f>
        <v>0</v>
      </c>
      <c r="AB205" s="29">
        <f>'7.ВС'!AB232</f>
        <v>214400</v>
      </c>
      <c r="AC205" s="29">
        <f>'7.ВС'!AC232</f>
        <v>0</v>
      </c>
      <c r="AD205" s="29">
        <f>'7.ВС'!AD232</f>
        <v>0</v>
      </c>
      <c r="AE205" s="29">
        <f>'7.ВС'!AE232</f>
        <v>0</v>
      </c>
      <c r="AF205" s="29">
        <f>'7.ВС'!AF232</f>
        <v>0</v>
      </c>
      <c r="AG205" s="29">
        <f>'7.ВС'!AG232</f>
        <v>0</v>
      </c>
      <c r="AH205" s="29">
        <f>'7.ВС'!AH232</f>
        <v>214400</v>
      </c>
      <c r="AI205" s="29">
        <f>'7.ВС'!AI232</f>
        <v>0</v>
      </c>
      <c r="AJ205" s="29">
        <f>'7.ВС'!AJ232</f>
        <v>214400</v>
      </c>
      <c r="AK205" s="29">
        <f>'7.ВС'!AK232</f>
        <v>0</v>
      </c>
      <c r="AL205" s="29"/>
      <c r="AM205" s="29"/>
      <c r="AN205" s="29"/>
      <c r="AO205" s="29"/>
      <c r="AP205" s="29"/>
      <c r="AQ205" s="29">
        <f>'7.ВС'!AQ232</f>
        <v>136400</v>
      </c>
      <c r="AR205" s="29"/>
      <c r="AS205" s="9">
        <f t="shared" si="267"/>
        <v>136400</v>
      </c>
      <c r="AT205" s="29"/>
      <c r="AU205" s="9">
        <f t="shared" si="232"/>
        <v>136400</v>
      </c>
      <c r="AV205" s="29">
        <f>'7.ВС'!AV232</f>
        <v>136400</v>
      </c>
      <c r="AW205" s="29"/>
      <c r="AX205" s="29">
        <f t="shared" si="269"/>
        <v>136400</v>
      </c>
      <c r="AY205" s="29"/>
      <c r="AZ205" s="29">
        <f t="shared" si="233"/>
        <v>136400</v>
      </c>
      <c r="BA205" s="29"/>
      <c r="BB205" s="29">
        <f>'7.ВС'!BA232</f>
        <v>130200</v>
      </c>
      <c r="BC205" s="29">
        <f>'7.ВС'!BB232</f>
        <v>130200</v>
      </c>
      <c r="BD205" s="29">
        <f>'7.ВС'!BC232</f>
        <v>0</v>
      </c>
      <c r="BE205" s="29">
        <f>'7.ВС'!BD232</f>
        <v>130200</v>
      </c>
      <c r="BF205" s="29">
        <f>'7.ВС'!BE232</f>
        <v>0</v>
      </c>
      <c r="BG205" s="29">
        <f t="shared" si="234"/>
        <v>6200</v>
      </c>
      <c r="BH205" s="80">
        <f t="shared" si="235"/>
        <v>104.76190476190477</v>
      </c>
      <c r="BI205" s="29">
        <f t="shared" si="236"/>
        <v>6200</v>
      </c>
      <c r="BJ205" s="81">
        <f t="shared" si="237"/>
        <v>104.76190476190477</v>
      </c>
    </row>
    <row r="206" spans="1:62" s="2" customFormat="1" ht="75" hidden="1" x14ac:dyDescent="0.25">
      <c r="A206" s="22" t="s">
        <v>154</v>
      </c>
      <c r="B206" s="5">
        <v>51</v>
      </c>
      <c r="C206" s="124">
        <v>4</v>
      </c>
      <c r="D206" s="3" t="s">
        <v>146</v>
      </c>
      <c r="E206" s="124">
        <v>851</v>
      </c>
      <c r="F206" s="3" t="s">
        <v>146</v>
      </c>
      <c r="G206" s="3" t="s">
        <v>59</v>
      </c>
      <c r="H206" s="3" t="s">
        <v>311</v>
      </c>
      <c r="I206" s="3"/>
      <c r="J206" s="29">
        <f t="shared" ref="J206:BF206" si="279">J207</f>
        <v>10000</v>
      </c>
      <c r="K206" s="29">
        <f t="shared" si="279"/>
        <v>0</v>
      </c>
      <c r="L206" s="29">
        <f t="shared" si="279"/>
        <v>10000</v>
      </c>
      <c r="M206" s="29">
        <f t="shared" si="279"/>
        <v>0</v>
      </c>
      <c r="N206" s="29">
        <f t="shared" si="279"/>
        <v>0</v>
      </c>
      <c r="O206" s="29">
        <f t="shared" si="279"/>
        <v>0</v>
      </c>
      <c r="P206" s="29">
        <f t="shared" si="279"/>
        <v>0</v>
      </c>
      <c r="Q206" s="29">
        <f t="shared" si="279"/>
        <v>0</v>
      </c>
      <c r="R206" s="29">
        <f t="shared" si="279"/>
        <v>10000</v>
      </c>
      <c r="S206" s="29">
        <f t="shared" si="279"/>
        <v>0</v>
      </c>
      <c r="T206" s="29">
        <f t="shared" si="279"/>
        <v>10000</v>
      </c>
      <c r="U206" s="29">
        <f t="shared" si="279"/>
        <v>0</v>
      </c>
      <c r="V206" s="29">
        <f t="shared" si="279"/>
        <v>0</v>
      </c>
      <c r="W206" s="29">
        <f t="shared" si="279"/>
        <v>0</v>
      </c>
      <c r="X206" s="29">
        <f t="shared" si="279"/>
        <v>0</v>
      </c>
      <c r="Y206" s="29">
        <f t="shared" si="279"/>
        <v>0</v>
      </c>
      <c r="Z206" s="29">
        <f t="shared" si="279"/>
        <v>10000</v>
      </c>
      <c r="AA206" s="29">
        <f t="shared" si="279"/>
        <v>0</v>
      </c>
      <c r="AB206" s="29">
        <f t="shared" si="279"/>
        <v>10000</v>
      </c>
      <c r="AC206" s="29">
        <f t="shared" si="279"/>
        <v>0</v>
      </c>
      <c r="AD206" s="29">
        <f t="shared" si="279"/>
        <v>0</v>
      </c>
      <c r="AE206" s="29">
        <f t="shared" si="279"/>
        <v>0</v>
      </c>
      <c r="AF206" s="29">
        <f t="shared" si="279"/>
        <v>0</v>
      </c>
      <c r="AG206" s="29">
        <f t="shared" si="279"/>
        <v>0</v>
      </c>
      <c r="AH206" s="29">
        <f t="shared" si="279"/>
        <v>10000</v>
      </c>
      <c r="AI206" s="29">
        <f t="shared" si="279"/>
        <v>0</v>
      </c>
      <c r="AJ206" s="29">
        <f t="shared" si="279"/>
        <v>10000</v>
      </c>
      <c r="AK206" s="29">
        <f t="shared" si="279"/>
        <v>0</v>
      </c>
      <c r="AL206" s="29"/>
      <c r="AM206" s="29"/>
      <c r="AN206" s="29"/>
      <c r="AO206" s="29"/>
      <c r="AP206" s="29"/>
      <c r="AQ206" s="29">
        <f t="shared" si="279"/>
        <v>10000</v>
      </c>
      <c r="AR206" s="29"/>
      <c r="AS206" s="9">
        <f t="shared" si="267"/>
        <v>10000</v>
      </c>
      <c r="AT206" s="29"/>
      <c r="AU206" s="9">
        <f t="shared" si="232"/>
        <v>10000</v>
      </c>
      <c r="AV206" s="29">
        <f t="shared" si="279"/>
        <v>10000</v>
      </c>
      <c r="AW206" s="29"/>
      <c r="AX206" s="29">
        <f t="shared" si="269"/>
        <v>10000</v>
      </c>
      <c r="AY206" s="29"/>
      <c r="AZ206" s="29">
        <f t="shared" si="233"/>
        <v>10000</v>
      </c>
      <c r="BA206" s="29"/>
      <c r="BB206" s="29">
        <f t="shared" si="279"/>
        <v>10000</v>
      </c>
      <c r="BC206" s="29">
        <f t="shared" si="279"/>
        <v>10000</v>
      </c>
      <c r="BD206" s="29">
        <f t="shared" si="279"/>
        <v>0</v>
      </c>
      <c r="BE206" s="29">
        <f t="shared" si="279"/>
        <v>10000</v>
      </c>
      <c r="BF206" s="29">
        <f t="shared" si="279"/>
        <v>0</v>
      </c>
      <c r="BG206" s="29">
        <f t="shared" si="234"/>
        <v>0</v>
      </c>
      <c r="BH206" s="80">
        <f t="shared" si="235"/>
        <v>100</v>
      </c>
      <c r="BI206" s="29">
        <f t="shared" si="236"/>
        <v>0</v>
      </c>
      <c r="BJ206" s="81">
        <f t="shared" si="237"/>
        <v>100</v>
      </c>
    </row>
    <row r="207" spans="1:62" s="2" customFormat="1" ht="60" hidden="1" x14ac:dyDescent="0.25">
      <c r="A207" s="106" t="s">
        <v>25</v>
      </c>
      <c r="B207" s="5">
        <v>51</v>
      </c>
      <c r="C207" s="124">
        <v>4</v>
      </c>
      <c r="D207" s="3" t="s">
        <v>146</v>
      </c>
      <c r="E207" s="124">
        <v>851</v>
      </c>
      <c r="F207" s="3" t="s">
        <v>146</v>
      </c>
      <c r="G207" s="3" t="s">
        <v>59</v>
      </c>
      <c r="H207" s="3" t="s">
        <v>311</v>
      </c>
      <c r="I207" s="3" t="s">
        <v>26</v>
      </c>
      <c r="J207" s="29">
        <f t="shared" ref="J207:BF207" si="280">J208</f>
        <v>10000</v>
      </c>
      <c r="K207" s="29">
        <f t="shared" si="280"/>
        <v>0</v>
      </c>
      <c r="L207" s="29">
        <f t="shared" si="280"/>
        <v>10000</v>
      </c>
      <c r="M207" s="29">
        <f t="shared" si="280"/>
        <v>0</v>
      </c>
      <c r="N207" s="29">
        <f t="shared" si="280"/>
        <v>0</v>
      </c>
      <c r="O207" s="29">
        <f t="shared" si="280"/>
        <v>0</v>
      </c>
      <c r="P207" s="29">
        <f t="shared" si="280"/>
        <v>0</v>
      </c>
      <c r="Q207" s="29">
        <f t="shared" si="280"/>
        <v>0</v>
      </c>
      <c r="R207" s="29">
        <f t="shared" si="280"/>
        <v>10000</v>
      </c>
      <c r="S207" s="29">
        <f t="shared" si="280"/>
        <v>0</v>
      </c>
      <c r="T207" s="29">
        <f t="shared" si="280"/>
        <v>10000</v>
      </c>
      <c r="U207" s="29">
        <f t="shared" si="280"/>
        <v>0</v>
      </c>
      <c r="V207" s="29">
        <f t="shared" si="280"/>
        <v>0</v>
      </c>
      <c r="W207" s="29">
        <f t="shared" si="280"/>
        <v>0</v>
      </c>
      <c r="X207" s="29">
        <f t="shared" si="280"/>
        <v>0</v>
      </c>
      <c r="Y207" s="29">
        <f t="shared" si="280"/>
        <v>0</v>
      </c>
      <c r="Z207" s="29">
        <f t="shared" si="280"/>
        <v>10000</v>
      </c>
      <c r="AA207" s="29">
        <f t="shared" si="280"/>
        <v>0</v>
      </c>
      <c r="AB207" s="29">
        <f t="shared" si="280"/>
        <v>10000</v>
      </c>
      <c r="AC207" s="29">
        <f t="shared" si="280"/>
        <v>0</v>
      </c>
      <c r="AD207" s="29">
        <f t="shared" si="280"/>
        <v>0</v>
      </c>
      <c r="AE207" s="29">
        <f t="shared" si="280"/>
        <v>0</v>
      </c>
      <c r="AF207" s="29">
        <f t="shared" si="280"/>
        <v>0</v>
      </c>
      <c r="AG207" s="29">
        <f t="shared" si="280"/>
        <v>0</v>
      </c>
      <c r="AH207" s="29">
        <f t="shared" si="280"/>
        <v>10000</v>
      </c>
      <c r="AI207" s="29">
        <f t="shared" si="280"/>
        <v>0</v>
      </c>
      <c r="AJ207" s="29">
        <f t="shared" si="280"/>
        <v>10000</v>
      </c>
      <c r="AK207" s="29">
        <f t="shared" si="280"/>
        <v>0</v>
      </c>
      <c r="AL207" s="29"/>
      <c r="AM207" s="29"/>
      <c r="AN207" s="29"/>
      <c r="AO207" s="29"/>
      <c r="AP207" s="29"/>
      <c r="AQ207" s="29">
        <f t="shared" si="280"/>
        <v>10000</v>
      </c>
      <c r="AR207" s="29"/>
      <c r="AS207" s="9">
        <f t="shared" si="267"/>
        <v>10000</v>
      </c>
      <c r="AT207" s="29"/>
      <c r="AU207" s="9">
        <f t="shared" si="232"/>
        <v>10000</v>
      </c>
      <c r="AV207" s="29">
        <f t="shared" si="280"/>
        <v>10000</v>
      </c>
      <c r="AW207" s="29"/>
      <c r="AX207" s="29">
        <f t="shared" si="269"/>
        <v>10000</v>
      </c>
      <c r="AY207" s="29"/>
      <c r="AZ207" s="29">
        <f t="shared" si="233"/>
        <v>10000</v>
      </c>
      <c r="BA207" s="29"/>
      <c r="BB207" s="29">
        <f t="shared" si="280"/>
        <v>10000</v>
      </c>
      <c r="BC207" s="29">
        <f t="shared" si="280"/>
        <v>10000</v>
      </c>
      <c r="BD207" s="29">
        <f t="shared" si="280"/>
        <v>0</v>
      </c>
      <c r="BE207" s="29">
        <f t="shared" si="280"/>
        <v>10000</v>
      </c>
      <c r="BF207" s="29">
        <f t="shared" si="280"/>
        <v>0</v>
      </c>
      <c r="BG207" s="29">
        <f t="shared" si="234"/>
        <v>0</v>
      </c>
      <c r="BH207" s="80">
        <f t="shared" si="235"/>
        <v>100</v>
      </c>
      <c r="BI207" s="29">
        <f t="shared" si="236"/>
        <v>0</v>
      </c>
      <c r="BJ207" s="81">
        <f t="shared" si="237"/>
        <v>100</v>
      </c>
    </row>
    <row r="208" spans="1:62" s="2" customFormat="1" ht="60" hidden="1" x14ac:dyDescent="0.25">
      <c r="A208" s="106" t="s">
        <v>12</v>
      </c>
      <c r="B208" s="5">
        <v>51</v>
      </c>
      <c r="C208" s="124">
        <v>4</v>
      </c>
      <c r="D208" s="3" t="s">
        <v>146</v>
      </c>
      <c r="E208" s="124">
        <v>851</v>
      </c>
      <c r="F208" s="3" t="s">
        <v>146</v>
      </c>
      <c r="G208" s="3" t="s">
        <v>59</v>
      </c>
      <c r="H208" s="3" t="s">
        <v>311</v>
      </c>
      <c r="I208" s="3" t="s">
        <v>27</v>
      </c>
      <c r="J208" s="29">
        <f>'7.ВС'!J235</f>
        <v>10000</v>
      </c>
      <c r="K208" s="29">
        <f>'7.ВС'!K235</f>
        <v>0</v>
      </c>
      <c r="L208" s="29">
        <f>'7.ВС'!L235</f>
        <v>10000</v>
      </c>
      <c r="M208" s="29">
        <f>'7.ВС'!M235</f>
        <v>0</v>
      </c>
      <c r="N208" s="29">
        <f>'7.ВС'!N235</f>
        <v>0</v>
      </c>
      <c r="O208" s="29">
        <f>'7.ВС'!O235</f>
        <v>0</v>
      </c>
      <c r="P208" s="29">
        <f>'7.ВС'!P235</f>
        <v>0</v>
      </c>
      <c r="Q208" s="29">
        <f>'7.ВС'!Q235</f>
        <v>0</v>
      </c>
      <c r="R208" s="29">
        <f>'7.ВС'!R235</f>
        <v>10000</v>
      </c>
      <c r="S208" s="29">
        <f>'7.ВС'!S235</f>
        <v>0</v>
      </c>
      <c r="T208" s="29">
        <f>'7.ВС'!T235</f>
        <v>10000</v>
      </c>
      <c r="U208" s="29">
        <f>'7.ВС'!U235</f>
        <v>0</v>
      </c>
      <c r="V208" s="29">
        <f>'7.ВС'!V235</f>
        <v>0</v>
      </c>
      <c r="W208" s="29">
        <f>'7.ВС'!W235</f>
        <v>0</v>
      </c>
      <c r="X208" s="29">
        <f>'7.ВС'!X235</f>
        <v>0</v>
      </c>
      <c r="Y208" s="29">
        <f>'7.ВС'!Y235</f>
        <v>0</v>
      </c>
      <c r="Z208" s="29">
        <f>'7.ВС'!Z235</f>
        <v>10000</v>
      </c>
      <c r="AA208" s="29">
        <f>'7.ВС'!AA235</f>
        <v>0</v>
      </c>
      <c r="AB208" s="29">
        <f>'7.ВС'!AB235</f>
        <v>10000</v>
      </c>
      <c r="AC208" s="29">
        <f>'7.ВС'!AC235</f>
        <v>0</v>
      </c>
      <c r="AD208" s="29">
        <f>'7.ВС'!AD235</f>
        <v>0</v>
      </c>
      <c r="AE208" s="29">
        <f>'7.ВС'!AE235</f>
        <v>0</v>
      </c>
      <c r="AF208" s="29">
        <f>'7.ВС'!AF235</f>
        <v>0</v>
      </c>
      <c r="AG208" s="29">
        <f>'7.ВС'!AG235</f>
        <v>0</v>
      </c>
      <c r="AH208" s="29">
        <f>'7.ВС'!AH235</f>
        <v>10000</v>
      </c>
      <c r="AI208" s="29">
        <f>'7.ВС'!AI235</f>
        <v>0</v>
      </c>
      <c r="AJ208" s="29">
        <f>'7.ВС'!AJ235</f>
        <v>10000</v>
      </c>
      <c r="AK208" s="29">
        <f>'7.ВС'!AK235</f>
        <v>0</v>
      </c>
      <c r="AL208" s="29"/>
      <c r="AM208" s="29"/>
      <c r="AN208" s="29"/>
      <c r="AO208" s="29"/>
      <c r="AP208" s="29"/>
      <c r="AQ208" s="29">
        <f>'7.ВС'!AQ235</f>
        <v>10000</v>
      </c>
      <c r="AR208" s="29"/>
      <c r="AS208" s="9">
        <f t="shared" si="267"/>
        <v>10000</v>
      </c>
      <c r="AT208" s="29"/>
      <c r="AU208" s="9">
        <f t="shared" si="232"/>
        <v>10000</v>
      </c>
      <c r="AV208" s="29">
        <f>'7.ВС'!AV235</f>
        <v>10000</v>
      </c>
      <c r="AW208" s="29"/>
      <c r="AX208" s="29">
        <f t="shared" si="269"/>
        <v>10000</v>
      </c>
      <c r="AY208" s="29"/>
      <c r="AZ208" s="29">
        <f t="shared" si="233"/>
        <v>10000</v>
      </c>
      <c r="BA208" s="29"/>
      <c r="BB208" s="29">
        <f>'7.ВС'!BA235</f>
        <v>10000</v>
      </c>
      <c r="BC208" s="29">
        <f>'7.ВС'!BB235</f>
        <v>10000</v>
      </c>
      <c r="BD208" s="29">
        <f>'7.ВС'!BC235</f>
        <v>0</v>
      </c>
      <c r="BE208" s="29">
        <f>'7.ВС'!BD235</f>
        <v>10000</v>
      </c>
      <c r="BF208" s="29">
        <f>'7.ВС'!BE235</f>
        <v>0</v>
      </c>
      <c r="BG208" s="29">
        <f t="shared" si="234"/>
        <v>0</v>
      </c>
      <c r="BH208" s="80">
        <f t="shared" si="235"/>
        <v>100</v>
      </c>
      <c r="BI208" s="29">
        <f t="shared" si="236"/>
        <v>0</v>
      </c>
      <c r="BJ208" s="81">
        <f t="shared" si="237"/>
        <v>100</v>
      </c>
    </row>
    <row r="209" spans="1:62" ht="210" hidden="1" x14ac:dyDescent="0.25">
      <c r="A209" s="22" t="s">
        <v>152</v>
      </c>
      <c r="B209" s="5">
        <v>51</v>
      </c>
      <c r="C209" s="124">
        <v>4</v>
      </c>
      <c r="D209" s="3" t="s">
        <v>146</v>
      </c>
      <c r="E209" s="124">
        <v>851</v>
      </c>
      <c r="F209" s="3" t="s">
        <v>146</v>
      </c>
      <c r="G209" s="3" t="s">
        <v>59</v>
      </c>
      <c r="H209" s="3" t="s">
        <v>310</v>
      </c>
      <c r="I209" s="3"/>
      <c r="J209" s="29">
        <f t="shared" ref="J209" si="281">J210+J212</f>
        <v>268000</v>
      </c>
      <c r="K209" s="29">
        <f t="shared" ref="K209:U209" si="282">K210+K212</f>
        <v>0</v>
      </c>
      <c r="L209" s="29">
        <f t="shared" si="282"/>
        <v>0</v>
      </c>
      <c r="M209" s="29">
        <f t="shared" si="282"/>
        <v>268000</v>
      </c>
      <c r="N209" s="29">
        <f t="shared" si="282"/>
        <v>0</v>
      </c>
      <c r="O209" s="29">
        <f t="shared" si="282"/>
        <v>0</v>
      </c>
      <c r="P209" s="29">
        <f t="shared" si="282"/>
        <v>0</v>
      </c>
      <c r="Q209" s="29">
        <f t="shared" si="282"/>
        <v>0</v>
      </c>
      <c r="R209" s="29">
        <f t="shared" si="282"/>
        <v>268000</v>
      </c>
      <c r="S209" s="29">
        <f t="shared" si="282"/>
        <v>0</v>
      </c>
      <c r="T209" s="29">
        <f t="shared" si="282"/>
        <v>0</v>
      </c>
      <c r="U209" s="29">
        <f t="shared" si="282"/>
        <v>268000</v>
      </c>
      <c r="V209" s="29">
        <f t="shared" ref="V209:AC209" si="283">V210+V212</f>
        <v>0</v>
      </c>
      <c r="W209" s="29">
        <f t="shared" si="283"/>
        <v>0</v>
      </c>
      <c r="X209" s="29">
        <f t="shared" si="283"/>
        <v>0</v>
      </c>
      <c r="Y209" s="29">
        <f t="shared" si="283"/>
        <v>0</v>
      </c>
      <c r="Z209" s="29">
        <f t="shared" si="283"/>
        <v>268000</v>
      </c>
      <c r="AA209" s="29">
        <f t="shared" si="283"/>
        <v>0</v>
      </c>
      <c r="AB209" s="29">
        <f t="shared" si="283"/>
        <v>0</v>
      </c>
      <c r="AC209" s="29">
        <f t="shared" si="283"/>
        <v>268000</v>
      </c>
      <c r="AD209" s="29">
        <f t="shared" ref="AD209:AK209" si="284">AD210+AD212</f>
        <v>0</v>
      </c>
      <c r="AE209" s="29">
        <f t="shared" si="284"/>
        <v>0</v>
      </c>
      <c r="AF209" s="29">
        <f t="shared" si="284"/>
        <v>0</v>
      </c>
      <c r="AG209" s="29">
        <f t="shared" si="284"/>
        <v>0</v>
      </c>
      <c r="AH209" s="29">
        <f t="shared" si="284"/>
        <v>268000</v>
      </c>
      <c r="AI209" s="29">
        <f t="shared" si="284"/>
        <v>0</v>
      </c>
      <c r="AJ209" s="29">
        <f t="shared" si="284"/>
        <v>0</v>
      </c>
      <c r="AK209" s="29">
        <f t="shared" si="284"/>
        <v>268000</v>
      </c>
      <c r="AL209" s="29"/>
      <c r="AM209" s="29"/>
      <c r="AN209" s="29"/>
      <c r="AO209" s="29"/>
      <c r="AP209" s="29"/>
      <c r="AQ209" s="29">
        <f t="shared" ref="AQ209:BF209" si="285">AQ210+AQ212</f>
        <v>268000</v>
      </c>
      <c r="AR209" s="29"/>
      <c r="AS209" s="9">
        <f t="shared" si="267"/>
        <v>268000</v>
      </c>
      <c r="AT209" s="29"/>
      <c r="AU209" s="9">
        <f t="shared" si="232"/>
        <v>268000</v>
      </c>
      <c r="AV209" s="29">
        <f t="shared" si="285"/>
        <v>268000</v>
      </c>
      <c r="AW209" s="29"/>
      <c r="AX209" s="29">
        <f t="shared" si="269"/>
        <v>268000</v>
      </c>
      <c r="AY209" s="29"/>
      <c r="AZ209" s="29">
        <f t="shared" si="233"/>
        <v>268000</v>
      </c>
      <c r="BA209" s="29"/>
      <c r="BB209" s="29">
        <f t="shared" ref="BB209" si="286">BB210+BB212</f>
        <v>268000</v>
      </c>
      <c r="BC209" s="29">
        <f t="shared" si="285"/>
        <v>268000</v>
      </c>
      <c r="BD209" s="29">
        <f t="shared" si="285"/>
        <v>0</v>
      </c>
      <c r="BE209" s="29">
        <f t="shared" si="285"/>
        <v>0</v>
      </c>
      <c r="BF209" s="29">
        <f t="shared" si="285"/>
        <v>268000</v>
      </c>
      <c r="BG209" s="29">
        <f t="shared" si="234"/>
        <v>0</v>
      </c>
      <c r="BH209" s="80">
        <f t="shared" si="235"/>
        <v>100</v>
      </c>
      <c r="BI209" s="29">
        <f t="shared" si="236"/>
        <v>0</v>
      </c>
      <c r="BJ209" s="81">
        <f t="shared" si="237"/>
        <v>100</v>
      </c>
    </row>
    <row r="210" spans="1:62" ht="135" hidden="1" x14ac:dyDescent="0.25">
      <c r="A210" s="126" t="s">
        <v>19</v>
      </c>
      <c r="B210" s="5">
        <v>51</v>
      </c>
      <c r="C210" s="124">
        <v>4</v>
      </c>
      <c r="D210" s="3" t="s">
        <v>146</v>
      </c>
      <c r="E210" s="124">
        <v>851</v>
      </c>
      <c r="F210" s="3" t="s">
        <v>146</v>
      </c>
      <c r="G210" s="3" t="s">
        <v>59</v>
      </c>
      <c r="H210" s="3" t="s">
        <v>310</v>
      </c>
      <c r="I210" s="3" t="s">
        <v>21</v>
      </c>
      <c r="J210" s="29">
        <f t="shared" si="277"/>
        <v>71000</v>
      </c>
      <c r="K210" s="29">
        <f t="shared" si="277"/>
        <v>0</v>
      </c>
      <c r="L210" s="29">
        <f t="shared" si="277"/>
        <v>0</v>
      </c>
      <c r="M210" s="29">
        <f t="shared" si="277"/>
        <v>71000</v>
      </c>
      <c r="N210" s="29">
        <f t="shared" si="277"/>
        <v>0</v>
      </c>
      <c r="O210" s="29">
        <f t="shared" si="277"/>
        <v>0</v>
      </c>
      <c r="P210" s="29">
        <f t="shared" si="277"/>
        <v>0</v>
      </c>
      <c r="Q210" s="29">
        <f t="shared" si="277"/>
        <v>0</v>
      </c>
      <c r="R210" s="29">
        <f t="shared" si="277"/>
        <v>71000</v>
      </c>
      <c r="S210" s="29">
        <f t="shared" si="277"/>
        <v>0</v>
      </c>
      <c r="T210" s="29">
        <f t="shared" si="277"/>
        <v>0</v>
      </c>
      <c r="U210" s="29">
        <f t="shared" si="277"/>
        <v>71000</v>
      </c>
      <c r="V210" s="29">
        <f t="shared" si="277"/>
        <v>0</v>
      </c>
      <c r="W210" s="29">
        <f t="shared" si="277"/>
        <v>0</v>
      </c>
      <c r="X210" s="29">
        <f t="shared" si="277"/>
        <v>0</v>
      </c>
      <c r="Y210" s="29">
        <f t="shared" si="277"/>
        <v>0</v>
      </c>
      <c r="Z210" s="29">
        <f t="shared" si="277"/>
        <v>71000</v>
      </c>
      <c r="AA210" s="29">
        <f t="shared" si="277"/>
        <v>0</v>
      </c>
      <c r="AB210" s="29">
        <f t="shared" si="277"/>
        <v>0</v>
      </c>
      <c r="AC210" s="29">
        <f t="shared" si="277"/>
        <v>71000</v>
      </c>
      <c r="AD210" s="29">
        <f t="shared" si="277"/>
        <v>0</v>
      </c>
      <c r="AE210" s="29">
        <f t="shared" si="277"/>
        <v>0</v>
      </c>
      <c r="AF210" s="29">
        <f t="shared" si="277"/>
        <v>0</v>
      </c>
      <c r="AG210" s="29">
        <f t="shared" si="277"/>
        <v>0</v>
      </c>
      <c r="AH210" s="29">
        <f t="shared" si="277"/>
        <v>71000</v>
      </c>
      <c r="AI210" s="29">
        <f t="shared" si="277"/>
        <v>0</v>
      </c>
      <c r="AJ210" s="29">
        <f t="shared" si="277"/>
        <v>0</v>
      </c>
      <c r="AK210" s="29">
        <f t="shared" si="277"/>
        <v>71000</v>
      </c>
      <c r="AL210" s="29"/>
      <c r="AM210" s="29"/>
      <c r="AN210" s="29"/>
      <c r="AO210" s="29"/>
      <c r="AP210" s="29"/>
      <c r="AQ210" s="29">
        <f t="shared" si="277"/>
        <v>71000</v>
      </c>
      <c r="AR210" s="29"/>
      <c r="AS210" s="9">
        <f t="shared" si="267"/>
        <v>71000</v>
      </c>
      <c r="AT210" s="29"/>
      <c r="AU210" s="9">
        <f t="shared" si="232"/>
        <v>71000</v>
      </c>
      <c r="AV210" s="29">
        <f t="shared" si="277"/>
        <v>71000</v>
      </c>
      <c r="AW210" s="29"/>
      <c r="AX210" s="29">
        <f t="shared" si="269"/>
        <v>71000</v>
      </c>
      <c r="AY210" s="29"/>
      <c r="AZ210" s="29">
        <f t="shared" si="233"/>
        <v>71000</v>
      </c>
      <c r="BA210" s="29"/>
      <c r="BB210" s="29">
        <f t="shared" si="278"/>
        <v>67800</v>
      </c>
      <c r="BC210" s="29">
        <f t="shared" si="278"/>
        <v>67800</v>
      </c>
      <c r="BD210" s="29">
        <f t="shared" si="278"/>
        <v>0</v>
      </c>
      <c r="BE210" s="29">
        <f t="shared" si="278"/>
        <v>0</v>
      </c>
      <c r="BF210" s="29">
        <f t="shared" si="278"/>
        <v>67800</v>
      </c>
      <c r="BG210" s="29">
        <f t="shared" si="234"/>
        <v>3200</v>
      </c>
      <c r="BH210" s="80">
        <f t="shared" si="235"/>
        <v>104.71976401179941</v>
      </c>
      <c r="BI210" s="29">
        <f t="shared" si="236"/>
        <v>3200</v>
      </c>
      <c r="BJ210" s="81">
        <f t="shared" si="237"/>
        <v>104.71976401179941</v>
      </c>
    </row>
    <row r="211" spans="1:62" ht="30" hidden="1" x14ac:dyDescent="0.25">
      <c r="A211" s="106" t="s">
        <v>10</v>
      </c>
      <c r="B211" s="5">
        <v>51</v>
      </c>
      <c r="C211" s="124">
        <v>4</v>
      </c>
      <c r="D211" s="3" t="s">
        <v>146</v>
      </c>
      <c r="E211" s="124">
        <v>851</v>
      </c>
      <c r="F211" s="3" t="s">
        <v>146</v>
      </c>
      <c r="G211" s="3" t="s">
        <v>59</v>
      </c>
      <c r="H211" s="3" t="s">
        <v>310</v>
      </c>
      <c r="I211" s="3" t="s">
        <v>70</v>
      </c>
      <c r="J211" s="29">
        <f>'7.ВС'!J238</f>
        <v>71000</v>
      </c>
      <c r="K211" s="29">
        <f>'7.ВС'!K238</f>
        <v>0</v>
      </c>
      <c r="L211" s="29">
        <f>'7.ВС'!L238</f>
        <v>0</v>
      </c>
      <c r="M211" s="29">
        <f>'7.ВС'!M238</f>
        <v>71000</v>
      </c>
      <c r="N211" s="29">
        <f>'7.ВС'!N238</f>
        <v>0</v>
      </c>
      <c r="O211" s="29">
        <f>'7.ВС'!O238</f>
        <v>0</v>
      </c>
      <c r="P211" s="29">
        <f>'7.ВС'!P238</f>
        <v>0</v>
      </c>
      <c r="Q211" s="29">
        <f>'7.ВС'!Q238</f>
        <v>0</v>
      </c>
      <c r="R211" s="29">
        <f>'7.ВС'!R238</f>
        <v>71000</v>
      </c>
      <c r="S211" s="29">
        <f>'7.ВС'!S238</f>
        <v>0</v>
      </c>
      <c r="T211" s="29">
        <f>'7.ВС'!T238</f>
        <v>0</v>
      </c>
      <c r="U211" s="29">
        <f>'7.ВС'!U238</f>
        <v>71000</v>
      </c>
      <c r="V211" s="29">
        <f>'7.ВС'!V238</f>
        <v>0</v>
      </c>
      <c r="W211" s="29">
        <f>'7.ВС'!W238</f>
        <v>0</v>
      </c>
      <c r="X211" s="29">
        <f>'7.ВС'!X238</f>
        <v>0</v>
      </c>
      <c r="Y211" s="29">
        <f>'7.ВС'!Y238</f>
        <v>0</v>
      </c>
      <c r="Z211" s="29">
        <f>'7.ВС'!Z238</f>
        <v>71000</v>
      </c>
      <c r="AA211" s="29">
        <f>'7.ВС'!AA238</f>
        <v>0</v>
      </c>
      <c r="AB211" s="29">
        <f>'7.ВС'!AB238</f>
        <v>0</v>
      </c>
      <c r="AC211" s="29">
        <f>'7.ВС'!AC238</f>
        <v>71000</v>
      </c>
      <c r="AD211" s="29">
        <f>'7.ВС'!AD238</f>
        <v>0</v>
      </c>
      <c r="AE211" s="29">
        <f>'7.ВС'!AE238</f>
        <v>0</v>
      </c>
      <c r="AF211" s="29">
        <f>'7.ВС'!AF238</f>
        <v>0</v>
      </c>
      <c r="AG211" s="29">
        <f>'7.ВС'!AG238</f>
        <v>0</v>
      </c>
      <c r="AH211" s="29">
        <f>'7.ВС'!AH238</f>
        <v>71000</v>
      </c>
      <c r="AI211" s="29">
        <f>'7.ВС'!AI238</f>
        <v>0</v>
      </c>
      <c r="AJ211" s="29">
        <f>'7.ВС'!AJ238</f>
        <v>0</v>
      </c>
      <c r="AK211" s="29">
        <f>'7.ВС'!AK238</f>
        <v>71000</v>
      </c>
      <c r="AL211" s="29"/>
      <c r="AM211" s="29"/>
      <c r="AN211" s="29"/>
      <c r="AO211" s="29"/>
      <c r="AP211" s="29"/>
      <c r="AQ211" s="29">
        <f>'7.ВС'!AQ238</f>
        <v>71000</v>
      </c>
      <c r="AR211" s="29"/>
      <c r="AS211" s="9">
        <f t="shared" si="267"/>
        <v>71000</v>
      </c>
      <c r="AT211" s="29"/>
      <c r="AU211" s="9">
        <f t="shared" si="232"/>
        <v>71000</v>
      </c>
      <c r="AV211" s="29">
        <f>'7.ВС'!AV238</f>
        <v>71000</v>
      </c>
      <c r="AW211" s="29"/>
      <c r="AX211" s="29">
        <f t="shared" si="269"/>
        <v>71000</v>
      </c>
      <c r="AY211" s="29"/>
      <c r="AZ211" s="29">
        <f t="shared" si="233"/>
        <v>71000</v>
      </c>
      <c r="BA211" s="29"/>
      <c r="BB211" s="29">
        <f>'7.ВС'!BA238</f>
        <v>67800</v>
      </c>
      <c r="BC211" s="29">
        <f>'7.ВС'!BB238</f>
        <v>67800</v>
      </c>
      <c r="BD211" s="29">
        <f>'7.ВС'!BC238</f>
        <v>0</v>
      </c>
      <c r="BE211" s="29">
        <f>'7.ВС'!BD238</f>
        <v>0</v>
      </c>
      <c r="BF211" s="29">
        <f>'7.ВС'!BE238</f>
        <v>67800</v>
      </c>
      <c r="BG211" s="29">
        <f t="shared" si="234"/>
        <v>3200</v>
      </c>
      <c r="BH211" s="80">
        <f t="shared" si="235"/>
        <v>104.71976401179941</v>
      </c>
      <c r="BI211" s="29">
        <f t="shared" si="236"/>
        <v>3200</v>
      </c>
      <c r="BJ211" s="81">
        <f t="shared" si="237"/>
        <v>104.71976401179941</v>
      </c>
    </row>
    <row r="212" spans="1:62" s="31" customFormat="1" ht="60" hidden="1" x14ac:dyDescent="0.25">
      <c r="A212" s="106" t="s">
        <v>25</v>
      </c>
      <c r="B212" s="5">
        <v>51</v>
      </c>
      <c r="C212" s="124">
        <v>4</v>
      </c>
      <c r="D212" s="3" t="s">
        <v>146</v>
      </c>
      <c r="E212" s="124">
        <v>851</v>
      </c>
      <c r="F212" s="3" t="s">
        <v>146</v>
      </c>
      <c r="G212" s="3" t="s">
        <v>59</v>
      </c>
      <c r="H212" s="3" t="s">
        <v>310</v>
      </c>
      <c r="I212" s="3" t="s">
        <v>26</v>
      </c>
      <c r="J212" s="29">
        <f t="shared" si="277"/>
        <v>197000</v>
      </c>
      <c r="K212" s="29">
        <f t="shared" si="277"/>
        <v>0</v>
      </c>
      <c r="L212" s="29">
        <f t="shared" si="277"/>
        <v>0</v>
      </c>
      <c r="M212" s="29">
        <f t="shared" si="277"/>
        <v>197000</v>
      </c>
      <c r="N212" s="29">
        <f t="shared" si="277"/>
        <v>0</v>
      </c>
      <c r="O212" s="29">
        <f t="shared" si="277"/>
        <v>0</v>
      </c>
      <c r="P212" s="29">
        <f t="shared" si="277"/>
        <v>0</v>
      </c>
      <c r="Q212" s="29">
        <f t="shared" si="277"/>
        <v>0</v>
      </c>
      <c r="R212" s="29">
        <f t="shared" si="277"/>
        <v>197000</v>
      </c>
      <c r="S212" s="29">
        <f t="shared" si="277"/>
        <v>0</v>
      </c>
      <c r="T212" s="29">
        <f t="shared" si="277"/>
        <v>0</v>
      </c>
      <c r="U212" s="29">
        <f t="shared" si="277"/>
        <v>197000</v>
      </c>
      <c r="V212" s="29">
        <f t="shared" si="277"/>
        <v>0</v>
      </c>
      <c r="W212" s="29">
        <f t="shared" si="277"/>
        <v>0</v>
      </c>
      <c r="X212" s="29">
        <f t="shared" si="277"/>
        <v>0</v>
      </c>
      <c r="Y212" s="29">
        <f t="shared" si="277"/>
        <v>0</v>
      </c>
      <c r="Z212" s="29">
        <f t="shared" si="277"/>
        <v>197000</v>
      </c>
      <c r="AA212" s="29">
        <f t="shared" si="277"/>
        <v>0</v>
      </c>
      <c r="AB212" s="29">
        <f t="shared" si="277"/>
        <v>0</v>
      </c>
      <c r="AC212" s="29">
        <f t="shared" si="277"/>
        <v>197000</v>
      </c>
      <c r="AD212" s="29">
        <f t="shared" si="277"/>
        <v>0</v>
      </c>
      <c r="AE212" s="29">
        <f t="shared" si="277"/>
        <v>0</v>
      </c>
      <c r="AF212" s="29">
        <f t="shared" si="277"/>
        <v>0</v>
      </c>
      <c r="AG212" s="29">
        <f t="shared" si="277"/>
        <v>0</v>
      </c>
      <c r="AH212" s="29">
        <f t="shared" si="277"/>
        <v>197000</v>
      </c>
      <c r="AI212" s="29">
        <f t="shared" si="277"/>
        <v>0</v>
      </c>
      <c r="AJ212" s="29">
        <f t="shared" si="277"/>
        <v>0</v>
      </c>
      <c r="AK212" s="29">
        <f t="shared" si="277"/>
        <v>197000</v>
      </c>
      <c r="AL212" s="29"/>
      <c r="AM212" s="29"/>
      <c r="AN212" s="29"/>
      <c r="AO212" s="29"/>
      <c r="AP212" s="29"/>
      <c r="AQ212" s="29">
        <f t="shared" si="277"/>
        <v>197000</v>
      </c>
      <c r="AR212" s="29"/>
      <c r="AS212" s="9">
        <f t="shared" si="267"/>
        <v>197000</v>
      </c>
      <c r="AT212" s="29"/>
      <c r="AU212" s="9">
        <f t="shared" si="232"/>
        <v>197000</v>
      </c>
      <c r="AV212" s="29">
        <f t="shared" si="277"/>
        <v>197000</v>
      </c>
      <c r="AW212" s="29"/>
      <c r="AX212" s="29">
        <f t="shared" si="269"/>
        <v>197000</v>
      </c>
      <c r="AY212" s="29"/>
      <c r="AZ212" s="29">
        <f t="shared" si="233"/>
        <v>197000</v>
      </c>
      <c r="BA212" s="29"/>
      <c r="BB212" s="29">
        <f t="shared" si="278"/>
        <v>200200</v>
      </c>
      <c r="BC212" s="29">
        <f t="shared" si="278"/>
        <v>200200</v>
      </c>
      <c r="BD212" s="29">
        <f t="shared" si="278"/>
        <v>0</v>
      </c>
      <c r="BE212" s="29">
        <f t="shared" si="278"/>
        <v>0</v>
      </c>
      <c r="BF212" s="29">
        <f t="shared" si="278"/>
        <v>200200</v>
      </c>
      <c r="BG212" s="29">
        <f t="shared" si="234"/>
        <v>-3200</v>
      </c>
      <c r="BH212" s="80">
        <f t="shared" si="235"/>
        <v>98.401598401598406</v>
      </c>
      <c r="BI212" s="29">
        <f t="shared" si="236"/>
        <v>-3200</v>
      </c>
      <c r="BJ212" s="81">
        <f t="shared" si="237"/>
        <v>98.401598401598406</v>
      </c>
    </row>
    <row r="213" spans="1:62" s="2" customFormat="1" ht="60" hidden="1" x14ac:dyDescent="0.25">
      <c r="A213" s="106" t="s">
        <v>12</v>
      </c>
      <c r="B213" s="5">
        <v>51</v>
      </c>
      <c r="C213" s="124">
        <v>4</v>
      </c>
      <c r="D213" s="3" t="s">
        <v>146</v>
      </c>
      <c r="E213" s="124">
        <v>851</v>
      </c>
      <c r="F213" s="3" t="s">
        <v>146</v>
      </c>
      <c r="G213" s="3" t="s">
        <v>59</v>
      </c>
      <c r="H213" s="3" t="s">
        <v>310</v>
      </c>
      <c r="I213" s="3" t="s">
        <v>27</v>
      </c>
      <c r="J213" s="29">
        <f>'7.ВС'!J240</f>
        <v>197000</v>
      </c>
      <c r="K213" s="29">
        <f>'7.ВС'!K240</f>
        <v>0</v>
      </c>
      <c r="L213" s="29">
        <f>'7.ВС'!L240</f>
        <v>0</v>
      </c>
      <c r="M213" s="29">
        <f>'7.ВС'!M240</f>
        <v>197000</v>
      </c>
      <c r="N213" s="29">
        <f>'7.ВС'!N240</f>
        <v>0</v>
      </c>
      <c r="O213" s="29">
        <f>'7.ВС'!O240</f>
        <v>0</v>
      </c>
      <c r="P213" s="29">
        <f>'7.ВС'!P240</f>
        <v>0</v>
      </c>
      <c r="Q213" s="29">
        <f>'7.ВС'!Q240</f>
        <v>0</v>
      </c>
      <c r="R213" s="29">
        <f>'7.ВС'!R240</f>
        <v>197000</v>
      </c>
      <c r="S213" s="29">
        <f>'7.ВС'!S240</f>
        <v>0</v>
      </c>
      <c r="T213" s="29">
        <f>'7.ВС'!T240</f>
        <v>0</v>
      </c>
      <c r="U213" s="29">
        <f>'7.ВС'!U240</f>
        <v>197000</v>
      </c>
      <c r="V213" s="29">
        <f>'7.ВС'!V240</f>
        <v>0</v>
      </c>
      <c r="W213" s="29">
        <f>'7.ВС'!W240</f>
        <v>0</v>
      </c>
      <c r="X213" s="29">
        <f>'7.ВС'!X240</f>
        <v>0</v>
      </c>
      <c r="Y213" s="29">
        <f>'7.ВС'!Y240</f>
        <v>0</v>
      </c>
      <c r="Z213" s="29">
        <f>'7.ВС'!Z240</f>
        <v>197000</v>
      </c>
      <c r="AA213" s="29">
        <f>'7.ВС'!AA240</f>
        <v>0</v>
      </c>
      <c r="AB213" s="29">
        <f>'7.ВС'!AB240</f>
        <v>0</v>
      </c>
      <c r="AC213" s="29">
        <f>'7.ВС'!AC240</f>
        <v>197000</v>
      </c>
      <c r="AD213" s="29">
        <f>'7.ВС'!AD240</f>
        <v>0</v>
      </c>
      <c r="AE213" s="29">
        <f>'7.ВС'!AE240</f>
        <v>0</v>
      </c>
      <c r="AF213" s="29">
        <f>'7.ВС'!AF240</f>
        <v>0</v>
      </c>
      <c r="AG213" s="29">
        <f>'7.ВС'!AG240</f>
        <v>0</v>
      </c>
      <c r="AH213" s="29">
        <f>'7.ВС'!AH240</f>
        <v>197000</v>
      </c>
      <c r="AI213" s="29">
        <f>'7.ВС'!AI240</f>
        <v>0</v>
      </c>
      <c r="AJ213" s="29">
        <f>'7.ВС'!AJ240</f>
        <v>0</v>
      </c>
      <c r="AK213" s="29">
        <f>'7.ВС'!AK240</f>
        <v>197000</v>
      </c>
      <c r="AL213" s="29"/>
      <c r="AM213" s="29"/>
      <c r="AN213" s="29"/>
      <c r="AO213" s="29"/>
      <c r="AP213" s="29"/>
      <c r="AQ213" s="29">
        <f>'7.ВС'!AQ240</f>
        <v>197000</v>
      </c>
      <c r="AR213" s="29"/>
      <c r="AS213" s="9">
        <f t="shared" si="267"/>
        <v>197000</v>
      </c>
      <c r="AT213" s="29"/>
      <c r="AU213" s="9">
        <f t="shared" si="232"/>
        <v>197000</v>
      </c>
      <c r="AV213" s="29">
        <f>'7.ВС'!AV240</f>
        <v>197000</v>
      </c>
      <c r="AW213" s="29"/>
      <c r="AX213" s="29">
        <f t="shared" si="269"/>
        <v>197000</v>
      </c>
      <c r="AY213" s="29"/>
      <c r="AZ213" s="29">
        <f t="shared" si="233"/>
        <v>197000</v>
      </c>
      <c r="BA213" s="29"/>
      <c r="BB213" s="29">
        <f>'7.ВС'!BA240</f>
        <v>200200</v>
      </c>
      <c r="BC213" s="29">
        <f>'7.ВС'!BB240</f>
        <v>200200</v>
      </c>
      <c r="BD213" s="29">
        <f>'7.ВС'!BC240</f>
        <v>0</v>
      </c>
      <c r="BE213" s="29">
        <f>'7.ВС'!BD240</f>
        <v>0</v>
      </c>
      <c r="BF213" s="29">
        <f>'7.ВС'!BE240</f>
        <v>200200</v>
      </c>
      <c r="BG213" s="29">
        <f t="shared" ref="BG213:BG244" si="287">J213-BB213</f>
        <v>-3200</v>
      </c>
      <c r="BH213" s="80">
        <f t="shared" ref="BH213:BH244" si="288">J213/BB213*100</f>
        <v>98.401598401598406</v>
      </c>
      <c r="BI213" s="29">
        <f t="shared" ref="BI213:BI244" si="289">J213-BC213</f>
        <v>-3200</v>
      </c>
      <c r="BJ213" s="81">
        <f t="shared" ref="BJ213:BJ244" si="290">J213/BC213*100</f>
        <v>98.401598401598406</v>
      </c>
    </row>
    <row r="214" spans="1:62" s="31" customFormat="1" ht="42.75" hidden="1" x14ac:dyDescent="0.25">
      <c r="A214" s="25" t="s">
        <v>457</v>
      </c>
      <c r="B214" s="13">
        <v>51</v>
      </c>
      <c r="C214" s="13">
        <v>5</v>
      </c>
      <c r="D214" s="3"/>
      <c r="E214" s="13"/>
      <c r="F214" s="27"/>
      <c r="G214" s="33"/>
      <c r="H214" s="33"/>
      <c r="I214" s="27"/>
      <c r="J214" s="30">
        <f t="shared" ref="J214" si="291">J215+J220</f>
        <v>11129006</v>
      </c>
      <c r="K214" s="30">
        <f t="shared" ref="K214:U214" si="292">K215+K220</f>
        <v>8028768</v>
      </c>
      <c r="L214" s="30">
        <f t="shared" si="292"/>
        <v>3100238</v>
      </c>
      <c r="M214" s="30">
        <f t="shared" si="292"/>
        <v>0</v>
      </c>
      <c r="N214" s="30">
        <f t="shared" si="292"/>
        <v>0</v>
      </c>
      <c r="O214" s="30">
        <f t="shared" si="292"/>
        <v>0</v>
      </c>
      <c r="P214" s="30">
        <f t="shared" si="292"/>
        <v>0</v>
      </c>
      <c r="Q214" s="30">
        <f t="shared" si="292"/>
        <v>0</v>
      </c>
      <c r="R214" s="30">
        <f t="shared" si="292"/>
        <v>11129006</v>
      </c>
      <c r="S214" s="30">
        <f t="shared" si="292"/>
        <v>8028768</v>
      </c>
      <c r="T214" s="30">
        <f t="shared" si="292"/>
        <v>3100238</v>
      </c>
      <c r="U214" s="30">
        <f t="shared" si="292"/>
        <v>0</v>
      </c>
      <c r="V214" s="30">
        <f t="shared" ref="V214:AC214" si="293">V215+V220</f>
        <v>0</v>
      </c>
      <c r="W214" s="30">
        <f t="shared" si="293"/>
        <v>0</v>
      </c>
      <c r="X214" s="30">
        <f t="shared" si="293"/>
        <v>0</v>
      </c>
      <c r="Y214" s="30">
        <f t="shared" si="293"/>
        <v>0</v>
      </c>
      <c r="Z214" s="30">
        <f t="shared" si="293"/>
        <v>11129006</v>
      </c>
      <c r="AA214" s="30">
        <f t="shared" si="293"/>
        <v>8028768</v>
      </c>
      <c r="AB214" s="30">
        <f t="shared" si="293"/>
        <v>3100238</v>
      </c>
      <c r="AC214" s="30">
        <f t="shared" si="293"/>
        <v>0</v>
      </c>
      <c r="AD214" s="30">
        <f t="shared" ref="AD214:AK214" si="294">AD215+AD220</f>
        <v>0</v>
      </c>
      <c r="AE214" s="30">
        <f t="shared" si="294"/>
        <v>0</v>
      </c>
      <c r="AF214" s="30">
        <f t="shared" si="294"/>
        <v>0</v>
      </c>
      <c r="AG214" s="30">
        <f t="shared" si="294"/>
        <v>0</v>
      </c>
      <c r="AH214" s="30">
        <f t="shared" si="294"/>
        <v>11129006</v>
      </c>
      <c r="AI214" s="30">
        <f t="shared" si="294"/>
        <v>8028768</v>
      </c>
      <c r="AJ214" s="30">
        <f t="shared" si="294"/>
        <v>3100238</v>
      </c>
      <c r="AK214" s="30">
        <f t="shared" si="294"/>
        <v>0</v>
      </c>
      <c r="AL214" s="30"/>
      <c r="AM214" s="30"/>
      <c r="AN214" s="30"/>
      <c r="AO214" s="30"/>
      <c r="AP214" s="30"/>
      <c r="AQ214" s="30">
        <f t="shared" ref="AQ214:BF214" si="295">AQ215+AQ220</f>
        <v>7114622</v>
      </c>
      <c r="AR214" s="30"/>
      <c r="AS214" s="9">
        <f t="shared" si="267"/>
        <v>7114622</v>
      </c>
      <c r="AT214" s="30"/>
      <c r="AU214" s="9">
        <f t="shared" si="232"/>
        <v>7114622</v>
      </c>
      <c r="AV214" s="30">
        <f t="shared" si="295"/>
        <v>7114622</v>
      </c>
      <c r="AW214" s="30"/>
      <c r="AX214" s="29">
        <f t="shared" si="269"/>
        <v>7114622</v>
      </c>
      <c r="AY214" s="30"/>
      <c r="AZ214" s="29">
        <f t="shared" si="233"/>
        <v>7114622</v>
      </c>
      <c r="BA214" s="30"/>
      <c r="BB214" s="30">
        <f t="shared" ref="BB214" si="296">BB215+BB220</f>
        <v>14440236</v>
      </c>
      <c r="BC214" s="30">
        <f t="shared" si="295"/>
        <v>14440236</v>
      </c>
      <c r="BD214" s="30">
        <f t="shared" si="295"/>
        <v>11361636</v>
      </c>
      <c r="BE214" s="30">
        <f t="shared" si="295"/>
        <v>3078600</v>
      </c>
      <c r="BF214" s="30">
        <f t="shared" si="295"/>
        <v>0</v>
      </c>
      <c r="BG214" s="29">
        <f t="shared" si="287"/>
        <v>-3311230</v>
      </c>
      <c r="BH214" s="80">
        <f t="shared" si="288"/>
        <v>77.069419087056474</v>
      </c>
      <c r="BI214" s="29">
        <f t="shared" si="289"/>
        <v>-3311230</v>
      </c>
      <c r="BJ214" s="81">
        <f t="shared" si="290"/>
        <v>77.069419087056474</v>
      </c>
    </row>
    <row r="215" spans="1:62" s="31" customFormat="1" ht="57" hidden="1" x14ac:dyDescent="0.25">
      <c r="A215" s="25" t="s">
        <v>253</v>
      </c>
      <c r="B215" s="13">
        <v>51</v>
      </c>
      <c r="C215" s="13">
        <v>5</v>
      </c>
      <c r="D215" s="27" t="s">
        <v>146</v>
      </c>
      <c r="E215" s="13"/>
      <c r="F215" s="27"/>
      <c r="G215" s="33"/>
      <c r="H215" s="33"/>
      <c r="I215" s="27"/>
      <c r="J215" s="30">
        <f t="shared" ref="J215:BC216" si="297">J216</f>
        <v>3100238</v>
      </c>
      <c r="K215" s="30">
        <f t="shared" si="297"/>
        <v>0</v>
      </c>
      <c r="L215" s="30">
        <f t="shared" si="297"/>
        <v>3100238</v>
      </c>
      <c r="M215" s="30">
        <f t="shared" si="297"/>
        <v>0</v>
      </c>
      <c r="N215" s="30">
        <f t="shared" si="297"/>
        <v>0</v>
      </c>
      <c r="O215" s="30">
        <f t="shared" si="297"/>
        <v>0</v>
      </c>
      <c r="P215" s="30">
        <f t="shared" si="297"/>
        <v>0</v>
      </c>
      <c r="Q215" s="30">
        <f t="shared" si="297"/>
        <v>0</v>
      </c>
      <c r="R215" s="30">
        <f t="shared" si="297"/>
        <v>3100238</v>
      </c>
      <c r="S215" s="30">
        <f t="shared" si="297"/>
        <v>0</v>
      </c>
      <c r="T215" s="30">
        <f t="shared" si="297"/>
        <v>3100238</v>
      </c>
      <c r="U215" s="30">
        <f t="shared" si="297"/>
        <v>0</v>
      </c>
      <c r="V215" s="30">
        <f t="shared" si="297"/>
        <v>0</v>
      </c>
      <c r="W215" s="30">
        <f t="shared" si="297"/>
        <v>0</v>
      </c>
      <c r="X215" s="30">
        <f t="shared" si="297"/>
        <v>0</v>
      </c>
      <c r="Y215" s="30">
        <f t="shared" si="297"/>
        <v>0</v>
      </c>
      <c r="Z215" s="30">
        <f t="shared" si="297"/>
        <v>3100238</v>
      </c>
      <c r="AA215" s="30">
        <f t="shared" si="297"/>
        <v>0</v>
      </c>
      <c r="AB215" s="30">
        <f t="shared" si="297"/>
        <v>3100238</v>
      </c>
      <c r="AC215" s="30">
        <f t="shared" si="297"/>
        <v>0</v>
      </c>
      <c r="AD215" s="30">
        <f t="shared" si="297"/>
        <v>0</v>
      </c>
      <c r="AE215" s="30">
        <f t="shared" si="297"/>
        <v>0</v>
      </c>
      <c r="AF215" s="30">
        <f t="shared" si="297"/>
        <v>0</v>
      </c>
      <c r="AG215" s="30">
        <f t="shared" si="297"/>
        <v>0</v>
      </c>
      <c r="AH215" s="30">
        <f t="shared" si="297"/>
        <v>3100238</v>
      </c>
      <c r="AI215" s="30">
        <f t="shared" si="297"/>
        <v>0</v>
      </c>
      <c r="AJ215" s="30">
        <f t="shared" si="297"/>
        <v>3100238</v>
      </c>
      <c r="AK215" s="30">
        <f t="shared" si="297"/>
        <v>0</v>
      </c>
      <c r="AL215" s="30"/>
      <c r="AM215" s="30"/>
      <c r="AN215" s="30"/>
      <c r="AO215" s="30"/>
      <c r="AP215" s="30"/>
      <c r="AQ215" s="30">
        <f t="shared" si="297"/>
        <v>3100238</v>
      </c>
      <c r="AR215" s="30"/>
      <c r="AS215" s="9">
        <f t="shared" si="267"/>
        <v>3100238</v>
      </c>
      <c r="AT215" s="30"/>
      <c r="AU215" s="9">
        <f t="shared" si="232"/>
        <v>3100238</v>
      </c>
      <c r="AV215" s="30">
        <f t="shared" si="297"/>
        <v>3100238</v>
      </c>
      <c r="AW215" s="30"/>
      <c r="AX215" s="29">
        <f t="shared" si="269"/>
        <v>3100238</v>
      </c>
      <c r="AY215" s="30"/>
      <c r="AZ215" s="29">
        <f t="shared" si="233"/>
        <v>3100238</v>
      </c>
      <c r="BA215" s="30"/>
      <c r="BB215" s="30">
        <f t="shared" si="297"/>
        <v>3078600</v>
      </c>
      <c r="BC215" s="30">
        <f t="shared" si="297"/>
        <v>3078600</v>
      </c>
      <c r="BD215" s="30">
        <f t="shared" ref="BB215:BF218" si="298">BD216</f>
        <v>0</v>
      </c>
      <c r="BE215" s="30">
        <f t="shared" si="298"/>
        <v>3078600</v>
      </c>
      <c r="BF215" s="30">
        <f t="shared" si="298"/>
        <v>0</v>
      </c>
      <c r="BG215" s="29">
        <f t="shared" si="287"/>
        <v>21638</v>
      </c>
      <c r="BH215" s="80">
        <f t="shared" si="288"/>
        <v>100.7028519456896</v>
      </c>
      <c r="BI215" s="29">
        <f t="shared" si="289"/>
        <v>21638</v>
      </c>
      <c r="BJ215" s="81">
        <f t="shared" si="290"/>
        <v>100.7028519456896</v>
      </c>
    </row>
    <row r="216" spans="1:62" s="31" customFormat="1" ht="28.5" hidden="1" x14ac:dyDescent="0.25">
      <c r="A216" s="25" t="s">
        <v>9</v>
      </c>
      <c r="B216" s="13">
        <v>51</v>
      </c>
      <c r="C216" s="13">
        <v>5</v>
      </c>
      <c r="D216" s="3" t="s">
        <v>146</v>
      </c>
      <c r="E216" s="13">
        <v>851</v>
      </c>
      <c r="F216" s="27"/>
      <c r="G216" s="33"/>
      <c r="H216" s="33"/>
      <c r="I216" s="27"/>
      <c r="J216" s="30">
        <f t="shared" si="297"/>
        <v>3100238</v>
      </c>
      <c r="K216" s="30">
        <f t="shared" si="297"/>
        <v>0</v>
      </c>
      <c r="L216" s="30">
        <f t="shared" si="297"/>
        <v>3100238</v>
      </c>
      <c r="M216" s="30">
        <f t="shared" si="297"/>
        <v>0</v>
      </c>
      <c r="N216" s="30">
        <f t="shared" si="297"/>
        <v>0</v>
      </c>
      <c r="O216" s="30">
        <f t="shared" si="297"/>
        <v>0</v>
      </c>
      <c r="P216" s="30">
        <f t="shared" si="297"/>
        <v>0</v>
      </c>
      <c r="Q216" s="30">
        <f t="shared" si="297"/>
        <v>0</v>
      </c>
      <c r="R216" s="30">
        <f t="shared" si="297"/>
        <v>3100238</v>
      </c>
      <c r="S216" s="30">
        <f t="shared" si="297"/>
        <v>0</v>
      </c>
      <c r="T216" s="30">
        <f t="shared" si="297"/>
        <v>3100238</v>
      </c>
      <c r="U216" s="30">
        <f t="shared" si="297"/>
        <v>0</v>
      </c>
      <c r="V216" s="30">
        <f t="shared" si="297"/>
        <v>0</v>
      </c>
      <c r="W216" s="30">
        <f t="shared" si="297"/>
        <v>0</v>
      </c>
      <c r="X216" s="30">
        <f t="shared" si="297"/>
        <v>0</v>
      </c>
      <c r="Y216" s="30">
        <f t="shared" si="297"/>
        <v>0</v>
      </c>
      <c r="Z216" s="30">
        <f t="shared" si="297"/>
        <v>3100238</v>
      </c>
      <c r="AA216" s="30">
        <f t="shared" si="297"/>
        <v>0</v>
      </c>
      <c r="AB216" s="30">
        <f t="shared" si="297"/>
        <v>3100238</v>
      </c>
      <c r="AC216" s="30">
        <f t="shared" si="297"/>
        <v>0</v>
      </c>
      <c r="AD216" s="30">
        <f t="shared" si="297"/>
        <v>0</v>
      </c>
      <c r="AE216" s="30">
        <f t="shared" si="297"/>
        <v>0</v>
      </c>
      <c r="AF216" s="30">
        <f t="shared" si="297"/>
        <v>0</v>
      </c>
      <c r="AG216" s="30">
        <f t="shared" si="297"/>
        <v>0</v>
      </c>
      <c r="AH216" s="30">
        <f t="shared" si="297"/>
        <v>3100238</v>
      </c>
      <c r="AI216" s="30">
        <f t="shared" si="297"/>
        <v>0</v>
      </c>
      <c r="AJ216" s="30">
        <f t="shared" si="297"/>
        <v>3100238</v>
      </c>
      <c r="AK216" s="30">
        <f t="shared" si="297"/>
        <v>0</v>
      </c>
      <c r="AL216" s="30"/>
      <c r="AM216" s="30"/>
      <c r="AN216" s="30"/>
      <c r="AO216" s="30"/>
      <c r="AP216" s="30"/>
      <c r="AQ216" s="30">
        <f t="shared" si="297"/>
        <v>3100238</v>
      </c>
      <c r="AR216" s="30"/>
      <c r="AS216" s="9">
        <f t="shared" si="267"/>
        <v>3100238</v>
      </c>
      <c r="AT216" s="30"/>
      <c r="AU216" s="9">
        <f t="shared" si="232"/>
        <v>3100238</v>
      </c>
      <c r="AV216" s="30">
        <f t="shared" si="297"/>
        <v>3100238</v>
      </c>
      <c r="AW216" s="30"/>
      <c r="AX216" s="29">
        <f t="shared" si="269"/>
        <v>3100238</v>
      </c>
      <c r="AY216" s="30"/>
      <c r="AZ216" s="29">
        <f t="shared" si="233"/>
        <v>3100238</v>
      </c>
      <c r="BA216" s="30"/>
      <c r="BB216" s="30">
        <f t="shared" si="298"/>
        <v>3078600</v>
      </c>
      <c r="BC216" s="30">
        <f t="shared" si="298"/>
        <v>3078600</v>
      </c>
      <c r="BD216" s="30">
        <f t="shared" si="298"/>
        <v>0</v>
      </c>
      <c r="BE216" s="30">
        <f t="shared" si="298"/>
        <v>3078600</v>
      </c>
      <c r="BF216" s="30">
        <f t="shared" si="298"/>
        <v>0</v>
      </c>
      <c r="BG216" s="29">
        <f t="shared" si="287"/>
        <v>21638</v>
      </c>
      <c r="BH216" s="80">
        <f t="shared" si="288"/>
        <v>100.7028519456896</v>
      </c>
      <c r="BI216" s="29">
        <f t="shared" si="289"/>
        <v>21638</v>
      </c>
      <c r="BJ216" s="81">
        <f t="shared" si="290"/>
        <v>100.7028519456896</v>
      </c>
    </row>
    <row r="217" spans="1:62" s="31" customFormat="1" ht="45" hidden="1" x14ac:dyDescent="0.25">
      <c r="A217" s="22" t="s">
        <v>129</v>
      </c>
      <c r="B217" s="124">
        <v>51</v>
      </c>
      <c r="C217" s="124">
        <v>5</v>
      </c>
      <c r="D217" s="3" t="s">
        <v>146</v>
      </c>
      <c r="E217" s="124">
        <v>851</v>
      </c>
      <c r="F217" s="3" t="s">
        <v>127</v>
      </c>
      <c r="G217" s="3" t="s">
        <v>14</v>
      </c>
      <c r="H217" s="3" t="s">
        <v>306</v>
      </c>
      <c r="I217" s="3"/>
      <c r="J217" s="29">
        <f t="shared" ref="J217:BC218" si="299">J218</f>
        <v>3100238</v>
      </c>
      <c r="K217" s="29">
        <f t="shared" si="299"/>
        <v>0</v>
      </c>
      <c r="L217" s="29">
        <f t="shared" si="299"/>
        <v>3100238</v>
      </c>
      <c r="M217" s="29">
        <f t="shared" si="299"/>
        <v>0</v>
      </c>
      <c r="N217" s="29">
        <f t="shared" si="299"/>
        <v>0</v>
      </c>
      <c r="O217" s="29">
        <f t="shared" si="299"/>
        <v>0</v>
      </c>
      <c r="P217" s="29">
        <f t="shared" si="299"/>
        <v>0</v>
      </c>
      <c r="Q217" s="29">
        <f t="shared" si="299"/>
        <v>0</v>
      </c>
      <c r="R217" s="29">
        <f t="shared" si="299"/>
        <v>3100238</v>
      </c>
      <c r="S217" s="29">
        <f t="shared" si="299"/>
        <v>0</v>
      </c>
      <c r="T217" s="29">
        <f t="shared" si="299"/>
        <v>3100238</v>
      </c>
      <c r="U217" s="29">
        <f t="shared" si="299"/>
        <v>0</v>
      </c>
      <c r="V217" s="29">
        <f t="shared" si="299"/>
        <v>0</v>
      </c>
      <c r="W217" s="29">
        <f t="shared" si="299"/>
        <v>0</v>
      </c>
      <c r="X217" s="29">
        <f t="shared" si="299"/>
        <v>0</v>
      </c>
      <c r="Y217" s="29">
        <f t="shared" si="299"/>
        <v>0</v>
      </c>
      <c r="Z217" s="29">
        <f t="shared" si="299"/>
        <v>3100238</v>
      </c>
      <c r="AA217" s="29">
        <f t="shared" si="299"/>
        <v>0</v>
      </c>
      <c r="AB217" s="29">
        <f t="shared" si="299"/>
        <v>3100238</v>
      </c>
      <c r="AC217" s="29">
        <f t="shared" si="299"/>
        <v>0</v>
      </c>
      <c r="AD217" s="29">
        <f t="shared" si="299"/>
        <v>0</v>
      </c>
      <c r="AE217" s="29">
        <f t="shared" si="299"/>
        <v>0</v>
      </c>
      <c r="AF217" s="29">
        <f t="shared" si="299"/>
        <v>0</v>
      </c>
      <c r="AG217" s="29">
        <f t="shared" si="299"/>
        <v>0</v>
      </c>
      <c r="AH217" s="29">
        <f t="shared" si="299"/>
        <v>3100238</v>
      </c>
      <c r="AI217" s="29">
        <f t="shared" si="299"/>
        <v>0</v>
      </c>
      <c r="AJ217" s="29">
        <f t="shared" si="299"/>
        <v>3100238</v>
      </c>
      <c r="AK217" s="29">
        <f t="shared" si="299"/>
        <v>0</v>
      </c>
      <c r="AL217" s="29"/>
      <c r="AM217" s="29"/>
      <c r="AN217" s="29"/>
      <c r="AO217" s="29"/>
      <c r="AP217" s="29"/>
      <c r="AQ217" s="29">
        <f t="shared" si="299"/>
        <v>3100238</v>
      </c>
      <c r="AR217" s="29"/>
      <c r="AS217" s="9">
        <f t="shared" si="267"/>
        <v>3100238</v>
      </c>
      <c r="AT217" s="29"/>
      <c r="AU217" s="9">
        <f t="shared" si="232"/>
        <v>3100238</v>
      </c>
      <c r="AV217" s="29">
        <f t="shared" si="299"/>
        <v>3100238</v>
      </c>
      <c r="AW217" s="29"/>
      <c r="AX217" s="29">
        <f t="shared" si="269"/>
        <v>3100238</v>
      </c>
      <c r="AY217" s="29"/>
      <c r="AZ217" s="29">
        <f t="shared" si="233"/>
        <v>3100238</v>
      </c>
      <c r="BA217" s="29"/>
      <c r="BB217" s="29">
        <f t="shared" si="299"/>
        <v>3078600</v>
      </c>
      <c r="BC217" s="29">
        <f t="shared" si="299"/>
        <v>3078600</v>
      </c>
      <c r="BD217" s="29">
        <f t="shared" si="298"/>
        <v>0</v>
      </c>
      <c r="BE217" s="29">
        <f t="shared" si="298"/>
        <v>3078600</v>
      </c>
      <c r="BF217" s="29">
        <f t="shared" si="298"/>
        <v>0</v>
      </c>
      <c r="BG217" s="29">
        <f t="shared" si="287"/>
        <v>21638</v>
      </c>
      <c r="BH217" s="80">
        <f t="shared" si="288"/>
        <v>100.7028519456896</v>
      </c>
      <c r="BI217" s="29">
        <f t="shared" si="289"/>
        <v>21638</v>
      </c>
      <c r="BJ217" s="81">
        <f t="shared" si="290"/>
        <v>100.7028519456896</v>
      </c>
    </row>
    <row r="218" spans="1:62" ht="30" hidden="1" x14ac:dyDescent="0.25">
      <c r="A218" s="126" t="s">
        <v>131</v>
      </c>
      <c r="B218" s="124">
        <v>51</v>
      </c>
      <c r="C218" s="124">
        <v>5</v>
      </c>
      <c r="D218" s="3" t="s">
        <v>146</v>
      </c>
      <c r="E218" s="124">
        <v>851</v>
      </c>
      <c r="F218" s="3" t="s">
        <v>127</v>
      </c>
      <c r="G218" s="3" t="s">
        <v>14</v>
      </c>
      <c r="H218" s="3" t="s">
        <v>306</v>
      </c>
      <c r="I218" s="3" t="s">
        <v>132</v>
      </c>
      <c r="J218" s="29">
        <f t="shared" si="299"/>
        <v>3100238</v>
      </c>
      <c r="K218" s="29">
        <f t="shared" si="299"/>
        <v>0</v>
      </c>
      <c r="L218" s="29">
        <f t="shared" si="299"/>
        <v>3100238</v>
      </c>
      <c r="M218" s="29">
        <f t="shared" si="299"/>
        <v>0</v>
      </c>
      <c r="N218" s="29">
        <f t="shared" si="299"/>
        <v>0</v>
      </c>
      <c r="O218" s="29">
        <f t="shared" si="299"/>
        <v>0</v>
      </c>
      <c r="P218" s="29">
        <f t="shared" si="299"/>
        <v>0</v>
      </c>
      <c r="Q218" s="29">
        <f t="shared" si="299"/>
        <v>0</v>
      </c>
      <c r="R218" s="29">
        <f t="shared" si="299"/>
        <v>3100238</v>
      </c>
      <c r="S218" s="29">
        <f t="shared" si="299"/>
        <v>0</v>
      </c>
      <c r="T218" s="29">
        <f t="shared" si="299"/>
        <v>3100238</v>
      </c>
      <c r="U218" s="29">
        <f t="shared" si="299"/>
        <v>0</v>
      </c>
      <c r="V218" s="29">
        <f t="shared" si="299"/>
        <v>0</v>
      </c>
      <c r="W218" s="29">
        <f t="shared" si="299"/>
        <v>0</v>
      </c>
      <c r="X218" s="29">
        <f t="shared" si="299"/>
        <v>0</v>
      </c>
      <c r="Y218" s="29">
        <f t="shared" si="299"/>
        <v>0</v>
      </c>
      <c r="Z218" s="29">
        <f t="shared" si="299"/>
        <v>3100238</v>
      </c>
      <c r="AA218" s="29">
        <f t="shared" si="299"/>
        <v>0</v>
      </c>
      <c r="AB218" s="29">
        <f t="shared" si="299"/>
        <v>3100238</v>
      </c>
      <c r="AC218" s="29">
        <f t="shared" si="299"/>
        <v>0</v>
      </c>
      <c r="AD218" s="29">
        <f t="shared" si="299"/>
        <v>0</v>
      </c>
      <c r="AE218" s="29">
        <f t="shared" si="299"/>
        <v>0</v>
      </c>
      <c r="AF218" s="29">
        <f t="shared" si="299"/>
        <v>0</v>
      </c>
      <c r="AG218" s="29">
        <f t="shared" si="299"/>
        <v>0</v>
      </c>
      <c r="AH218" s="29">
        <f t="shared" si="299"/>
        <v>3100238</v>
      </c>
      <c r="AI218" s="29">
        <f t="shared" si="299"/>
        <v>0</v>
      </c>
      <c r="AJ218" s="29">
        <f t="shared" si="299"/>
        <v>3100238</v>
      </c>
      <c r="AK218" s="29">
        <f t="shared" si="299"/>
        <v>0</v>
      </c>
      <c r="AL218" s="29"/>
      <c r="AM218" s="29"/>
      <c r="AN218" s="29"/>
      <c r="AO218" s="29"/>
      <c r="AP218" s="29"/>
      <c r="AQ218" s="29">
        <f t="shared" si="299"/>
        <v>3100238</v>
      </c>
      <c r="AR218" s="29"/>
      <c r="AS218" s="9">
        <f t="shared" si="267"/>
        <v>3100238</v>
      </c>
      <c r="AT218" s="29"/>
      <c r="AU218" s="9">
        <f t="shared" si="232"/>
        <v>3100238</v>
      </c>
      <c r="AV218" s="29">
        <f t="shared" si="299"/>
        <v>3100238</v>
      </c>
      <c r="AW218" s="29"/>
      <c r="AX218" s="29">
        <f t="shared" si="269"/>
        <v>3100238</v>
      </c>
      <c r="AY218" s="29"/>
      <c r="AZ218" s="29">
        <f t="shared" si="233"/>
        <v>3100238</v>
      </c>
      <c r="BA218" s="29"/>
      <c r="BB218" s="29">
        <f t="shared" si="298"/>
        <v>3078600</v>
      </c>
      <c r="BC218" s="29">
        <f t="shared" si="298"/>
        <v>3078600</v>
      </c>
      <c r="BD218" s="29">
        <f t="shared" si="298"/>
        <v>0</v>
      </c>
      <c r="BE218" s="29">
        <f t="shared" si="298"/>
        <v>3078600</v>
      </c>
      <c r="BF218" s="29">
        <f t="shared" si="298"/>
        <v>0</v>
      </c>
      <c r="BG218" s="29">
        <f t="shared" si="287"/>
        <v>21638</v>
      </c>
      <c r="BH218" s="80">
        <f t="shared" si="288"/>
        <v>100.7028519456896</v>
      </c>
      <c r="BI218" s="29">
        <f t="shared" si="289"/>
        <v>21638</v>
      </c>
      <c r="BJ218" s="81">
        <f t="shared" si="290"/>
        <v>100.7028519456896</v>
      </c>
    </row>
    <row r="219" spans="1:62" ht="60" hidden="1" x14ac:dyDescent="0.25">
      <c r="A219" s="126" t="s">
        <v>133</v>
      </c>
      <c r="B219" s="124">
        <v>51</v>
      </c>
      <c r="C219" s="124">
        <v>5</v>
      </c>
      <c r="D219" s="3" t="s">
        <v>146</v>
      </c>
      <c r="E219" s="124">
        <v>851</v>
      </c>
      <c r="F219" s="3" t="s">
        <v>127</v>
      </c>
      <c r="G219" s="3" t="s">
        <v>14</v>
      </c>
      <c r="H219" s="3" t="s">
        <v>306</v>
      </c>
      <c r="I219" s="3" t="s">
        <v>134</v>
      </c>
      <c r="J219" s="29">
        <f>'7.ВС'!J200</f>
        <v>3100238</v>
      </c>
      <c r="K219" s="29">
        <f>'7.ВС'!K200</f>
        <v>0</v>
      </c>
      <c r="L219" s="29">
        <f>'7.ВС'!L200</f>
        <v>3100238</v>
      </c>
      <c r="M219" s="29">
        <f>'7.ВС'!M200</f>
        <v>0</v>
      </c>
      <c r="N219" s="29">
        <f>'7.ВС'!N200</f>
        <v>0</v>
      </c>
      <c r="O219" s="29">
        <f>'7.ВС'!O200</f>
        <v>0</v>
      </c>
      <c r="P219" s="29">
        <f>'7.ВС'!P200</f>
        <v>0</v>
      </c>
      <c r="Q219" s="29">
        <f>'7.ВС'!Q200</f>
        <v>0</v>
      </c>
      <c r="R219" s="29">
        <f>'7.ВС'!R200</f>
        <v>3100238</v>
      </c>
      <c r="S219" s="29">
        <f>'7.ВС'!S200</f>
        <v>0</v>
      </c>
      <c r="T219" s="29">
        <f>'7.ВС'!T200</f>
        <v>3100238</v>
      </c>
      <c r="U219" s="29">
        <f>'7.ВС'!U200</f>
        <v>0</v>
      </c>
      <c r="V219" s="29">
        <f>'7.ВС'!V200</f>
        <v>0</v>
      </c>
      <c r="W219" s="29">
        <f>'7.ВС'!W200</f>
        <v>0</v>
      </c>
      <c r="X219" s="29">
        <f>'7.ВС'!X200</f>
        <v>0</v>
      </c>
      <c r="Y219" s="29">
        <f>'7.ВС'!Y200</f>
        <v>0</v>
      </c>
      <c r="Z219" s="29">
        <f>'7.ВС'!Z200</f>
        <v>3100238</v>
      </c>
      <c r="AA219" s="29">
        <f>'7.ВС'!AA200</f>
        <v>0</v>
      </c>
      <c r="AB219" s="29">
        <f>'7.ВС'!AB200</f>
        <v>3100238</v>
      </c>
      <c r="AC219" s="29">
        <f>'7.ВС'!AC200</f>
        <v>0</v>
      </c>
      <c r="AD219" s="29">
        <f>'7.ВС'!AD200</f>
        <v>0</v>
      </c>
      <c r="AE219" s="29">
        <f>'7.ВС'!AE200</f>
        <v>0</v>
      </c>
      <c r="AF219" s="29">
        <f>'7.ВС'!AF200</f>
        <v>0</v>
      </c>
      <c r="AG219" s="29">
        <f>'7.ВС'!AG200</f>
        <v>0</v>
      </c>
      <c r="AH219" s="29">
        <f>'7.ВС'!AH200</f>
        <v>3100238</v>
      </c>
      <c r="AI219" s="29">
        <f>'7.ВС'!AI200</f>
        <v>0</v>
      </c>
      <c r="AJ219" s="29">
        <f>'7.ВС'!AJ200</f>
        <v>3100238</v>
      </c>
      <c r="AK219" s="29">
        <f>'7.ВС'!AK200</f>
        <v>0</v>
      </c>
      <c r="AL219" s="29"/>
      <c r="AM219" s="29"/>
      <c r="AN219" s="29"/>
      <c r="AO219" s="29"/>
      <c r="AP219" s="29"/>
      <c r="AQ219" s="29">
        <f>'7.ВС'!AQ200</f>
        <v>3100238</v>
      </c>
      <c r="AR219" s="29"/>
      <c r="AS219" s="9">
        <f t="shared" si="267"/>
        <v>3100238</v>
      </c>
      <c r="AT219" s="29"/>
      <c r="AU219" s="9">
        <f t="shared" si="232"/>
        <v>3100238</v>
      </c>
      <c r="AV219" s="29">
        <f>'7.ВС'!AV200</f>
        <v>3100238</v>
      </c>
      <c r="AW219" s="29"/>
      <c r="AX219" s="29">
        <f t="shared" si="269"/>
        <v>3100238</v>
      </c>
      <c r="AY219" s="29"/>
      <c r="AZ219" s="29">
        <f t="shared" si="233"/>
        <v>3100238</v>
      </c>
      <c r="BA219" s="29"/>
      <c r="BB219" s="29">
        <f>'7.ВС'!BA200</f>
        <v>3078600</v>
      </c>
      <c r="BC219" s="29">
        <f>'7.ВС'!BB200</f>
        <v>3078600</v>
      </c>
      <c r="BD219" s="29">
        <f>'7.ВС'!BC200</f>
        <v>0</v>
      </c>
      <c r="BE219" s="29">
        <f>'7.ВС'!BD200</f>
        <v>3078600</v>
      </c>
      <c r="BF219" s="29">
        <f>'7.ВС'!BE200</f>
        <v>0</v>
      </c>
      <c r="BG219" s="29">
        <f t="shared" si="287"/>
        <v>21638</v>
      </c>
      <c r="BH219" s="80">
        <f t="shared" si="288"/>
        <v>100.7028519456896</v>
      </c>
      <c r="BI219" s="29">
        <f t="shared" si="289"/>
        <v>21638</v>
      </c>
      <c r="BJ219" s="81">
        <f t="shared" si="290"/>
        <v>100.7028519456896</v>
      </c>
    </row>
    <row r="220" spans="1:62" ht="85.5" hidden="1" x14ac:dyDescent="0.25">
      <c r="A220" s="25" t="s">
        <v>254</v>
      </c>
      <c r="B220" s="13">
        <v>51</v>
      </c>
      <c r="C220" s="13">
        <v>5</v>
      </c>
      <c r="D220" s="27" t="s">
        <v>87</v>
      </c>
      <c r="E220" s="13"/>
      <c r="F220" s="27"/>
      <c r="G220" s="27"/>
      <c r="H220" s="27"/>
      <c r="I220" s="27"/>
      <c r="J220" s="30">
        <f t="shared" ref="J220:BF220" si="300">J221</f>
        <v>8028768</v>
      </c>
      <c r="K220" s="30">
        <f t="shared" si="300"/>
        <v>8028768</v>
      </c>
      <c r="L220" s="30">
        <f t="shared" si="300"/>
        <v>0</v>
      </c>
      <c r="M220" s="30">
        <f t="shared" si="300"/>
        <v>0</v>
      </c>
      <c r="N220" s="30">
        <f t="shared" si="300"/>
        <v>0</v>
      </c>
      <c r="O220" s="30">
        <f t="shared" si="300"/>
        <v>0</v>
      </c>
      <c r="P220" s="30">
        <f t="shared" si="300"/>
        <v>0</v>
      </c>
      <c r="Q220" s="30">
        <f t="shared" si="300"/>
        <v>0</v>
      </c>
      <c r="R220" s="30">
        <f t="shared" si="300"/>
        <v>8028768</v>
      </c>
      <c r="S220" s="30">
        <f t="shared" si="300"/>
        <v>8028768</v>
      </c>
      <c r="T220" s="30">
        <f t="shared" si="300"/>
        <v>0</v>
      </c>
      <c r="U220" s="30">
        <f t="shared" si="300"/>
        <v>0</v>
      </c>
      <c r="V220" s="30">
        <f t="shared" si="300"/>
        <v>0</v>
      </c>
      <c r="W220" s="30">
        <f t="shared" si="300"/>
        <v>0</v>
      </c>
      <c r="X220" s="30">
        <f t="shared" si="300"/>
        <v>0</v>
      </c>
      <c r="Y220" s="30">
        <f t="shared" si="300"/>
        <v>0</v>
      </c>
      <c r="Z220" s="30">
        <f t="shared" si="300"/>
        <v>8028768</v>
      </c>
      <c r="AA220" s="30">
        <f t="shared" si="300"/>
        <v>8028768</v>
      </c>
      <c r="AB220" s="30">
        <f t="shared" si="300"/>
        <v>0</v>
      </c>
      <c r="AC220" s="30">
        <f t="shared" si="300"/>
        <v>0</v>
      </c>
      <c r="AD220" s="30">
        <f t="shared" si="300"/>
        <v>0</v>
      </c>
      <c r="AE220" s="30">
        <f t="shared" si="300"/>
        <v>0</v>
      </c>
      <c r="AF220" s="30">
        <f t="shared" si="300"/>
        <v>0</v>
      </c>
      <c r="AG220" s="30">
        <f t="shared" si="300"/>
        <v>0</v>
      </c>
      <c r="AH220" s="30">
        <f t="shared" si="300"/>
        <v>8028768</v>
      </c>
      <c r="AI220" s="30">
        <f t="shared" si="300"/>
        <v>8028768</v>
      </c>
      <c r="AJ220" s="30">
        <f t="shared" si="300"/>
        <v>0</v>
      </c>
      <c r="AK220" s="30">
        <f t="shared" si="300"/>
        <v>0</v>
      </c>
      <c r="AL220" s="30"/>
      <c r="AM220" s="30"/>
      <c r="AN220" s="30"/>
      <c r="AO220" s="30"/>
      <c r="AP220" s="30"/>
      <c r="AQ220" s="30">
        <f t="shared" si="300"/>
        <v>4014384</v>
      </c>
      <c r="AR220" s="30"/>
      <c r="AS220" s="9">
        <f t="shared" si="267"/>
        <v>4014384</v>
      </c>
      <c r="AT220" s="30"/>
      <c r="AU220" s="9">
        <f t="shared" si="232"/>
        <v>4014384</v>
      </c>
      <c r="AV220" s="30">
        <f t="shared" si="300"/>
        <v>4014384</v>
      </c>
      <c r="AW220" s="30"/>
      <c r="AX220" s="29">
        <f t="shared" si="269"/>
        <v>4014384</v>
      </c>
      <c r="AY220" s="30"/>
      <c r="AZ220" s="29">
        <f t="shared" si="233"/>
        <v>4014384</v>
      </c>
      <c r="BA220" s="30"/>
      <c r="BB220" s="30">
        <f t="shared" si="300"/>
        <v>11361636</v>
      </c>
      <c r="BC220" s="30">
        <f t="shared" si="300"/>
        <v>11361636</v>
      </c>
      <c r="BD220" s="30">
        <f t="shared" si="300"/>
        <v>11361636</v>
      </c>
      <c r="BE220" s="30">
        <f t="shared" si="300"/>
        <v>0</v>
      </c>
      <c r="BF220" s="30">
        <f t="shared" si="300"/>
        <v>0</v>
      </c>
      <c r="BG220" s="29">
        <f t="shared" si="287"/>
        <v>-3332868</v>
      </c>
      <c r="BH220" s="80">
        <f t="shared" si="288"/>
        <v>70.665597806513077</v>
      </c>
      <c r="BI220" s="29">
        <f t="shared" si="289"/>
        <v>-3332868</v>
      </c>
      <c r="BJ220" s="81">
        <f t="shared" si="290"/>
        <v>70.665597806513077</v>
      </c>
    </row>
    <row r="221" spans="1:62" ht="28.5" hidden="1" x14ac:dyDescent="0.25">
      <c r="A221" s="25" t="s">
        <v>9</v>
      </c>
      <c r="B221" s="13">
        <v>51</v>
      </c>
      <c r="C221" s="13">
        <v>5</v>
      </c>
      <c r="D221" s="3" t="s">
        <v>87</v>
      </c>
      <c r="E221" s="13">
        <v>851</v>
      </c>
      <c r="F221" s="27"/>
      <c r="G221" s="33"/>
      <c r="H221" s="33"/>
      <c r="I221" s="27"/>
      <c r="J221" s="30">
        <f t="shared" ref="J221" si="301">J222+J225</f>
        <v>8028768</v>
      </c>
      <c r="K221" s="30">
        <f t="shared" ref="K221:U221" si="302">K222+K225</f>
        <v>8028768</v>
      </c>
      <c r="L221" s="30">
        <f t="shared" si="302"/>
        <v>0</v>
      </c>
      <c r="M221" s="30">
        <f t="shared" si="302"/>
        <v>0</v>
      </c>
      <c r="N221" s="30">
        <f t="shared" si="302"/>
        <v>0</v>
      </c>
      <c r="O221" s="30">
        <f t="shared" si="302"/>
        <v>0</v>
      </c>
      <c r="P221" s="30">
        <f t="shared" si="302"/>
        <v>0</v>
      </c>
      <c r="Q221" s="30">
        <f t="shared" si="302"/>
        <v>0</v>
      </c>
      <c r="R221" s="30">
        <f t="shared" si="302"/>
        <v>8028768</v>
      </c>
      <c r="S221" s="30">
        <f t="shared" si="302"/>
        <v>8028768</v>
      </c>
      <c r="T221" s="30">
        <f t="shared" si="302"/>
        <v>0</v>
      </c>
      <c r="U221" s="30">
        <f t="shared" si="302"/>
        <v>0</v>
      </c>
      <c r="V221" s="30">
        <f t="shared" ref="V221:AC221" si="303">V222+V225</f>
        <v>0</v>
      </c>
      <c r="W221" s="30">
        <f t="shared" si="303"/>
        <v>0</v>
      </c>
      <c r="X221" s="30">
        <f t="shared" si="303"/>
        <v>0</v>
      </c>
      <c r="Y221" s="30">
        <f t="shared" si="303"/>
        <v>0</v>
      </c>
      <c r="Z221" s="30">
        <f t="shared" si="303"/>
        <v>8028768</v>
      </c>
      <c r="AA221" s="30">
        <f t="shared" si="303"/>
        <v>8028768</v>
      </c>
      <c r="AB221" s="30">
        <f t="shared" si="303"/>
        <v>0</v>
      </c>
      <c r="AC221" s="30">
        <f t="shared" si="303"/>
        <v>0</v>
      </c>
      <c r="AD221" s="30">
        <f t="shared" ref="AD221:AK221" si="304">AD222+AD225</f>
        <v>0</v>
      </c>
      <c r="AE221" s="30">
        <f t="shared" si="304"/>
        <v>0</v>
      </c>
      <c r="AF221" s="30">
        <f t="shared" si="304"/>
        <v>0</v>
      </c>
      <c r="AG221" s="30">
        <f t="shared" si="304"/>
        <v>0</v>
      </c>
      <c r="AH221" s="30">
        <f t="shared" si="304"/>
        <v>8028768</v>
      </c>
      <c r="AI221" s="30">
        <f t="shared" si="304"/>
        <v>8028768</v>
      </c>
      <c r="AJ221" s="30">
        <f t="shared" si="304"/>
        <v>0</v>
      </c>
      <c r="AK221" s="30">
        <f t="shared" si="304"/>
        <v>0</v>
      </c>
      <c r="AL221" s="30"/>
      <c r="AM221" s="30"/>
      <c r="AN221" s="30"/>
      <c r="AO221" s="30"/>
      <c r="AP221" s="30"/>
      <c r="AQ221" s="30">
        <f t="shared" ref="AQ221:BF221" si="305">AQ222+AQ225</f>
        <v>4014384</v>
      </c>
      <c r="AR221" s="30"/>
      <c r="AS221" s="9">
        <f t="shared" si="267"/>
        <v>4014384</v>
      </c>
      <c r="AT221" s="30"/>
      <c r="AU221" s="9">
        <f t="shared" si="232"/>
        <v>4014384</v>
      </c>
      <c r="AV221" s="30">
        <f t="shared" si="305"/>
        <v>4014384</v>
      </c>
      <c r="AW221" s="30"/>
      <c r="AX221" s="29">
        <f t="shared" si="269"/>
        <v>4014384</v>
      </c>
      <c r="AY221" s="30"/>
      <c r="AZ221" s="29">
        <f t="shared" si="233"/>
        <v>4014384</v>
      </c>
      <c r="BA221" s="30"/>
      <c r="BB221" s="30">
        <f t="shared" ref="BB221" si="306">BB222+BB225</f>
        <v>11361636</v>
      </c>
      <c r="BC221" s="30">
        <f t="shared" si="305"/>
        <v>11361636</v>
      </c>
      <c r="BD221" s="30">
        <f t="shared" si="305"/>
        <v>11361636</v>
      </c>
      <c r="BE221" s="30">
        <f t="shared" si="305"/>
        <v>0</v>
      </c>
      <c r="BF221" s="30">
        <f t="shared" si="305"/>
        <v>0</v>
      </c>
      <c r="BG221" s="29">
        <f t="shared" si="287"/>
        <v>-3332868</v>
      </c>
      <c r="BH221" s="80">
        <f t="shared" si="288"/>
        <v>70.665597806513077</v>
      </c>
      <c r="BI221" s="29">
        <f t="shared" si="289"/>
        <v>-3332868</v>
      </c>
      <c r="BJ221" s="81">
        <f t="shared" si="290"/>
        <v>70.665597806513077</v>
      </c>
    </row>
    <row r="222" spans="1:62" ht="105" hidden="1" x14ac:dyDescent="0.25">
      <c r="A222" s="22" t="s">
        <v>255</v>
      </c>
      <c r="B222" s="124">
        <v>51</v>
      </c>
      <c r="C222" s="124">
        <v>5</v>
      </c>
      <c r="D222" s="3" t="s">
        <v>87</v>
      </c>
      <c r="E222" s="124">
        <v>851</v>
      </c>
      <c r="F222" s="4" t="s">
        <v>127</v>
      </c>
      <c r="G222" s="4" t="s">
        <v>16</v>
      </c>
      <c r="H222" s="4" t="s">
        <v>256</v>
      </c>
      <c r="I222" s="4"/>
      <c r="J222" s="8">
        <f t="shared" ref="J222:BC223" si="307">J223</f>
        <v>0</v>
      </c>
      <c r="K222" s="8">
        <f t="shared" si="307"/>
        <v>0</v>
      </c>
      <c r="L222" s="8">
        <f t="shared" si="307"/>
        <v>0</v>
      </c>
      <c r="M222" s="8">
        <f t="shared" si="307"/>
        <v>0</v>
      </c>
      <c r="N222" s="8">
        <f t="shared" si="307"/>
        <v>0</v>
      </c>
      <c r="O222" s="8">
        <f t="shared" si="307"/>
        <v>0</v>
      </c>
      <c r="P222" s="8">
        <f t="shared" si="307"/>
        <v>0</v>
      </c>
      <c r="Q222" s="8">
        <f t="shared" si="307"/>
        <v>0</v>
      </c>
      <c r="R222" s="8">
        <f t="shared" si="307"/>
        <v>0</v>
      </c>
      <c r="S222" s="8">
        <f t="shared" si="307"/>
        <v>0</v>
      </c>
      <c r="T222" s="8">
        <f t="shared" si="307"/>
        <v>0</v>
      </c>
      <c r="U222" s="8">
        <f t="shared" si="307"/>
        <v>0</v>
      </c>
      <c r="V222" s="8">
        <f t="shared" si="307"/>
        <v>0</v>
      </c>
      <c r="W222" s="8">
        <f t="shared" si="307"/>
        <v>0</v>
      </c>
      <c r="X222" s="8">
        <f t="shared" si="307"/>
        <v>0</v>
      </c>
      <c r="Y222" s="8">
        <f t="shared" si="307"/>
        <v>0</v>
      </c>
      <c r="Z222" s="8">
        <f t="shared" si="307"/>
        <v>0</v>
      </c>
      <c r="AA222" s="8">
        <f t="shared" si="307"/>
        <v>0</v>
      </c>
      <c r="AB222" s="8">
        <f t="shared" si="307"/>
        <v>0</v>
      </c>
      <c r="AC222" s="8">
        <f t="shared" si="307"/>
        <v>0</v>
      </c>
      <c r="AD222" s="8">
        <f t="shared" si="307"/>
        <v>0</v>
      </c>
      <c r="AE222" s="8">
        <f t="shared" si="307"/>
        <v>0</v>
      </c>
      <c r="AF222" s="8">
        <f t="shared" si="307"/>
        <v>0</v>
      </c>
      <c r="AG222" s="8">
        <f t="shared" si="307"/>
        <v>0</v>
      </c>
      <c r="AH222" s="8">
        <f t="shared" si="307"/>
        <v>0</v>
      </c>
      <c r="AI222" s="8">
        <f t="shared" si="307"/>
        <v>0</v>
      </c>
      <c r="AJ222" s="8">
        <f t="shared" si="307"/>
        <v>0</v>
      </c>
      <c r="AK222" s="8">
        <f t="shared" si="307"/>
        <v>0</v>
      </c>
      <c r="AL222" s="8"/>
      <c r="AM222" s="8"/>
      <c r="AN222" s="8"/>
      <c r="AO222" s="8"/>
      <c r="AP222" s="8"/>
      <c r="AQ222" s="8">
        <f t="shared" si="307"/>
        <v>0</v>
      </c>
      <c r="AR222" s="8"/>
      <c r="AS222" s="9">
        <f t="shared" si="267"/>
        <v>0</v>
      </c>
      <c r="AT222" s="8"/>
      <c r="AU222" s="9">
        <f t="shared" si="232"/>
        <v>0</v>
      </c>
      <c r="AV222" s="8">
        <f t="shared" si="307"/>
        <v>0</v>
      </c>
      <c r="AW222" s="8"/>
      <c r="AX222" s="29">
        <f t="shared" si="269"/>
        <v>0</v>
      </c>
      <c r="AY222" s="8"/>
      <c r="AZ222" s="29">
        <f t="shared" si="233"/>
        <v>0</v>
      </c>
      <c r="BA222" s="8"/>
      <c r="BB222" s="8">
        <f t="shared" si="307"/>
        <v>0</v>
      </c>
      <c r="BC222" s="8">
        <f t="shared" si="307"/>
        <v>0</v>
      </c>
      <c r="BD222" s="8">
        <f t="shared" ref="BB222:BF223" si="308">BD223</f>
        <v>0</v>
      </c>
      <c r="BE222" s="8">
        <f t="shared" si="308"/>
        <v>0</v>
      </c>
      <c r="BF222" s="8">
        <f t="shared" si="308"/>
        <v>0</v>
      </c>
      <c r="BG222" s="29">
        <f t="shared" si="287"/>
        <v>0</v>
      </c>
      <c r="BH222" s="80" t="e">
        <f t="shared" si="288"/>
        <v>#DIV/0!</v>
      </c>
      <c r="BI222" s="29">
        <f t="shared" si="289"/>
        <v>0</v>
      </c>
      <c r="BJ222" s="81" t="e">
        <f t="shared" si="290"/>
        <v>#DIV/0!</v>
      </c>
    </row>
    <row r="223" spans="1:62" s="31" customFormat="1" ht="45" hidden="1" x14ac:dyDescent="0.25">
      <c r="A223" s="106" t="s">
        <v>97</v>
      </c>
      <c r="B223" s="124">
        <v>51</v>
      </c>
      <c r="C223" s="124">
        <v>5</v>
      </c>
      <c r="D223" s="4" t="s">
        <v>87</v>
      </c>
      <c r="E223" s="124">
        <v>851</v>
      </c>
      <c r="F223" s="4" t="s">
        <v>127</v>
      </c>
      <c r="G223" s="4" t="s">
        <v>16</v>
      </c>
      <c r="H223" s="4" t="s">
        <v>256</v>
      </c>
      <c r="I223" s="4" t="s">
        <v>98</v>
      </c>
      <c r="J223" s="8">
        <f t="shared" si="307"/>
        <v>0</v>
      </c>
      <c r="K223" s="8">
        <f t="shared" si="307"/>
        <v>0</v>
      </c>
      <c r="L223" s="8">
        <f t="shared" si="307"/>
        <v>0</v>
      </c>
      <c r="M223" s="8">
        <f t="shared" si="307"/>
        <v>0</v>
      </c>
      <c r="N223" s="8">
        <f t="shared" si="307"/>
        <v>0</v>
      </c>
      <c r="O223" s="8">
        <f t="shared" si="307"/>
        <v>0</v>
      </c>
      <c r="P223" s="8">
        <f t="shared" si="307"/>
        <v>0</v>
      </c>
      <c r="Q223" s="8">
        <f t="shared" si="307"/>
        <v>0</v>
      </c>
      <c r="R223" s="8">
        <f t="shared" si="307"/>
        <v>0</v>
      </c>
      <c r="S223" s="8">
        <f t="shared" si="307"/>
        <v>0</v>
      </c>
      <c r="T223" s="8">
        <f t="shared" si="307"/>
        <v>0</v>
      </c>
      <c r="U223" s="8">
        <f t="shared" si="307"/>
        <v>0</v>
      </c>
      <c r="V223" s="8">
        <f t="shared" si="307"/>
        <v>0</v>
      </c>
      <c r="W223" s="8">
        <f t="shared" si="307"/>
        <v>0</v>
      </c>
      <c r="X223" s="8">
        <f t="shared" si="307"/>
        <v>0</v>
      </c>
      <c r="Y223" s="8">
        <f t="shared" si="307"/>
        <v>0</v>
      </c>
      <c r="Z223" s="8">
        <f t="shared" si="307"/>
        <v>0</v>
      </c>
      <c r="AA223" s="8">
        <f t="shared" si="307"/>
        <v>0</v>
      </c>
      <c r="AB223" s="8">
        <f t="shared" si="307"/>
        <v>0</v>
      </c>
      <c r="AC223" s="8">
        <f t="shared" si="307"/>
        <v>0</v>
      </c>
      <c r="AD223" s="8">
        <f t="shared" si="307"/>
        <v>0</v>
      </c>
      <c r="AE223" s="8">
        <f t="shared" si="307"/>
        <v>0</v>
      </c>
      <c r="AF223" s="8">
        <f t="shared" si="307"/>
        <v>0</v>
      </c>
      <c r="AG223" s="8">
        <f t="shared" si="307"/>
        <v>0</v>
      </c>
      <c r="AH223" s="8">
        <f t="shared" si="307"/>
        <v>0</v>
      </c>
      <c r="AI223" s="8">
        <f t="shared" si="307"/>
        <v>0</v>
      </c>
      <c r="AJ223" s="8">
        <f t="shared" si="307"/>
        <v>0</v>
      </c>
      <c r="AK223" s="8">
        <f t="shared" si="307"/>
        <v>0</v>
      </c>
      <c r="AL223" s="8"/>
      <c r="AM223" s="8"/>
      <c r="AN223" s="8"/>
      <c r="AO223" s="8"/>
      <c r="AP223" s="8"/>
      <c r="AQ223" s="8">
        <f t="shared" si="307"/>
        <v>0</v>
      </c>
      <c r="AR223" s="8"/>
      <c r="AS223" s="9">
        <f t="shared" si="267"/>
        <v>0</v>
      </c>
      <c r="AT223" s="8"/>
      <c r="AU223" s="9">
        <f t="shared" si="232"/>
        <v>0</v>
      </c>
      <c r="AV223" s="8">
        <f t="shared" si="307"/>
        <v>0</v>
      </c>
      <c r="AW223" s="8"/>
      <c r="AX223" s="29">
        <f t="shared" si="269"/>
        <v>0</v>
      </c>
      <c r="AY223" s="8"/>
      <c r="AZ223" s="29">
        <f t="shared" si="233"/>
        <v>0</v>
      </c>
      <c r="BA223" s="8"/>
      <c r="BB223" s="8">
        <f t="shared" si="308"/>
        <v>0</v>
      </c>
      <c r="BC223" s="8">
        <f t="shared" si="308"/>
        <v>0</v>
      </c>
      <c r="BD223" s="8">
        <f t="shared" si="308"/>
        <v>0</v>
      </c>
      <c r="BE223" s="8">
        <f t="shared" si="308"/>
        <v>0</v>
      </c>
      <c r="BF223" s="8">
        <f t="shared" si="308"/>
        <v>0</v>
      </c>
      <c r="BG223" s="29">
        <f t="shared" si="287"/>
        <v>0</v>
      </c>
      <c r="BH223" s="80" t="e">
        <f t="shared" si="288"/>
        <v>#DIV/0!</v>
      </c>
      <c r="BI223" s="29">
        <f t="shared" si="289"/>
        <v>0</v>
      </c>
      <c r="BJ223" s="81" t="e">
        <f t="shared" si="290"/>
        <v>#DIV/0!</v>
      </c>
    </row>
    <row r="224" spans="1:62" hidden="1" x14ac:dyDescent="0.25">
      <c r="A224" s="106" t="s">
        <v>99</v>
      </c>
      <c r="B224" s="124">
        <v>51</v>
      </c>
      <c r="C224" s="124">
        <v>5</v>
      </c>
      <c r="D224" s="4" t="s">
        <v>87</v>
      </c>
      <c r="E224" s="124">
        <v>851</v>
      </c>
      <c r="F224" s="4" t="s">
        <v>127</v>
      </c>
      <c r="G224" s="4" t="s">
        <v>16</v>
      </c>
      <c r="H224" s="4" t="s">
        <v>256</v>
      </c>
      <c r="I224" s="4" t="s">
        <v>100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9">
        <f t="shared" si="267"/>
        <v>0</v>
      </c>
      <c r="AT224" s="8"/>
      <c r="AU224" s="9">
        <f t="shared" si="232"/>
        <v>0</v>
      </c>
      <c r="AV224" s="8"/>
      <c r="AW224" s="8"/>
      <c r="AX224" s="29">
        <f t="shared" si="269"/>
        <v>0</v>
      </c>
      <c r="AY224" s="8"/>
      <c r="AZ224" s="29">
        <f t="shared" si="233"/>
        <v>0</v>
      </c>
      <c r="BA224" s="8"/>
      <c r="BB224" s="8"/>
      <c r="BC224" s="8"/>
      <c r="BD224" s="8"/>
      <c r="BE224" s="8"/>
      <c r="BF224" s="8"/>
      <c r="BG224" s="29">
        <f t="shared" si="287"/>
        <v>0</v>
      </c>
      <c r="BH224" s="80" t="e">
        <f t="shared" si="288"/>
        <v>#DIV/0!</v>
      </c>
      <c r="BI224" s="29">
        <f t="shared" si="289"/>
        <v>0</v>
      </c>
      <c r="BJ224" s="81" t="e">
        <f t="shared" si="290"/>
        <v>#DIV/0!</v>
      </c>
    </row>
    <row r="225" spans="1:62" ht="105" hidden="1" x14ac:dyDescent="0.25">
      <c r="A225" s="22" t="s">
        <v>363</v>
      </c>
      <c r="B225" s="124">
        <v>51</v>
      </c>
      <c r="C225" s="124">
        <v>5</v>
      </c>
      <c r="D225" s="3" t="s">
        <v>87</v>
      </c>
      <c r="E225" s="124">
        <v>851</v>
      </c>
      <c r="F225" s="4" t="s">
        <v>127</v>
      </c>
      <c r="G225" s="4" t="s">
        <v>16</v>
      </c>
      <c r="H225" s="4" t="s">
        <v>257</v>
      </c>
      <c r="I225" s="4"/>
      <c r="J225" s="29">
        <f t="shared" ref="J225:BC226" si="309">J226</f>
        <v>8028768</v>
      </c>
      <c r="K225" s="29">
        <f t="shared" si="309"/>
        <v>8028768</v>
      </c>
      <c r="L225" s="29">
        <f t="shared" si="309"/>
        <v>0</v>
      </c>
      <c r="M225" s="29">
        <f t="shared" si="309"/>
        <v>0</v>
      </c>
      <c r="N225" s="29">
        <f t="shared" si="309"/>
        <v>0</v>
      </c>
      <c r="O225" s="29">
        <f t="shared" si="309"/>
        <v>0</v>
      </c>
      <c r="P225" s="29">
        <f t="shared" si="309"/>
        <v>0</v>
      </c>
      <c r="Q225" s="29">
        <f t="shared" si="309"/>
        <v>0</v>
      </c>
      <c r="R225" s="29">
        <f t="shared" si="309"/>
        <v>8028768</v>
      </c>
      <c r="S225" s="29">
        <f t="shared" si="309"/>
        <v>8028768</v>
      </c>
      <c r="T225" s="29">
        <f t="shared" si="309"/>
        <v>0</v>
      </c>
      <c r="U225" s="29">
        <f t="shared" si="309"/>
        <v>0</v>
      </c>
      <c r="V225" s="29">
        <f t="shared" si="309"/>
        <v>0</v>
      </c>
      <c r="W225" s="29">
        <f t="shared" si="309"/>
        <v>0</v>
      </c>
      <c r="X225" s="29">
        <f t="shared" si="309"/>
        <v>0</v>
      </c>
      <c r="Y225" s="29">
        <f t="shared" si="309"/>
        <v>0</v>
      </c>
      <c r="Z225" s="29">
        <f t="shared" si="309"/>
        <v>8028768</v>
      </c>
      <c r="AA225" s="29">
        <f t="shared" si="309"/>
        <v>8028768</v>
      </c>
      <c r="AB225" s="29">
        <f t="shared" si="309"/>
        <v>0</v>
      </c>
      <c r="AC225" s="29">
        <f t="shared" si="309"/>
        <v>0</v>
      </c>
      <c r="AD225" s="29">
        <f t="shared" si="309"/>
        <v>0</v>
      </c>
      <c r="AE225" s="29">
        <f t="shared" si="309"/>
        <v>0</v>
      </c>
      <c r="AF225" s="29">
        <f t="shared" si="309"/>
        <v>0</v>
      </c>
      <c r="AG225" s="29">
        <f t="shared" si="309"/>
        <v>0</v>
      </c>
      <c r="AH225" s="29">
        <f t="shared" si="309"/>
        <v>8028768</v>
      </c>
      <c r="AI225" s="29">
        <f t="shared" si="309"/>
        <v>8028768</v>
      </c>
      <c r="AJ225" s="29">
        <f t="shared" si="309"/>
        <v>0</v>
      </c>
      <c r="AK225" s="29">
        <f t="shared" si="309"/>
        <v>0</v>
      </c>
      <c r="AL225" s="29"/>
      <c r="AM225" s="29"/>
      <c r="AN225" s="29"/>
      <c r="AO225" s="29"/>
      <c r="AP225" s="29"/>
      <c r="AQ225" s="29">
        <f t="shared" si="309"/>
        <v>4014384</v>
      </c>
      <c r="AR225" s="29"/>
      <c r="AS225" s="9">
        <f t="shared" si="267"/>
        <v>4014384</v>
      </c>
      <c r="AT225" s="29"/>
      <c r="AU225" s="9">
        <f t="shared" si="232"/>
        <v>4014384</v>
      </c>
      <c r="AV225" s="29">
        <f t="shared" si="309"/>
        <v>4014384</v>
      </c>
      <c r="AW225" s="29"/>
      <c r="AX225" s="29">
        <f t="shared" si="269"/>
        <v>4014384</v>
      </c>
      <c r="AY225" s="29"/>
      <c r="AZ225" s="29">
        <f t="shared" si="233"/>
        <v>4014384</v>
      </c>
      <c r="BA225" s="29"/>
      <c r="BB225" s="29">
        <f t="shared" si="309"/>
        <v>11361636</v>
      </c>
      <c r="BC225" s="29">
        <f t="shared" si="309"/>
        <v>11361636</v>
      </c>
      <c r="BD225" s="29">
        <f t="shared" ref="BB225:BF226" si="310">BD226</f>
        <v>11361636</v>
      </c>
      <c r="BE225" s="29">
        <f t="shared" si="310"/>
        <v>0</v>
      </c>
      <c r="BF225" s="29">
        <f t="shared" si="310"/>
        <v>0</v>
      </c>
      <c r="BG225" s="29">
        <f t="shared" si="287"/>
        <v>-3332868</v>
      </c>
      <c r="BH225" s="80">
        <f t="shared" si="288"/>
        <v>70.665597806513077</v>
      </c>
      <c r="BI225" s="29">
        <f t="shared" si="289"/>
        <v>-3332868</v>
      </c>
      <c r="BJ225" s="81">
        <f t="shared" si="290"/>
        <v>70.665597806513077</v>
      </c>
    </row>
    <row r="226" spans="1:62" ht="45" hidden="1" x14ac:dyDescent="0.25">
      <c r="A226" s="106" t="s">
        <v>97</v>
      </c>
      <c r="B226" s="124">
        <v>51</v>
      </c>
      <c r="C226" s="124">
        <v>5</v>
      </c>
      <c r="D226" s="4" t="s">
        <v>87</v>
      </c>
      <c r="E226" s="124">
        <v>851</v>
      </c>
      <c r="F226" s="4" t="s">
        <v>127</v>
      </c>
      <c r="G226" s="4" t="s">
        <v>16</v>
      </c>
      <c r="H226" s="4" t="s">
        <v>257</v>
      </c>
      <c r="I226" s="4" t="s">
        <v>98</v>
      </c>
      <c r="J226" s="8">
        <f t="shared" si="309"/>
        <v>8028768</v>
      </c>
      <c r="K226" s="8">
        <f t="shared" si="309"/>
        <v>8028768</v>
      </c>
      <c r="L226" s="8">
        <f t="shared" si="309"/>
        <v>0</v>
      </c>
      <c r="M226" s="8">
        <f t="shared" si="309"/>
        <v>0</v>
      </c>
      <c r="N226" s="8">
        <f t="shared" si="309"/>
        <v>0</v>
      </c>
      <c r="O226" s="8">
        <f t="shared" si="309"/>
        <v>0</v>
      </c>
      <c r="P226" s="8">
        <f t="shared" si="309"/>
        <v>0</v>
      </c>
      <c r="Q226" s="8">
        <f t="shared" si="309"/>
        <v>0</v>
      </c>
      <c r="R226" s="8">
        <f t="shared" si="309"/>
        <v>8028768</v>
      </c>
      <c r="S226" s="8">
        <f t="shared" si="309"/>
        <v>8028768</v>
      </c>
      <c r="T226" s="8">
        <f t="shared" si="309"/>
        <v>0</v>
      </c>
      <c r="U226" s="8">
        <f t="shared" si="309"/>
        <v>0</v>
      </c>
      <c r="V226" s="8">
        <f t="shared" si="309"/>
        <v>0</v>
      </c>
      <c r="W226" s="8">
        <f t="shared" si="309"/>
        <v>0</v>
      </c>
      <c r="X226" s="8">
        <f t="shared" si="309"/>
        <v>0</v>
      </c>
      <c r="Y226" s="8">
        <f t="shared" si="309"/>
        <v>0</v>
      </c>
      <c r="Z226" s="8">
        <f t="shared" si="309"/>
        <v>8028768</v>
      </c>
      <c r="AA226" s="8">
        <f t="shared" si="309"/>
        <v>8028768</v>
      </c>
      <c r="AB226" s="8">
        <f t="shared" si="309"/>
        <v>0</v>
      </c>
      <c r="AC226" s="8">
        <f t="shared" si="309"/>
        <v>0</v>
      </c>
      <c r="AD226" s="8">
        <f t="shared" si="309"/>
        <v>0</v>
      </c>
      <c r="AE226" s="8">
        <f t="shared" si="309"/>
        <v>0</v>
      </c>
      <c r="AF226" s="8">
        <f t="shared" si="309"/>
        <v>0</v>
      </c>
      <c r="AG226" s="8">
        <f t="shared" si="309"/>
        <v>0</v>
      </c>
      <c r="AH226" s="8">
        <f t="shared" si="309"/>
        <v>8028768</v>
      </c>
      <c r="AI226" s="8">
        <f t="shared" si="309"/>
        <v>8028768</v>
      </c>
      <c r="AJ226" s="8">
        <f t="shared" si="309"/>
        <v>0</v>
      </c>
      <c r="AK226" s="8">
        <f t="shared" si="309"/>
        <v>0</v>
      </c>
      <c r="AL226" s="8"/>
      <c r="AM226" s="8"/>
      <c r="AN226" s="8"/>
      <c r="AO226" s="8"/>
      <c r="AP226" s="8"/>
      <c r="AQ226" s="8">
        <f t="shared" si="309"/>
        <v>4014384</v>
      </c>
      <c r="AR226" s="8"/>
      <c r="AS226" s="9">
        <f t="shared" si="267"/>
        <v>4014384</v>
      </c>
      <c r="AT226" s="8"/>
      <c r="AU226" s="9">
        <f t="shared" si="232"/>
        <v>4014384</v>
      </c>
      <c r="AV226" s="8">
        <f t="shared" si="309"/>
        <v>4014384</v>
      </c>
      <c r="AW226" s="8"/>
      <c r="AX226" s="29">
        <f t="shared" si="269"/>
        <v>4014384</v>
      </c>
      <c r="AY226" s="8"/>
      <c r="AZ226" s="29">
        <f t="shared" si="233"/>
        <v>4014384</v>
      </c>
      <c r="BA226" s="8"/>
      <c r="BB226" s="8">
        <f t="shared" si="310"/>
        <v>11361636</v>
      </c>
      <c r="BC226" s="8">
        <f t="shared" si="310"/>
        <v>11361636</v>
      </c>
      <c r="BD226" s="8">
        <f t="shared" si="310"/>
        <v>11361636</v>
      </c>
      <c r="BE226" s="8">
        <f t="shared" si="310"/>
        <v>0</v>
      </c>
      <c r="BF226" s="8">
        <f t="shared" si="310"/>
        <v>0</v>
      </c>
      <c r="BG226" s="29">
        <f t="shared" si="287"/>
        <v>-3332868</v>
      </c>
      <c r="BH226" s="80">
        <f t="shared" si="288"/>
        <v>70.665597806513077</v>
      </c>
      <c r="BI226" s="29">
        <f t="shared" si="289"/>
        <v>-3332868</v>
      </c>
      <c r="BJ226" s="81">
        <f t="shared" si="290"/>
        <v>70.665597806513077</v>
      </c>
    </row>
    <row r="227" spans="1:62" hidden="1" x14ac:dyDescent="0.25">
      <c r="A227" s="106" t="s">
        <v>99</v>
      </c>
      <c r="B227" s="124">
        <v>51</v>
      </c>
      <c r="C227" s="124">
        <v>5</v>
      </c>
      <c r="D227" s="4" t="s">
        <v>87</v>
      </c>
      <c r="E227" s="124">
        <v>851</v>
      </c>
      <c r="F227" s="4" t="s">
        <v>127</v>
      </c>
      <c r="G227" s="4" t="s">
        <v>16</v>
      </c>
      <c r="H227" s="4" t="s">
        <v>257</v>
      </c>
      <c r="I227" s="4" t="s">
        <v>100</v>
      </c>
      <c r="J227" s="8">
        <f>'7.ВС'!J214</f>
        <v>8028768</v>
      </c>
      <c r="K227" s="8">
        <f>'7.ВС'!K214</f>
        <v>8028768</v>
      </c>
      <c r="L227" s="8">
        <f>'7.ВС'!L214</f>
        <v>0</v>
      </c>
      <c r="M227" s="8">
        <f>'7.ВС'!M214</f>
        <v>0</v>
      </c>
      <c r="N227" s="8">
        <f>'7.ВС'!N214</f>
        <v>0</v>
      </c>
      <c r="O227" s="8">
        <f>'7.ВС'!O214</f>
        <v>0</v>
      </c>
      <c r="P227" s="8">
        <f>'7.ВС'!P214</f>
        <v>0</v>
      </c>
      <c r="Q227" s="8">
        <f>'7.ВС'!Q214</f>
        <v>0</v>
      </c>
      <c r="R227" s="8">
        <f>'7.ВС'!R214</f>
        <v>8028768</v>
      </c>
      <c r="S227" s="8">
        <f>'7.ВС'!S214</f>
        <v>8028768</v>
      </c>
      <c r="T227" s="8">
        <f>'7.ВС'!T214</f>
        <v>0</v>
      </c>
      <c r="U227" s="8">
        <f>'7.ВС'!U214</f>
        <v>0</v>
      </c>
      <c r="V227" s="8">
        <f>'7.ВС'!V214</f>
        <v>0</v>
      </c>
      <c r="W227" s="8">
        <f>'7.ВС'!W214</f>
        <v>0</v>
      </c>
      <c r="X227" s="8">
        <f>'7.ВС'!X214</f>
        <v>0</v>
      </c>
      <c r="Y227" s="8">
        <f>'7.ВС'!Y214</f>
        <v>0</v>
      </c>
      <c r="Z227" s="8">
        <f>'7.ВС'!Z214</f>
        <v>8028768</v>
      </c>
      <c r="AA227" s="8">
        <f>'7.ВС'!AA214</f>
        <v>8028768</v>
      </c>
      <c r="AB227" s="8">
        <f>'7.ВС'!AB214</f>
        <v>0</v>
      </c>
      <c r="AC227" s="8">
        <f>'7.ВС'!AC214</f>
        <v>0</v>
      </c>
      <c r="AD227" s="8">
        <f>'7.ВС'!AD214</f>
        <v>0</v>
      </c>
      <c r="AE227" s="8">
        <f>'7.ВС'!AE214</f>
        <v>0</v>
      </c>
      <c r="AF227" s="8">
        <f>'7.ВС'!AF214</f>
        <v>0</v>
      </c>
      <c r="AG227" s="8">
        <f>'7.ВС'!AG214</f>
        <v>0</v>
      </c>
      <c r="AH227" s="8">
        <f>'7.ВС'!AH214</f>
        <v>8028768</v>
      </c>
      <c r="AI227" s="8">
        <f>'7.ВС'!AI214</f>
        <v>8028768</v>
      </c>
      <c r="AJ227" s="8">
        <f>'7.ВС'!AJ214</f>
        <v>0</v>
      </c>
      <c r="AK227" s="8">
        <f>'7.ВС'!AK214</f>
        <v>0</v>
      </c>
      <c r="AL227" s="8"/>
      <c r="AM227" s="8"/>
      <c r="AN227" s="8"/>
      <c r="AO227" s="8"/>
      <c r="AP227" s="8"/>
      <c r="AQ227" s="8">
        <f>'7.ВС'!AQ214</f>
        <v>4014384</v>
      </c>
      <c r="AR227" s="8"/>
      <c r="AS227" s="9">
        <f t="shared" si="267"/>
        <v>4014384</v>
      </c>
      <c r="AT227" s="8"/>
      <c r="AU227" s="9">
        <f t="shared" si="232"/>
        <v>4014384</v>
      </c>
      <c r="AV227" s="8">
        <f>'7.ВС'!AV214</f>
        <v>4014384</v>
      </c>
      <c r="AW227" s="8"/>
      <c r="AX227" s="29">
        <f t="shared" si="269"/>
        <v>4014384</v>
      </c>
      <c r="AY227" s="8"/>
      <c r="AZ227" s="29">
        <f t="shared" si="233"/>
        <v>4014384</v>
      </c>
      <c r="BA227" s="8"/>
      <c r="BB227" s="8">
        <f>'7.ВС'!BA214</f>
        <v>11361636</v>
      </c>
      <c r="BC227" s="8">
        <f>'7.ВС'!BB214</f>
        <v>11361636</v>
      </c>
      <c r="BD227" s="8">
        <f>'7.ВС'!BC214</f>
        <v>11361636</v>
      </c>
      <c r="BE227" s="8">
        <f>'7.ВС'!BD214</f>
        <v>0</v>
      </c>
      <c r="BF227" s="8">
        <f>'7.ВС'!BE214</f>
        <v>0</v>
      </c>
      <c r="BG227" s="29">
        <f t="shared" si="287"/>
        <v>-3332868</v>
      </c>
      <c r="BH227" s="80">
        <f t="shared" si="288"/>
        <v>70.665597806513077</v>
      </c>
      <c r="BI227" s="29">
        <f t="shared" si="289"/>
        <v>-3332868</v>
      </c>
      <c r="BJ227" s="81">
        <f t="shared" si="290"/>
        <v>70.665597806513077</v>
      </c>
    </row>
    <row r="228" spans="1:62" s="31" customFormat="1" ht="46.5" customHeight="1" x14ac:dyDescent="0.25">
      <c r="A228" s="25" t="s">
        <v>456</v>
      </c>
      <c r="B228" s="13">
        <v>51</v>
      </c>
      <c r="C228" s="13">
        <v>6</v>
      </c>
      <c r="D228" s="33"/>
      <c r="E228" s="13"/>
      <c r="F228" s="27"/>
      <c r="G228" s="33"/>
      <c r="H228" s="33"/>
      <c r="I228" s="27"/>
      <c r="J228" s="30">
        <f t="shared" ref="J228" si="311">J230</f>
        <v>1153400</v>
      </c>
      <c r="K228" s="30">
        <f t="shared" ref="K228:U228" si="312">K230</f>
        <v>0</v>
      </c>
      <c r="L228" s="30">
        <f t="shared" si="312"/>
        <v>1153400</v>
      </c>
      <c r="M228" s="30">
        <f t="shared" si="312"/>
        <v>0</v>
      </c>
      <c r="N228" s="30">
        <f t="shared" si="312"/>
        <v>0</v>
      </c>
      <c r="O228" s="30">
        <f t="shared" si="312"/>
        <v>0</v>
      </c>
      <c r="P228" s="30">
        <f t="shared" si="312"/>
        <v>0</v>
      </c>
      <c r="Q228" s="30">
        <f t="shared" si="312"/>
        <v>0</v>
      </c>
      <c r="R228" s="30">
        <f t="shared" si="312"/>
        <v>1153400</v>
      </c>
      <c r="S228" s="30">
        <f t="shared" si="312"/>
        <v>0</v>
      </c>
      <c r="T228" s="30">
        <f t="shared" si="312"/>
        <v>1153400</v>
      </c>
      <c r="U228" s="30">
        <f t="shared" si="312"/>
        <v>0</v>
      </c>
      <c r="V228" s="30">
        <f t="shared" ref="V228:AC228" si="313">V230</f>
        <v>0</v>
      </c>
      <c r="W228" s="30">
        <f t="shared" si="313"/>
        <v>0</v>
      </c>
      <c r="X228" s="30">
        <f t="shared" si="313"/>
        <v>0</v>
      </c>
      <c r="Y228" s="30">
        <f t="shared" si="313"/>
        <v>0</v>
      </c>
      <c r="Z228" s="30">
        <f t="shared" si="313"/>
        <v>1153400</v>
      </c>
      <c r="AA228" s="30">
        <f t="shared" si="313"/>
        <v>0</v>
      </c>
      <c r="AB228" s="30">
        <f t="shared" si="313"/>
        <v>1153400</v>
      </c>
      <c r="AC228" s="30">
        <f t="shared" si="313"/>
        <v>0</v>
      </c>
      <c r="AD228" s="30">
        <f t="shared" ref="AD228:AK228" si="314">AD230</f>
        <v>2582190</v>
      </c>
      <c r="AE228" s="30">
        <f t="shared" si="314"/>
        <v>2582190</v>
      </c>
      <c r="AF228" s="30">
        <f t="shared" si="314"/>
        <v>0</v>
      </c>
      <c r="AG228" s="30">
        <f t="shared" si="314"/>
        <v>0</v>
      </c>
      <c r="AH228" s="30">
        <f t="shared" si="314"/>
        <v>3735590</v>
      </c>
      <c r="AI228" s="30">
        <f t="shared" si="314"/>
        <v>2582190</v>
      </c>
      <c r="AJ228" s="30">
        <f t="shared" si="314"/>
        <v>1153400</v>
      </c>
      <c r="AK228" s="30">
        <f t="shared" si="314"/>
        <v>0</v>
      </c>
      <c r="AL228" s="30"/>
      <c r="AM228" s="30"/>
      <c r="AN228" s="30"/>
      <c r="AO228" s="30"/>
      <c r="AP228" s="30"/>
      <c r="AQ228" s="30">
        <f t="shared" ref="AQ228:BF228" si="315">AQ230</f>
        <v>1368540</v>
      </c>
      <c r="AR228" s="30"/>
      <c r="AS228" s="9">
        <f t="shared" si="267"/>
        <v>1368540</v>
      </c>
      <c r="AT228" s="30"/>
      <c r="AU228" s="9">
        <f t="shared" si="232"/>
        <v>1368540</v>
      </c>
      <c r="AV228" s="30">
        <f t="shared" si="315"/>
        <v>875866</v>
      </c>
      <c r="AW228" s="30"/>
      <c r="AX228" s="29">
        <f t="shared" si="269"/>
        <v>875866</v>
      </c>
      <c r="AY228" s="30"/>
      <c r="AZ228" s="29">
        <f t="shared" si="233"/>
        <v>875866</v>
      </c>
      <c r="BA228" s="30"/>
      <c r="BB228" s="30">
        <f t="shared" ref="BB228" si="316">BB230</f>
        <v>1342739</v>
      </c>
      <c r="BC228" s="30">
        <f t="shared" si="315"/>
        <v>4880339.0999999996</v>
      </c>
      <c r="BD228" s="30">
        <f t="shared" si="315"/>
        <v>0</v>
      </c>
      <c r="BE228" s="30">
        <f t="shared" si="315"/>
        <v>4880339.0999999996</v>
      </c>
      <c r="BF228" s="30">
        <f t="shared" si="315"/>
        <v>0</v>
      </c>
      <c r="BG228" s="29">
        <f t="shared" si="287"/>
        <v>-189339</v>
      </c>
      <c r="BH228" s="80">
        <f t="shared" si="288"/>
        <v>85.89904665016806</v>
      </c>
      <c r="BI228" s="29">
        <f t="shared" si="289"/>
        <v>-3726939.0999999996</v>
      </c>
      <c r="BJ228" s="81">
        <f t="shared" si="290"/>
        <v>23.633603656762293</v>
      </c>
    </row>
    <row r="229" spans="1:62" ht="57.75" customHeight="1" x14ac:dyDescent="0.25">
      <c r="A229" s="25" t="s">
        <v>258</v>
      </c>
      <c r="B229" s="13">
        <v>51</v>
      </c>
      <c r="C229" s="13">
        <v>6</v>
      </c>
      <c r="D229" s="33" t="s">
        <v>146</v>
      </c>
      <c r="E229" s="13"/>
      <c r="F229" s="27"/>
      <c r="G229" s="33"/>
      <c r="H229" s="33"/>
      <c r="I229" s="27"/>
      <c r="J229" s="30">
        <f t="shared" ref="J229:BF230" si="317">J230</f>
        <v>1153400</v>
      </c>
      <c r="K229" s="30">
        <f t="shared" si="317"/>
        <v>0</v>
      </c>
      <c r="L229" s="30">
        <f t="shared" si="317"/>
        <v>1153400</v>
      </c>
      <c r="M229" s="30">
        <f t="shared" si="317"/>
        <v>0</v>
      </c>
      <c r="N229" s="30">
        <f t="shared" si="317"/>
        <v>0</v>
      </c>
      <c r="O229" s="30">
        <f t="shared" si="317"/>
        <v>0</v>
      </c>
      <c r="P229" s="30">
        <f t="shared" si="317"/>
        <v>0</v>
      </c>
      <c r="Q229" s="30">
        <f t="shared" si="317"/>
        <v>0</v>
      </c>
      <c r="R229" s="30">
        <f t="shared" si="317"/>
        <v>1153400</v>
      </c>
      <c r="S229" s="30">
        <f t="shared" si="317"/>
        <v>0</v>
      </c>
      <c r="T229" s="30">
        <f t="shared" si="317"/>
        <v>1153400</v>
      </c>
      <c r="U229" s="30">
        <f t="shared" si="317"/>
        <v>0</v>
      </c>
      <c r="V229" s="30">
        <f t="shared" si="317"/>
        <v>0</v>
      </c>
      <c r="W229" s="30">
        <f t="shared" si="317"/>
        <v>0</v>
      </c>
      <c r="X229" s="30">
        <f t="shared" si="317"/>
        <v>0</v>
      </c>
      <c r="Y229" s="30">
        <f t="shared" si="317"/>
        <v>0</v>
      </c>
      <c r="Z229" s="30">
        <f t="shared" si="317"/>
        <v>1153400</v>
      </c>
      <c r="AA229" s="30">
        <f t="shared" si="317"/>
        <v>0</v>
      </c>
      <c r="AB229" s="30">
        <f t="shared" si="317"/>
        <v>1153400</v>
      </c>
      <c r="AC229" s="30">
        <f t="shared" si="317"/>
        <v>0</v>
      </c>
      <c r="AD229" s="30">
        <f t="shared" si="317"/>
        <v>2582190</v>
      </c>
      <c r="AE229" s="30">
        <f t="shared" si="317"/>
        <v>2582190</v>
      </c>
      <c r="AF229" s="30">
        <f t="shared" si="317"/>
        <v>0</v>
      </c>
      <c r="AG229" s="30">
        <f t="shared" si="317"/>
        <v>0</v>
      </c>
      <c r="AH229" s="30">
        <f t="shared" si="317"/>
        <v>3735590</v>
      </c>
      <c r="AI229" s="30">
        <f t="shared" si="317"/>
        <v>2582190</v>
      </c>
      <c r="AJ229" s="30">
        <f t="shared" si="317"/>
        <v>1153400</v>
      </c>
      <c r="AK229" s="30">
        <f t="shared" si="317"/>
        <v>0</v>
      </c>
      <c r="AL229" s="30"/>
      <c r="AM229" s="30"/>
      <c r="AN229" s="30"/>
      <c r="AO229" s="30"/>
      <c r="AP229" s="30"/>
      <c r="AQ229" s="30">
        <f t="shared" si="317"/>
        <v>1368540</v>
      </c>
      <c r="AR229" s="30"/>
      <c r="AS229" s="9">
        <f t="shared" si="267"/>
        <v>1368540</v>
      </c>
      <c r="AT229" s="30"/>
      <c r="AU229" s="9">
        <f t="shared" si="232"/>
        <v>1368540</v>
      </c>
      <c r="AV229" s="30">
        <f t="shared" si="317"/>
        <v>875866</v>
      </c>
      <c r="AW229" s="30"/>
      <c r="AX229" s="29">
        <f t="shared" si="269"/>
        <v>875866</v>
      </c>
      <c r="AY229" s="30"/>
      <c r="AZ229" s="29">
        <f t="shared" si="233"/>
        <v>875866</v>
      </c>
      <c r="BA229" s="30"/>
      <c r="BB229" s="30">
        <f t="shared" si="317"/>
        <v>1342739</v>
      </c>
      <c r="BC229" s="30">
        <f t="shared" si="317"/>
        <v>4880339.0999999996</v>
      </c>
      <c r="BD229" s="30">
        <f t="shared" si="317"/>
        <v>0</v>
      </c>
      <c r="BE229" s="30">
        <f t="shared" si="317"/>
        <v>4880339.0999999996</v>
      </c>
      <c r="BF229" s="30">
        <f t="shared" si="317"/>
        <v>0</v>
      </c>
      <c r="BG229" s="29">
        <f t="shared" si="287"/>
        <v>-189339</v>
      </c>
      <c r="BH229" s="80">
        <f t="shared" si="288"/>
        <v>85.89904665016806</v>
      </c>
      <c r="BI229" s="29">
        <f t="shared" si="289"/>
        <v>-3726939.0999999996</v>
      </c>
      <c r="BJ229" s="81">
        <f t="shared" si="290"/>
        <v>23.633603656762293</v>
      </c>
    </row>
    <row r="230" spans="1:62" s="2" customFormat="1" ht="28.5" x14ac:dyDescent="0.25">
      <c r="A230" s="25" t="s">
        <v>9</v>
      </c>
      <c r="B230" s="13">
        <v>51</v>
      </c>
      <c r="C230" s="13">
        <v>6</v>
      </c>
      <c r="D230" s="33" t="s">
        <v>146</v>
      </c>
      <c r="E230" s="13">
        <v>851</v>
      </c>
      <c r="F230" s="27"/>
      <c r="G230" s="33"/>
      <c r="H230" s="33"/>
      <c r="I230" s="27"/>
      <c r="J230" s="30">
        <f>J231</f>
        <v>1153400</v>
      </c>
      <c r="K230" s="30">
        <f t="shared" si="317"/>
        <v>0</v>
      </c>
      <c r="L230" s="30">
        <f t="shared" si="317"/>
        <v>1153400</v>
      </c>
      <c r="M230" s="30">
        <f t="shared" si="317"/>
        <v>0</v>
      </c>
      <c r="N230" s="30">
        <f t="shared" si="317"/>
        <v>0</v>
      </c>
      <c r="O230" s="30">
        <f t="shared" si="317"/>
        <v>0</v>
      </c>
      <c r="P230" s="30">
        <f t="shared" si="317"/>
        <v>0</v>
      </c>
      <c r="Q230" s="30">
        <f t="shared" si="317"/>
        <v>0</v>
      </c>
      <c r="R230" s="30">
        <f t="shared" si="317"/>
        <v>1153400</v>
      </c>
      <c r="S230" s="30">
        <f t="shared" si="317"/>
        <v>0</v>
      </c>
      <c r="T230" s="30">
        <f t="shared" si="317"/>
        <v>1153400</v>
      </c>
      <c r="U230" s="30">
        <f t="shared" si="317"/>
        <v>0</v>
      </c>
      <c r="V230" s="30">
        <f t="shared" si="317"/>
        <v>0</v>
      </c>
      <c r="W230" s="30">
        <f t="shared" si="317"/>
        <v>0</v>
      </c>
      <c r="X230" s="30">
        <f t="shared" si="317"/>
        <v>0</v>
      </c>
      <c r="Y230" s="30">
        <f t="shared" si="317"/>
        <v>0</v>
      </c>
      <c r="Z230" s="30">
        <f t="shared" si="317"/>
        <v>1153400</v>
      </c>
      <c r="AA230" s="30">
        <f t="shared" si="317"/>
        <v>0</v>
      </c>
      <c r="AB230" s="30">
        <f t="shared" si="317"/>
        <v>1153400</v>
      </c>
      <c r="AC230" s="30">
        <f t="shared" si="317"/>
        <v>0</v>
      </c>
      <c r="AD230" s="30">
        <f t="shared" si="317"/>
        <v>2582190</v>
      </c>
      <c r="AE230" s="30">
        <f t="shared" si="317"/>
        <v>2582190</v>
      </c>
      <c r="AF230" s="30">
        <f t="shared" si="317"/>
        <v>0</v>
      </c>
      <c r="AG230" s="30">
        <f t="shared" si="317"/>
        <v>0</v>
      </c>
      <c r="AH230" s="30">
        <f t="shared" si="317"/>
        <v>3735590</v>
      </c>
      <c r="AI230" s="30">
        <f t="shared" si="317"/>
        <v>2582190</v>
      </c>
      <c r="AJ230" s="30">
        <f t="shared" si="317"/>
        <v>1153400</v>
      </c>
      <c r="AK230" s="30">
        <f t="shared" si="317"/>
        <v>0</v>
      </c>
      <c r="AL230" s="30"/>
      <c r="AM230" s="30"/>
      <c r="AN230" s="30"/>
      <c r="AO230" s="30"/>
      <c r="AP230" s="30"/>
      <c r="AQ230" s="30">
        <f t="shared" si="317"/>
        <v>1368540</v>
      </c>
      <c r="AR230" s="30"/>
      <c r="AS230" s="9">
        <f t="shared" si="267"/>
        <v>1368540</v>
      </c>
      <c r="AT230" s="30"/>
      <c r="AU230" s="9">
        <f t="shared" si="232"/>
        <v>1368540</v>
      </c>
      <c r="AV230" s="30">
        <f t="shared" si="317"/>
        <v>875866</v>
      </c>
      <c r="AW230" s="30"/>
      <c r="AX230" s="29">
        <f t="shared" si="269"/>
        <v>875866</v>
      </c>
      <c r="AY230" s="30"/>
      <c r="AZ230" s="29">
        <f t="shared" si="233"/>
        <v>875866</v>
      </c>
      <c r="BA230" s="30"/>
      <c r="BB230" s="30">
        <f t="shared" si="317"/>
        <v>1342739</v>
      </c>
      <c r="BC230" s="30">
        <f t="shared" si="317"/>
        <v>4880339.0999999996</v>
      </c>
      <c r="BD230" s="30">
        <f t="shared" si="317"/>
        <v>0</v>
      </c>
      <c r="BE230" s="30">
        <f t="shared" si="317"/>
        <v>4880339.0999999996</v>
      </c>
      <c r="BF230" s="30">
        <f t="shared" si="317"/>
        <v>0</v>
      </c>
      <c r="BG230" s="29">
        <f t="shared" si="287"/>
        <v>-189339</v>
      </c>
      <c r="BH230" s="80">
        <f t="shared" si="288"/>
        <v>85.89904665016806</v>
      </c>
      <c r="BI230" s="29">
        <f t="shared" si="289"/>
        <v>-3726939.0999999996</v>
      </c>
      <c r="BJ230" s="81">
        <f t="shared" si="290"/>
        <v>23.633603656762293</v>
      </c>
    </row>
    <row r="231" spans="1:62" s="2" customFormat="1" ht="45" x14ac:dyDescent="0.25">
      <c r="A231" s="22" t="s">
        <v>408</v>
      </c>
      <c r="B231" s="124">
        <v>51</v>
      </c>
      <c r="C231" s="124">
        <v>6</v>
      </c>
      <c r="D231" s="4" t="s">
        <v>146</v>
      </c>
      <c r="E231" s="124">
        <v>851</v>
      </c>
      <c r="F231" s="3" t="s">
        <v>127</v>
      </c>
      <c r="G231" s="3" t="s">
        <v>61</v>
      </c>
      <c r="H231" s="3" t="s">
        <v>338</v>
      </c>
      <c r="I231" s="3"/>
      <c r="J231" s="29">
        <f t="shared" ref="J231:BC232" si="318">J232</f>
        <v>1153400</v>
      </c>
      <c r="K231" s="29">
        <f t="shared" si="318"/>
        <v>0</v>
      </c>
      <c r="L231" s="29">
        <f t="shared" si="318"/>
        <v>1153400</v>
      </c>
      <c r="M231" s="29">
        <f t="shared" si="318"/>
        <v>0</v>
      </c>
      <c r="N231" s="29">
        <f t="shared" si="318"/>
        <v>0</v>
      </c>
      <c r="O231" s="29">
        <f t="shared" si="318"/>
        <v>0</v>
      </c>
      <c r="P231" s="29">
        <f t="shared" si="318"/>
        <v>0</v>
      </c>
      <c r="Q231" s="29">
        <f t="shared" si="318"/>
        <v>0</v>
      </c>
      <c r="R231" s="29">
        <f t="shared" si="318"/>
        <v>1153400</v>
      </c>
      <c r="S231" s="29">
        <f t="shared" si="318"/>
        <v>0</v>
      </c>
      <c r="T231" s="29">
        <f t="shared" si="318"/>
        <v>1153400</v>
      </c>
      <c r="U231" s="29">
        <f t="shared" si="318"/>
        <v>0</v>
      </c>
      <c r="V231" s="29">
        <f t="shared" si="318"/>
        <v>0</v>
      </c>
      <c r="W231" s="29">
        <f t="shared" si="318"/>
        <v>0</v>
      </c>
      <c r="X231" s="29">
        <f t="shared" si="318"/>
        <v>0</v>
      </c>
      <c r="Y231" s="29">
        <f t="shared" si="318"/>
        <v>0</v>
      </c>
      <c r="Z231" s="29">
        <f t="shared" si="318"/>
        <v>1153400</v>
      </c>
      <c r="AA231" s="29">
        <f t="shared" si="318"/>
        <v>0</v>
      </c>
      <c r="AB231" s="29">
        <f t="shared" si="318"/>
        <v>1153400</v>
      </c>
      <c r="AC231" s="29">
        <f t="shared" si="318"/>
        <v>0</v>
      </c>
      <c r="AD231" s="29">
        <f t="shared" si="318"/>
        <v>2582190</v>
      </c>
      <c r="AE231" s="29">
        <f t="shared" si="318"/>
        <v>2582190</v>
      </c>
      <c r="AF231" s="29">
        <f t="shared" si="318"/>
        <v>0</v>
      </c>
      <c r="AG231" s="29">
        <f t="shared" si="318"/>
        <v>0</v>
      </c>
      <c r="AH231" s="29">
        <f t="shared" si="318"/>
        <v>3735590</v>
      </c>
      <c r="AI231" s="29">
        <f t="shared" si="318"/>
        <v>2582190</v>
      </c>
      <c r="AJ231" s="29">
        <f t="shared" si="318"/>
        <v>1153400</v>
      </c>
      <c r="AK231" s="29">
        <f t="shared" si="318"/>
        <v>0</v>
      </c>
      <c r="AL231" s="29"/>
      <c r="AM231" s="29"/>
      <c r="AN231" s="29"/>
      <c r="AO231" s="29"/>
      <c r="AP231" s="29"/>
      <c r="AQ231" s="29">
        <f t="shared" si="318"/>
        <v>1368540</v>
      </c>
      <c r="AR231" s="29"/>
      <c r="AS231" s="9">
        <f t="shared" si="267"/>
        <v>1368540</v>
      </c>
      <c r="AT231" s="29"/>
      <c r="AU231" s="9">
        <f t="shared" si="232"/>
        <v>1368540</v>
      </c>
      <c r="AV231" s="29">
        <f t="shared" si="318"/>
        <v>875866</v>
      </c>
      <c r="AW231" s="29"/>
      <c r="AX231" s="29">
        <f t="shared" si="269"/>
        <v>875866</v>
      </c>
      <c r="AY231" s="29"/>
      <c r="AZ231" s="29">
        <f t="shared" si="233"/>
        <v>875866</v>
      </c>
      <c r="BA231" s="29"/>
      <c r="BB231" s="29">
        <f t="shared" si="318"/>
        <v>1342739</v>
      </c>
      <c r="BC231" s="29">
        <f t="shared" si="318"/>
        <v>4880339.0999999996</v>
      </c>
      <c r="BD231" s="29">
        <f t="shared" ref="BB231:BF232" si="319">BD232</f>
        <v>0</v>
      </c>
      <c r="BE231" s="29">
        <f t="shared" si="319"/>
        <v>4880339.0999999996</v>
      </c>
      <c r="BF231" s="29">
        <f t="shared" si="319"/>
        <v>0</v>
      </c>
      <c r="BG231" s="29">
        <f t="shared" si="287"/>
        <v>-189339</v>
      </c>
      <c r="BH231" s="80">
        <f t="shared" si="288"/>
        <v>85.89904665016806</v>
      </c>
      <c r="BI231" s="29">
        <f t="shared" si="289"/>
        <v>-3726939.0999999996</v>
      </c>
      <c r="BJ231" s="81">
        <f t="shared" si="290"/>
        <v>23.633603656762293</v>
      </c>
    </row>
    <row r="232" spans="1:62" s="2" customFormat="1" ht="30" x14ac:dyDescent="0.25">
      <c r="A232" s="126" t="s">
        <v>131</v>
      </c>
      <c r="B232" s="124">
        <v>51</v>
      </c>
      <c r="C232" s="124">
        <v>6</v>
      </c>
      <c r="D232" s="4" t="s">
        <v>146</v>
      </c>
      <c r="E232" s="124">
        <v>851</v>
      </c>
      <c r="F232" s="3" t="s">
        <v>127</v>
      </c>
      <c r="G232" s="3" t="s">
        <v>61</v>
      </c>
      <c r="H232" s="3" t="s">
        <v>338</v>
      </c>
      <c r="I232" s="3" t="s">
        <v>132</v>
      </c>
      <c r="J232" s="29">
        <f t="shared" si="318"/>
        <v>1153400</v>
      </c>
      <c r="K232" s="29">
        <f t="shared" si="318"/>
        <v>0</v>
      </c>
      <c r="L232" s="29">
        <f t="shared" si="318"/>
        <v>1153400</v>
      </c>
      <c r="M232" s="29">
        <f t="shared" si="318"/>
        <v>0</v>
      </c>
      <c r="N232" s="29">
        <f t="shared" si="318"/>
        <v>0</v>
      </c>
      <c r="O232" s="29">
        <f t="shared" si="318"/>
        <v>0</v>
      </c>
      <c r="P232" s="29">
        <f t="shared" si="318"/>
        <v>0</v>
      </c>
      <c r="Q232" s="29">
        <f t="shared" si="318"/>
        <v>0</v>
      </c>
      <c r="R232" s="29">
        <f t="shared" si="318"/>
        <v>1153400</v>
      </c>
      <c r="S232" s="29">
        <f t="shared" si="318"/>
        <v>0</v>
      </c>
      <c r="T232" s="29">
        <f t="shared" si="318"/>
        <v>1153400</v>
      </c>
      <c r="U232" s="29">
        <f t="shared" si="318"/>
        <v>0</v>
      </c>
      <c r="V232" s="29">
        <f t="shared" si="318"/>
        <v>0</v>
      </c>
      <c r="W232" s="29">
        <f t="shared" si="318"/>
        <v>0</v>
      </c>
      <c r="X232" s="29">
        <f t="shared" si="318"/>
        <v>0</v>
      </c>
      <c r="Y232" s="29">
        <f t="shared" si="318"/>
        <v>0</v>
      </c>
      <c r="Z232" s="29">
        <f t="shared" si="318"/>
        <v>1153400</v>
      </c>
      <c r="AA232" s="29">
        <f t="shared" si="318"/>
        <v>0</v>
      </c>
      <c r="AB232" s="29">
        <f t="shared" si="318"/>
        <v>1153400</v>
      </c>
      <c r="AC232" s="29">
        <f t="shared" si="318"/>
        <v>0</v>
      </c>
      <c r="AD232" s="29">
        <f t="shared" si="318"/>
        <v>2582190</v>
      </c>
      <c r="AE232" s="29">
        <f t="shared" si="318"/>
        <v>2582190</v>
      </c>
      <c r="AF232" s="29">
        <f t="shared" si="318"/>
        <v>0</v>
      </c>
      <c r="AG232" s="29">
        <f t="shared" si="318"/>
        <v>0</v>
      </c>
      <c r="AH232" s="29">
        <f t="shared" si="318"/>
        <v>3735590</v>
      </c>
      <c r="AI232" s="29">
        <f t="shared" si="318"/>
        <v>2582190</v>
      </c>
      <c r="AJ232" s="29">
        <f t="shared" si="318"/>
        <v>1153400</v>
      </c>
      <c r="AK232" s="29">
        <f t="shared" si="318"/>
        <v>0</v>
      </c>
      <c r="AL232" s="29"/>
      <c r="AM232" s="29"/>
      <c r="AN232" s="29"/>
      <c r="AO232" s="29"/>
      <c r="AP232" s="29"/>
      <c r="AQ232" s="29">
        <f t="shared" si="318"/>
        <v>1368540</v>
      </c>
      <c r="AR232" s="29"/>
      <c r="AS232" s="9">
        <f t="shared" si="267"/>
        <v>1368540</v>
      </c>
      <c r="AT232" s="29"/>
      <c r="AU232" s="9">
        <f t="shared" si="232"/>
        <v>1368540</v>
      </c>
      <c r="AV232" s="29">
        <f t="shared" si="318"/>
        <v>875866</v>
      </c>
      <c r="AW232" s="29"/>
      <c r="AX232" s="29">
        <f t="shared" si="269"/>
        <v>875866</v>
      </c>
      <c r="AY232" s="29"/>
      <c r="AZ232" s="29">
        <f t="shared" si="233"/>
        <v>875866</v>
      </c>
      <c r="BA232" s="29"/>
      <c r="BB232" s="29">
        <f t="shared" si="319"/>
        <v>1342739</v>
      </c>
      <c r="BC232" s="29">
        <f t="shared" si="319"/>
        <v>4880339.0999999996</v>
      </c>
      <c r="BD232" s="29">
        <f t="shared" si="319"/>
        <v>0</v>
      </c>
      <c r="BE232" s="29">
        <f t="shared" si="319"/>
        <v>4880339.0999999996</v>
      </c>
      <c r="BF232" s="29">
        <f t="shared" si="319"/>
        <v>0</v>
      </c>
      <c r="BG232" s="29">
        <f t="shared" si="287"/>
        <v>-189339</v>
      </c>
      <c r="BH232" s="80">
        <f t="shared" si="288"/>
        <v>85.89904665016806</v>
      </c>
      <c r="BI232" s="29">
        <f t="shared" si="289"/>
        <v>-3726939.0999999996</v>
      </c>
      <c r="BJ232" s="81">
        <f t="shared" si="290"/>
        <v>23.633603656762293</v>
      </c>
    </row>
    <row r="233" spans="1:62" ht="51.75" customHeight="1" x14ac:dyDescent="0.25">
      <c r="A233" s="126" t="s">
        <v>133</v>
      </c>
      <c r="B233" s="124">
        <v>51</v>
      </c>
      <c r="C233" s="124">
        <v>6</v>
      </c>
      <c r="D233" s="4" t="s">
        <v>146</v>
      </c>
      <c r="E233" s="124">
        <v>851</v>
      </c>
      <c r="F233" s="3" t="s">
        <v>127</v>
      </c>
      <c r="G233" s="3" t="s">
        <v>61</v>
      </c>
      <c r="H233" s="3" t="s">
        <v>338</v>
      </c>
      <c r="I233" s="3" t="s">
        <v>134</v>
      </c>
      <c r="J233" s="29">
        <f>'7.ВС'!J204</f>
        <v>1153400</v>
      </c>
      <c r="K233" s="29">
        <f>'7.ВС'!K204</f>
        <v>0</v>
      </c>
      <c r="L233" s="29">
        <f>'7.ВС'!L204</f>
        <v>1153400</v>
      </c>
      <c r="M233" s="29">
        <f>'7.ВС'!M204</f>
        <v>0</v>
      </c>
      <c r="N233" s="29">
        <f>'7.ВС'!N204</f>
        <v>0</v>
      </c>
      <c r="O233" s="29">
        <f>'7.ВС'!O204</f>
        <v>0</v>
      </c>
      <c r="P233" s="29">
        <f>'7.ВС'!P204</f>
        <v>0</v>
      </c>
      <c r="Q233" s="29">
        <f>'7.ВС'!Q204</f>
        <v>0</v>
      </c>
      <c r="R233" s="29">
        <f>'7.ВС'!R204</f>
        <v>1153400</v>
      </c>
      <c r="S233" s="29">
        <f>'7.ВС'!S204</f>
        <v>0</v>
      </c>
      <c r="T233" s="29">
        <f>'7.ВС'!T204</f>
        <v>1153400</v>
      </c>
      <c r="U233" s="29">
        <f>'7.ВС'!U204</f>
        <v>0</v>
      </c>
      <c r="V233" s="29">
        <f>'7.ВС'!V204+'7.ВС'!V211</f>
        <v>0</v>
      </c>
      <c r="W233" s="29">
        <f>'7.ВС'!W204+'7.ВС'!W211</f>
        <v>0</v>
      </c>
      <c r="X233" s="29">
        <f>'7.ВС'!X204+'7.ВС'!X211</f>
        <v>0</v>
      </c>
      <c r="Y233" s="29">
        <f>'7.ВС'!Y204+'7.ВС'!Y211</f>
        <v>0</v>
      </c>
      <c r="Z233" s="29">
        <f>'7.ВС'!Z204+'7.ВС'!Z211</f>
        <v>1153400</v>
      </c>
      <c r="AA233" s="29">
        <f>'7.ВС'!AA204+'7.ВС'!AA211</f>
        <v>0</v>
      </c>
      <c r="AB233" s="29">
        <f>'7.ВС'!AB204+'7.ВС'!AB211</f>
        <v>1153400</v>
      </c>
      <c r="AC233" s="29">
        <f>'7.ВС'!AC204+'7.ВС'!AC211</f>
        <v>0</v>
      </c>
      <c r="AD233" s="29">
        <f>'7.ВС'!AD204+'7.ВС'!AD211</f>
        <v>2582190</v>
      </c>
      <c r="AE233" s="29">
        <f>'7.ВС'!AE204+'7.ВС'!AE211</f>
        <v>2582190</v>
      </c>
      <c r="AF233" s="29">
        <f>'7.ВС'!AF204+'7.ВС'!AF211</f>
        <v>0</v>
      </c>
      <c r="AG233" s="29">
        <f>'7.ВС'!AG204+'7.ВС'!AG211</f>
        <v>0</v>
      </c>
      <c r="AH233" s="29">
        <f>'7.ВС'!AH204+'7.ВС'!AH211</f>
        <v>3735590</v>
      </c>
      <c r="AI233" s="29">
        <f>'7.ВС'!AI204+'7.ВС'!AI211</f>
        <v>2582190</v>
      </c>
      <c r="AJ233" s="29">
        <f>'7.ВС'!AJ204+'7.ВС'!AJ211</f>
        <v>1153400</v>
      </c>
      <c r="AK233" s="29">
        <f>'7.ВС'!AK204+'7.ВС'!AK211</f>
        <v>0</v>
      </c>
      <c r="AL233" s="29"/>
      <c r="AM233" s="29"/>
      <c r="AN233" s="29"/>
      <c r="AO233" s="29"/>
      <c r="AP233" s="29"/>
      <c r="AQ233" s="29">
        <f>'7.ВС'!AQ204</f>
        <v>1368540</v>
      </c>
      <c r="AR233" s="29"/>
      <c r="AS233" s="9">
        <f t="shared" si="267"/>
        <v>1368540</v>
      </c>
      <c r="AT233" s="29"/>
      <c r="AU233" s="9">
        <f t="shared" si="232"/>
        <v>1368540</v>
      </c>
      <c r="AV233" s="29">
        <f>'7.ВС'!AV204</f>
        <v>875866</v>
      </c>
      <c r="AW233" s="29"/>
      <c r="AX233" s="29">
        <f t="shared" si="269"/>
        <v>875866</v>
      </c>
      <c r="AY233" s="29"/>
      <c r="AZ233" s="29">
        <f t="shared" si="233"/>
        <v>875866</v>
      </c>
      <c r="BA233" s="29"/>
      <c r="BB233" s="29">
        <f>'7.ВС'!BA204</f>
        <v>1342739</v>
      </c>
      <c r="BC233" s="29">
        <f>'7.ВС'!BB204</f>
        <v>4880339.0999999996</v>
      </c>
      <c r="BD233" s="29">
        <f>'7.ВС'!BC204</f>
        <v>0</v>
      </c>
      <c r="BE233" s="29">
        <f>'7.ВС'!BD204</f>
        <v>4880339.0999999996</v>
      </c>
      <c r="BF233" s="29">
        <f>'7.ВС'!BE204</f>
        <v>0</v>
      </c>
      <c r="BG233" s="29">
        <f t="shared" si="287"/>
        <v>-189339</v>
      </c>
      <c r="BH233" s="80">
        <f t="shared" si="288"/>
        <v>85.89904665016806</v>
      </c>
      <c r="BI233" s="29">
        <f t="shared" si="289"/>
        <v>-3726939.0999999996</v>
      </c>
      <c r="BJ233" s="81">
        <f t="shared" si="290"/>
        <v>23.633603656762293</v>
      </c>
    </row>
    <row r="234" spans="1:62" ht="42.75" x14ac:dyDescent="0.25">
      <c r="A234" s="25" t="s">
        <v>451</v>
      </c>
      <c r="B234" s="26">
        <v>52</v>
      </c>
      <c r="C234" s="5"/>
      <c r="D234" s="5"/>
      <c r="E234" s="37"/>
      <c r="F234" s="37"/>
      <c r="G234" s="37"/>
      <c r="H234" s="5"/>
      <c r="I234" s="3"/>
      <c r="J234" s="30">
        <f t="shared" ref="J234:U234" si="320">J235+J240+J290+J297+J317+J322+J329</f>
        <v>168376129.47</v>
      </c>
      <c r="K234" s="30">
        <f t="shared" si="320"/>
        <v>105741121.47</v>
      </c>
      <c r="L234" s="30">
        <f t="shared" si="320"/>
        <v>62635008</v>
      </c>
      <c r="M234" s="30">
        <f t="shared" si="320"/>
        <v>0</v>
      </c>
      <c r="N234" s="30">
        <f t="shared" si="320"/>
        <v>6870797</v>
      </c>
      <c r="O234" s="30">
        <f t="shared" si="320"/>
        <v>840</v>
      </c>
      <c r="P234" s="30">
        <f t="shared" si="320"/>
        <v>6869957</v>
      </c>
      <c r="Q234" s="30">
        <f t="shared" si="320"/>
        <v>0</v>
      </c>
      <c r="R234" s="30">
        <f t="shared" si="320"/>
        <v>175246926.47</v>
      </c>
      <c r="S234" s="30">
        <f t="shared" si="320"/>
        <v>105741961.47</v>
      </c>
      <c r="T234" s="30">
        <f t="shared" si="320"/>
        <v>69504965</v>
      </c>
      <c r="U234" s="30">
        <f t="shared" si="320"/>
        <v>0</v>
      </c>
      <c r="V234" s="30">
        <f>V235+V240+V290+V297+V317+V322+V329+V334</f>
        <v>192200</v>
      </c>
      <c r="W234" s="30">
        <f t="shared" ref="W234:AC234" si="321">W235+W240+W290+W297+W317+W322+W329+W334</f>
        <v>0</v>
      </c>
      <c r="X234" s="30">
        <f t="shared" si="321"/>
        <v>192200</v>
      </c>
      <c r="Y234" s="30">
        <f t="shared" si="321"/>
        <v>0</v>
      </c>
      <c r="Z234" s="30">
        <f t="shared" si="321"/>
        <v>175439126.47</v>
      </c>
      <c r="AA234" s="30">
        <f t="shared" si="321"/>
        <v>105741961.47</v>
      </c>
      <c r="AB234" s="30">
        <f t="shared" si="321"/>
        <v>69697165</v>
      </c>
      <c r="AC234" s="30">
        <f t="shared" si="321"/>
        <v>0</v>
      </c>
      <c r="AD234" s="30">
        <f>AD235+AD240+AD290+AD297+AD317+AD322+AD329+AD334</f>
        <v>13101508</v>
      </c>
      <c r="AE234" s="30">
        <f t="shared" ref="AE234:AK234" si="322">AE235+AE240+AE290+AE297+AE317+AE322+AE329+AE334</f>
        <v>13101508.9</v>
      </c>
      <c r="AF234" s="30">
        <f t="shared" si="322"/>
        <v>-0.9</v>
      </c>
      <c r="AG234" s="30">
        <f t="shared" si="322"/>
        <v>0</v>
      </c>
      <c r="AH234" s="30">
        <f t="shared" si="322"/>
        <v>188540634.47</v>
      </c>
      <c r="AI234" s="30">
        <f t="shared" si="322"/>
        <v>118843470.37</v>
      </c>
      <c r="AJ234" s="30">
        <f t="shared" si="322"/>
        <v>69697164.099999994</v>
      </c>
      <c r="AK234" s="30">
        <f t="shared" si="322"/>
        <v>0</v>
      </c>
      <c r="AL234" s="30"/>
      <c r="AM234" s="30"/>
      <c r="AN234" s="30"/>
      <c r="AO234" s="30"/>
      <c r="AP234" s="30"/>
      <c r="AQ234" s="30">
        <f t="shared" ref="AQ234:BF234" si="323">AQ235+AQ240+AQ290+AQ297+AQ317+AQ322+AQ329</f>
        <v>166434336.34</v>
      </c>
      <c r="AR234" s="30"/>
      <c r="AS234" s="9">
        <f t="shared" si="267"/>
        <v>166434336.34</v>
      </c>
      <c r="AT234" s="30"/>
      <c r="AU234" s="9">
        <f t="shared" si="232"/>
        <v>166434336.34</v>
      </c>
      <c r="AV234" s="30">
        <f t="shared" si="323"/>
        <v>163735519.03999999</v>
      </c>
      <c r="AW234" s="30"/>
      <c r="AX234" s="29">
        <f t="shared" si="269"/>
        <v>163735519.03999999</v>
      </c>
      <c r="AY234" s="30"/>
      <c r="AZ234" s="29">
        <f t="shared" si="233"/>
        <v>163735519.03999999</v>
      </c>
      <c r="BA234" s="30"/>
      <c r="BB234" s="30">
        <f t="shared" ref="BB234" si="324">BB235+BB240+BB290+BB297+BB317+BB322+BB329</f>
        <v>159993603.21000001</v>
      </c>
      <c r="BC234" s="30">
        <f t="shared" si="323"/>
        <v>181312414.88999999</v>
      </c>
      <c r="BD234" s="30">
        <f t="shared" si="323"/>
        <v>101554312</v>
      </c>
      <c r="BE234" s="30">
        <f t="shared" si="323"/>
        <v>78566173</v>
      </c>
      <c r="BF234" s="30">
        <f t="shared" si="323"/>
        <v>966676</v>
      </c>
      <c r="BG234" s="29">
        <f t="shared" si="287"/>
        <v>8382526.2599999905</v>
      </c>
      <c r="BH234" s="80">
        <f t="shared" si="288"/>
        <v>105.23928837892194</v>
      </c>
      <c r="BI234" s="29">
        <f t="shared" si="289"/>
        <v>-12936285.419999987</v>
      </c>
      <c r="BJ234" s="81">
        <f t="shared" si="290"/>
        <v>92.865196005553031</v>
      </c>
    </row>
    <row r="235" spans="1:62" ht="57" hidden="1" x14ac:dyDescent="0.25">
      <c r="A235" s="25" t="s">
        <v>259</v>
      </c>
      <c r="B235" s="26">
        <v>52</v>
      </c>
      <c r="C235" s="26">
        <v>0</v>
      </c>
      <c r="D235" s="26">
        <v>11</v>
      </c>
      <c r="E235" s="39"/>
      <c r="F235" s="39"/>
      <c r="G235" s="39"/>
      <c r="H235" s="26"/>
      <c r="I235" s="27"/>
      <c r="J235" s="30">
        <f t="shared" ref="J235:BC238" si="325">J236</f>
        <v>882400</v>
      </c>
      <c r="K235" s="30">
        <f t="shared" si="325"/>
        <v>0</v>
      </c>
      <c r="L235" s="30">
        <f t="shared" si="325"/>
        <v>882400</v>
      </c>
      <c r="M235" s="30">
        <f t="shared" si="325"/>
        <v>0</v>
      </c>
      <c r="N235" s="30">
        <f t="shared" si="325"/>
        <v>0</v>
      </c>
      <c r="O235" s="30">
        <f t="shared" si="325"/>
        <v>0</v>
      </c>
      <c r="P235" s="30">
        <f t="shared" si="325"/>
        <v>0</v>
      </c>
      <c r="Q235" s="30">
        <f t="shared" si="325"/>
        <v>0</v>
      </c>
      <c r="R235" s="30">
        <f t="shared" si="325"/>
        <v>882400</v>
      </c>
      <c r="S235" s="30">
        <f t="shared" si="325"/>
        <v>0</v>
      </c>
      <c r="T235" s="30">
        <f t="shared" si="325"/>
        <v>882400</v>
      </c>
      <c r="U235" s="30">
        <f t="shared" si="325"/>
        <v>0</v>
      </c>
      <c r="V235" s="30">
        <f t="shared" si="325"/>
        <v>192200</v>
      </c>
      <c r="W235" s="30">
        <f t="shared" si="325"/>
        <v>0</v>
      </c>
      <c r="X235" s="30">
        <f t="shared" si="325"/>
        <v>192200</v>
      </c>
      <c r="Y235" s="30">
        <f t="shared" si="325"/>
        <v>0</v>
      </c>
      <c r="Z235" s="30">
        <f t="shared" si="325"/>
        <v>1074600</v>
      </c>
      <c r="AA235" s="30">
        <f t="shared" si="325"/>
        <v>0</v>
      </c>
      <c r="AB235" s="30">
        <f t="shared" si="325"/>
        <v>1074600</v>
      </c>
      <c r="AC235" s="30">
        <f t="shared" si="325"/>
        <v>0</v>
      </c>
      <c r="AD235" s="30">
        <f t="shared" si="325"/>
        <v>0</v>
      </c>
      <c r="AE235" s="30">
        <f t="shared" si="325"/>
        <v>0</v>
      </c>
      <c r="AF235" s="30">
        <f t="shared" si="325"/>
        <v>0</v>
      </c>
      <c r="AG235" s="30">
        <f t="shared" si="325"/>
        <v>0</v>
      </c>
      <c r="AH235" s="30">
        <f t="shared" si="325"/>
        <v>1074600</v>
      </c>
      <c r="AI235" s="30">
        <f t="shared" si="325"/>
        <v>0</v>
      </c>
      <c r="AJ235" s="30">
        <f t="shared" si="325"/>
        <v>1074600</v>
      </c>
      <c r="AK235" s="30">
        <f t="shared" si="325"/>
        <v>0</v>
      </c>
      <c r="AL235" s="30"/>
      <c r="AM235" s="30"/>
      <c r="AN235" s="30"/>
      <c r="AO235" s="30"/>
      <c r="AP235" s="30"/>
      <c r="AQ235" s="30">
        <f t="shared" si="325"/>
        <v>882400</v>
      </c>
      <c r="AR235" s="30"/>
      <c r="AS235" s="9">
        <f t="shared" si="267"/>
        <v>882400</v>
      </c>
      <c r="AT235" s="30"/>
      <c r="AU235" s="9">
        <f t="shared" si="232"/>
        <v>882400</v>
      </c>
      <c r="AV235" s="30">
        <f t="shared" si="325"/>
        <v>882400</v>
      </c>
      <c r="AW235" s="30"/>
      <c r="AX235" s="29">
        <f t="shared" si="269"/>
        <v>882400</v>
      </c>
      <c r="AY235" s="30"/>
      <c r="AZ235" s="29">
        <f t="shared" si="233"/>
        <v>882400</v>
      </c>
      <c r="BA235" s="30"/>
      <c r="BB235" s="30">
        <f t="shared" si="325"/>
        <v>873400</v>
      </c>
      <c r="BC235" s="30">
        <f t="shared" si="325"/>
        <v>873400</v>
      </c>
      <c r="BD235" s="30">
        <f t="shared" ref="BB235:BF238" si="326">BD236</f>
        <v>0</v>
      </c>
      <c r="BE235" s="30">
        <f t="shared" si="326"/>
        <v>873400</v>
      </c>
      <c r="BF235" s="30">
        <f t="shared" si="326"/>
        <v>0</v>
      </c>
      <c r="BG235" s="29">
        <f t="shared" si="287"/>
        <v>9000</v>
      </c>
      <c r="BH235" s="80">
        <f t="shared" si="288"/>
        <v>101.03045569040532</v>
      </c>
      <c r="BI235" s="29">
        <f t="shared" si="289"/>
        <v>9000</v>
      </c>
      <c r="BJ235" s="81">
        <f t="shared" si="290"/>
        <v>101.03045569040532</v>
      </c>
    </row>
    <row r="236" spans="1:62" ht="42.75" hidden="1" x14ac:dyDescent="0.25">
      <c r="A236" s="25" t="s">
        <v>156</v>
      </c>
      <c r="B236" s="13">
        <v>52</v>
      </c>
      <c r="C236" s="13">
        <v>0</v>
      </c>
      <c r="D236" s="4" t="s">
        <v>146</v>
      </c>
      <c r="E236" s="13">
        <v>852</v>
      </c>
      <c r="F236" s="4"/>
      <c r="G236" s="4"/>
      <c r="H236" s="4"/>
      <c r="I236" s="3"/>
      <c r="J236" s="30">
        <f t="shared" si="325"/>
        <v>882400</v>
      </c>
      <c r="K236" s="30">
        <f t="shared" si="325"/>
        <v>0</v>
      </c>
      <c r="L236" s="30">
        <f t="shared" si="325"/>
        <v>882400</v>
      </c>
      <c r="M236" s="30">
        <f t="shared" si="325"/>
        <v>0</v>
      </c>
      <c r="N236" s="30">
        <f t="shared" si="325"/>
        <v>0</v>
      </c>
      <c r="O236" s="30">
        <f t="shared" si="325"/>
        <v>0</v>
      </c>
      <c r="P236" s="30">
        <f t="shared" si="325"/>
        <v>0</v>
      </c>
      <c r="Q236" s="30">
        <f t="shared" si="325"/>
        <v>0</v>
      </c>
      <c r="R236" s="30">
        <f t="shared" si="325"/>
        <v>882400</v>
      </c>
      <c r="S236" s="30">
        <f t="shared" si="325"/>
        <v>0</v>
      </c>
      <c r="T236" s="30">
        <f t="shared" si="325"/>
        <v>882400</v>
      </c>
      <c r="U236" s="30">
        <f t="shared" si="325"/>
        <v>0</v>
      </c>
      <c r="V236" s="30">
        <f t="shared" si="325"/>
        <v>192200</v>
      </c>
      <c r="W236" s="30">
        <f t="shared" si="325"/>
        <v>0</v>
      </c>
      <c r="X236" s="30">
        <f t="shared" si="325"/>
        <v>192200</v>
      </c>
      <c r="Y236" s="30">
        <f t="shared" si="325"/>
        <v>0</v>
      </c>
      <c r="Z236" s="30">
        <f t="shared" si="325"/>
        <v>1074600</v>
      </c>
      <c r="AA236" s="30">
        <f t="shared" si="325"/>
        <v>0</v>
      </c>
      <c r="AB236" s="30">
        <f t="shared" si="325"/>
        <v>1074600</v>
      </c>
      <c r="AC236" s="30">
        <f t="shared" si="325"/>
        <v>0</v>
      </c>
      <c r="AD236" s="30">
        <f t="shared" si="325"/>
        <v>0</v>
      </c>
      <c r="AE236" s="30">
        <f t="shared" si="325"/>
        <v>0</v>
      </c>
      <c r="AF236" s="30">
        <f t="shared" si="325"/>
        <v>0</v>
      </c>
      <c r="AG236" s="30">
        <f t="shared" si="325"/>
        <v>0</v>
      </c>
      <c r="AH236" s="30">
        <f t="shared" si="325"/>
        <v>1074600</v>
      </c>
      <c r="AI236" s="30">
        <f t="shared" si="325"/>
        <v>0</v>
      </c>
      <c r="AJ236" s="30">
        <f t="shared" si="325"/>
        <v>1074600</v>
      </c>
      <c r="AK236" s="30">
        <f t="shared" si="325"/>
        <v>0</v>
      </c>
      <c r="AL236" s="30"/>
      <c r="AM236" s="30"/>
      <c r="AN236" s="30"/>
      <c r="AO236" s="30"/>
      <c r="AP236" s="30"/>
      <c r="AQ236" s="30">
        <f t="shared" si="325"/>
        <v>882400</v>
      </c>
      <c r="AR236" s="30"/>
      <c r="AS236" s="9">
        <f t="shared" si="267"/>
        <v>882400</v>
      </c>
      <c r="AT236" s="30"/>
      <c r="AU236" s="9">
        <f t="shared" si="232"/>
        <v>882400</v>
      </c>
      <c r="AV236" s="30">
        <f t="shared" si="325"/>
        <v>882400</v>
      </c>
      <c r="AW236" s="30"/>
      <c r="AX236" s="29">
        <f t="shared" si="269"/>
        <v>882400</v>
      </c>
      <c r="AY236" s="30"/>
      <c r="AZ236" s="29">
        <f t="shared" si="233"/>
        <v>882400</v>
      </c>
      <c r="BA236" s="30"/>
      <c r="BB236" s="30">
        <f t="shared" si="326"/>
        <v>873400</v>
      </c>
      <c r="BC236" s="30">
        <f t="shared" si="326"/>
        <v>873400</v>
      </c>
      <c r="BD236" s="30">
        <f t="shared" si="326"/>
        <v>0</v>
      </c>
      <c r="BE236" s="30">
        <f t="shared" si="326"/>
        <v>873400</v>
      </c>
      <c r="BF236" s="30">
        <f t="shared" si="326"/>
        <v>0</v>
      </c>
      <c r="BG236" s="29">
        <f t="shared" si="287"/>
        <v>9000</v>
      </c>
      <c r="BH236" s="80">
        <f t="shared" si="288"/>
        <v>101.03045569040532</v>
      </c>
      <c r="BI236" s="29">
        <f t="shared" si="289"/>
        <v>9000</v>
      </c>
      <c r="BJ236" s="81">
        <f t="shared" si="290"/>
        <v>101.03045569040532</v>
      </c>
    </row>
    <row r="237" spans="1:62" ht="60" hidden="1" x14ac:dyDescent="0.25">
      <c r="A237" s="22" t="s">
        <v>23</v>
      </c>
      <c r="B237" s="124">
        <v>52</v>
      </c>
      <c r="C237" s="124">
        <v>0</v>
      </c>
      <c r="D237" s="3" t="s">
        <v>146</v>
      </c>
      <c r="E237" s="124">
        <v>852</v>
      </c>
      <c r="F237" s="3" t="s">
        <v>106</v>
      </c>
      <c r="G237" s="3" t="s">
        <v>67</v>
      </c>
      <c r="H237" s="3" t="s">
        <v>281</v>
      </c>
      <c r="I237" s="3"/>
      <c r="J237" s="29">
        <f t="shared" si="325"/>
        <v>882400</v>
      </c>
      <c r="K237" s="29">
        <f t="shared" si="325"/>
        <v>0</v>
      </c>
      <c r="L237" s="29">
        <f t="shared" si="325"/>
        <v>882400</v>
      </c>
      <c r="M237" s="29">
        <f t="shared" si="325"/>
        <v>0</v>
      </c>
      <c r="N237" s="29">
        <f t="shared" si="325"/>
        <v>0</v>
      </c>
      <c r="O237" s="29">
        <f t="shared" si="325"/>
        <v>0</v>
      </c>
      <c r="P237" s="29">
        <f t="shared" si="325"/>
        <v>0</v>
      </c>
      <c r="Q237" s="29">
        <f t="shared" si="325"/>
        <v>0</v>
      </c>
      <c r="R237" s="29">
        <f t="shared" si="325"/>
        <v>882400</v>
      </c>
      <c r="S237" s="29">
        <f t="shared" si="325"/>
        <v>0</v>
      </c>
      <c r="T237" s="29">
        <f t="shared" si="325"/>
        <v>882400</v>
      </c>
      <c r="U237" s="29">
        <f t="shared" si="325"/>
        <v>0</v>
      </c>
      <c r="V237" s="29">
        <f t="shared" si="325"/>
        <v>192200</v>
      </c>
      <c r="W237" s="29">
        <f t="shared" si="325"/>
        <v>0</v>
      </c>
      <c r="X237" s="29">
        <f t="shared" si="325"/>
        <v>192200</v>
      </c>
      <c r="Y237" s="29">
        <f t="shared" si="325"/>
        <v>0</v>
      </c>
      <c r="Z237" s="29">
        <f t="shared" si="325"/>
        <v>1074600</v>
      </c>
      <c r="AA237" s="29">
        <f t="shared" si="325"/>
        <v>0</v>
      </c>
      <c r="AB237" s="29">
        <f t="shared" si="325"/>
        <v>1074600</v>
      </c>
      <c r="AC237" s="29">
        <f t="shared" si="325"/>
        <v>0</v>
      </c>
      <c r="AD237" s="29">
        <f t="shared" si="325"/>
        <v>0</v>
      </c>
      <c r="AE237" s="29">
        <f t="shared" si="325"/>
        <v>0</v>
      </c>
      <c r="AF237" s="29">
        <f t="shared" si="325"/>
        <v>0</v>
      </c>
      <c r="AG237" s="29">
        <f t="shared" si="325"/>
        <v>0</v>
      </c>
      <c r="AH237" s="29">
        <f t="shared" si="325"/>
        <v>1074600</v>
      </c>
      <c r="AI237" s="29">
        <f t="shared" si="325"/>
        <v>0</v>
      </c>
      <c r="AJ237" s="29">
        <f t="shared" si="325"/>
        <v>1074600</v>
      </c>
      <c r="AK237" s="29">
        <f t="shared" si="325"/>
        <v>0</v>
      </c>
      <c r="AL237" s="29"/>
      <c r="AM237" s="29"/>
      <c r="AN237" s="29"/>
      <c r="AO237" s="29"/>
      <c r="AP237" s="29"/>
      <c r="AQ237" s="29">
        <f t="shared" si="325"/>
        <v>882400</v>
      </c>
      <c r="AR237" s="29"/>
      <c r="AS237" s="9">
        <f t="shared" si="267"/>
        <v>882400</v>
      </c>
      <c r="AT237" s="29"/>
      <c r="AU237" s="9">
        <f t="shared" si="232"/>
        <v>882400</v>
      </c>
      <c r="AV237" s="29">
        <f t="shared" si="325"/>
        <v>882400</v>
      </c>
      <c r="AW237" s="29"/>
      <c r="AX237" s="29">
        <f t="shared" si="269"/>
        <v>882400</v>
      </c>
      <c r="AY237" s="29"/>
      <c r="AZ237" s="29">
        <f t="shared" si="233"/>
        <v>882400</v>
      </c>
      <c r="BA237" s="29"/>
      <c r="BB237" s="29">
        <f t="shared" si="326"/>
        <v>873400</v>
      </c>
      <c r="BC237" s="29">
        <f t="shared" si="326"/>
        <v>873400</v>
      </c>
      <c r="BD237" s="29">
        <f t="shared" si="326"/>
        <v>0</v>
      </c>
      <c r="BE237" s="29">
        <f t="shared" si="326"/>
        <v>873400</v>
      </c>
      <c r="BF237" s="29">
        <f t="shared" si="326"/>
        <v>0</v>
      </c>
      <c r="BG237" s="29">
        <f t="shared" si="287"/>
        <v>9000</v>
      </c>
      <c r="BH237" s="80">
        <f t="shared" si="288"/>
        <v>101.03045569040532</v>
      </c>
      <c r="BI237" s="29">
        <f t="shared" si="289"/>
        <v>9000</v>
      </c>
      <c r="BJ237" s="81">
        <f t="shared" si="290"/>
        <v>101.03045569040532</v>
      </c>
    </row>
    <row r="238" spans="1:62" ht="135" hidden="1" x14ac:dyDescent="0.25">
      <c r="A238" s="126" t="s">
        <v>19</v>
      </c>
      <c r="B238" s="124">
        <v>52</v>
      </c>
      <c r="C238" s="124">
        <v>0</v>
      </c>
      <c r="D238" s="3" t="s">
        <v>146</v>
      </c>
      <c r="E238" s="124">
        <v>852</v>
      </c>
      <c r="F238" s="3" t="s">
        <v>106</v>
      </c>
      <c r="G238" s="3" t="s">
        <v>67</v>
      </c>
      <c r="H238" s="3" t="s">
        <v>281</v>
      </c>
      <c r="I238" s="3" t="s">
        <v>21</v>
      </c>
      <c r="J238" s="29">
        <f t="shared" si="325"/>
        <v>882400</v>
      </c>
      <c r="K238" s="29">
        <f t="shared" si="325"/>
        <v>0</v>
      </c>
      <c r="L238" s="29">
        <f t="shared" si="325"/>
        <v>882400</v>
      </c>
      <c r="M238" s="29">
        <f t="shared" si="325"/>
        <v>0</v>
      </c>
      <c r="N238" s="29">
        <f t="shared" si="325"/>
        <v>0</v>
      </c>
      <c r="O238" s="29">
        <f t="shared" si="325"/>
        <v>0</v>
      </c>
      <c r="P238" s="29">
        <f t="shared" si="325"/>
        <v>0</v>
      </c>
      <c r="Q238" s="29">
        <f t="shared" si="325"/>
        <v>0</v>
      </c>
      <c r="R238" s="29">
        <f t="shared" si="325"/>
        <v>882400</v>
      </c>
      <c r="S238" s="29">
        <f t="shared" si="325"/>
        <v>0</v>
      </c>
      <c r="T238" s="29">
        <f t="shared" si="325"/>
        <v>882400</v>
      </c>
      <c r="U238" s="29">
        <f t="shared" si="325"/>
        <v>0</v>
      </c>
      <c r="V238" s="29">
        <f t="shared" si="325"/>
        <v>192200</v>
      </c>
      <c r="W238" s="29">
        <f t="shared" si="325"/>
        <v>0</v>
      </c>
      <c r="X238" s="29">
        <f t="shared" si="325"/>
        <v>192200</v>
      </c>
      <c r="Y238" s="29">
        <f t="shared" si="325"/>
        <v>0</v>
      </c>
      <c r="Z238" s="29">
        <f t="shared" si="325"/>
        <v>1074600</v>
      </c>
      <c r="AA238" s="29">
        <f t="shared" si="325"/>
        <v>0</v>
      </c>
      <c r="AB238" s="29">
        <f t="shared" si="325"/>
        <v>1074600</v>
      </c>
      <c r="AC238" s="29">
        <f t="shared" si="325"/>
        <v>0</v>
      </c>
      <c r="AD238" s="29">
        <f t="shared" si="325"/>
        <v>0</v>
      </c>
      <c r="AE238" s="29">
        <f t="shared" si="325"/>
        <v>0</v>
      </c>
      <c r="AF238" s="29">
        <f t="shared" si="325"/>
        <v>0</v>
      </c>
      <c r="AG238" s="29">
        <f t="shared" si="325"/>
        <v>0</v>
      </c>
      <c r="AH238" s="29">
        <f t="shared" si="325"/>
        <v>1074600</v>
      </c>
      <c r="AI238" s="29">
        <f t="shared" si="325"/>
        <v>0</v>
      </c>
      <c r="AJ238" s="29">
        <f t="shared" si="325"/>
        <v>1074600</v>
      </c>
      <c r="AK238" s="29">
        <f t="shared" si="325"/>
        <v>0</v>
      </c>
      <c r="AL238" s="29"/>
      <c r="AM238" s="29"/>
      <c r="AN238" s="29"/>
      <c r="AO238" s="29"/>
      <c r="AP238" s="29"/>
      <c r="AQ238" s="29">
        <f t="shared" si="325"/>
        <v>882400</v>
      </c>
      <c r="AR238" s="29"/>
      <c r="AS238" s="9">
        <f t="shared" si="267"/>
        <v>882400</v>
      </c>
      <c r="AT238" s="29"/>
      <c r="AU238" s="9">
        <f t="shared" si="232"/>
        <v>882400</v>
      </c>
      <c r="AV238" s="29">
        <f t="shared" si="325"/>
        <v>882400</v>
      </c>
      <c r="AW238" s="29"/>
      <c r="AX238" s="29">
        <f t="shared" si="269"/>
        <v>882400</v>
      </c>
      <c r="AY238" s="29"/>
      <c r="AZ238" s="29">
        <f t="shared" si="233"/>
        <v>882400</v>
      </c>
      <c r="BA238" s="29"/>
      <c r="BB238" s="29">
        <f t="shared" si="326"/>
        <v>873400</v>
      </c>
      <c r="BC238" s="29">
        <f t="shared" si="326"/>
        <v>873400</v>
      </c>
      <c r="BD238" s="29">
        <f t="shared" si="326"/>
        <v>0</v>
      </c>
      <c r="BE238" s="29">
        <f t="shared" si="326"/>
        <v>873400</v>
      </c>
      <c r="BF238" s="29">
        <f t="shared" si="326"/>
        <v>0</v>
      </c>
      <c r="BG238" s="29">
        <f t="shared" si="287"/>
        <v>9000</v>
      </c>
      <c r="BH238" s="80">
        <f t="shared" si="288"/>
        <v>101.03045569040532</v>
      </c>
      <c r="BI238" s="29">
        <f t="shared" si="289"/>
        <v>9000</v>
      </c>
      <c r="BJ238" s="81">
        <f t="shared" si="290"/>
        <v>101.03045569040532</v>
      </c>
    </row>
    <row r="239" spans="1:62" ht="45" hidden="1" x14ac:dyDescent="0.25">
      <c r="A239" s="126" t="s">
        <v>11</v>
      </c>
      <c r="B239" s="124">
        <v>52</v>
      </c>
      <c r="C239" s="124">
        <v>0</v>
      </c>
      <c r="D239" s="3" t="s">
        <v>146</v>
      </c>
      <c r="E239" s="124">
        <v>852</v>
      </c>
      <c r="F239" s="3" t="s">
        <v>106</v>
      </c>
      <c r="G239" s="3" t="s">
        <v>67</v>
      </c>
      <c r="H239" s="3" t="s">
        <v>281</v>
      </c>
      <c r="I239" s="3" t="s">
        <v>22</v>
      </c>
      <c r="J239" s="29">
        <f>'7.ВС'!J326</f>
        <v>882400</v>
      </c>
      <c r="K239" s="29">
        <f>'7.ВС'!K326</f>
        <v>0</v>
      </c>
      <c r="L239" s="29">
        <f>'7.ВС'!L326</f>
        <v>882400</v>
      </c>
      <c r="M239" s="29">
        <f>'7.ВС'!M326</f>
        <v>0</v>
      </c>
      <c r="N239" s="29">
        <f>'7.ВС'!N326</f>
        <v>0</v>
      </c>
      <c r="O239" s="29">
        <f>'7.ВС'!O326</f>
        <v>0</v>
      </c>
      <c r="P239" s="29">
        <f>'7.ВС'!P326</f>
        <v>0</v>
      </c>
      <c r="Q239" s="29">
        <f>'7.ВС'!Q326</f>
        <v>0</v>
      </c>
      <c r="R239" s="29">
        <f>'7.ВС'!R326</f>
        <v>882400</v>
      </c>
      <c r="S239" s="29">
        <f>'7.ВС'!S326</f>
        <v>0</v>
      </c>
      <c r="T239" s="29">
        <f>'7.ВС'!T326</f>
        <v>882400</v>
      </c>
      <c r="U239" s="29">
        <f>'7.ВС'!U326</f>
        <v>0</v>
      </c>
      <c r="V239" s="29">
        <f>'7.ВС'!V326</f>
        <v>192200</v>
      </c>
      <c r="W239" s="29">
        <f>'7.ВС'!W326</f>
        <v>0</v>
      </c>
      <c r="X239" s="29">
        <f>'7.ВС'!X326</f>
        <v>192200</v>
      </c>
      <c r="Y239" s="29">
        <f>'7.ВС'!Y326</f>
        <v>0</v>
      </c>
      <c r="Z239" s="29">
        <f>'7.ВС'!Z326</f>
        <v>1074600</v>
      </c>
      <c r="AA239" s="29">
        <f>'7.ВС'!AA326</f>
        <v>0</v>
      </c>
      <c r="AB239" s="29">
        <f>'7.ВС'!AB326</f>
        <v>1074600</v>
      </c>
      <c r="AC239" s="29">
        <f>'7.ВС'!AC326</f>
        <v>0</v>
      </c>
      <c r="AD239" s="29">
        <f>'7.ВС'!AD326</f>
        <v>0</v>
      </c>
      <c r="AE239" s="29">
        <f>'7.ВС'!AE326</f>
        <v>0</v>
      </c>
      <c r="AF239" s="29">
        <f>'7.ВС'!AF326</f>
        <v>0</v>
      </c>
      <c r="AG239" s="29">
        <f>'7.ВС'!AG326</f>
        <v>0</v>
      </c>
      <c r="AH239" s="29">
        <f>'7.ВС'!AH326</f>
        <v>1074600</v>
      </c>
      <c r="AI239" s="29">
        <f>'7.ВС'!AI326</f>
        <v>0</v>
      </c>
      <c r="AJ239" s="29">
        <f>'7.ВС'!AJ326</f>
        <v>1074600</v>
      </c>
      <c r="AK239" s="29">
        <f>'7.ВС'!AK326</f>
        <v>0</v>
      </c>
      <c r="AL239" s="29"/>
      <c r="AM239" s="29"/>
      <c r="AN239" s="29"/>
      <c r="AO239" s="29"/>
      <c r="AP239" s="29"/>
      <c r="AQ239" s="29">
        <f>'7.ВС'!AQ326</f>
        <v>882400</v>
      </c>
      <c r="AR239" s="29"/>
      <c r="AS239" s="9">
        <f t="shared" si="267"/>
        <v>882400</v>
      </c>
      <c r="AT239" s="29"/>
      <c r="AU239" s="9">
        <f t="shared" si="232"/>
        <v>882400</v>
      </c>
      <c r="AV239" s="29">
        <f>'7.ВС'!AV326</f>
        <v>882400</v>
      </c>
      <c r="AW239" s="29"/>
      <c r="AX239" s="29">
        <f t="shared" si="269"/>
        <v>882400</v>
      </c>
      <c r="AY239" s="29"/>
      <c r="AZ239" s="29">
        <f t="shared" si="233"/>
        <v>882400</v>
      </c>
      <c r="BA239" s="29"/>
      <c r="BB239" s="29">
        <f>'7.ВС'!BA326</f>
        <v>873400</v>
      </c>
      <c r="BC239" s="29">
        <f>'7.ВС'!BB326</f>
        <v>873400</v>
      </c>
      <c r="BD239" s="29">
        <f>'7.ВС'!BC326</f>
        <v>0</v>
      </c>
      <c r="BE239" s="29">
        <f>'7.ВС'!BD326</f>
        <v>873400</v>
      </c>
      <c r="BF239" s="29">
        <f>'7.ВС'!BE326</f>
        <v>0</v>
      </c>
      <c r="BG239" s="29">
        <f t="shared" si="287"/>
        <v>9000</v>
      </c>
      <c r="BH239" s="80">
        <f t="shared" si="288"/>
        <v>101.03045569040532</v>
      </c>
      <c r="BI239" s="29">
        <f t="shared" si="289"/>
        <v>9000</v>
      </c>
      <c r="BJ239" s="81">
        <f t="shared" si="290"/>
        <v>101.03045569040532</v>
      </c>
    </row>
    <row r="240" spans="1:62" ht="73.5" customHeight="1" x14ac:dyDescent="0.25">
      <c r="A240" s="25" t="s">
        <v>336</v>
      </c>
      <c r="B240" s="13">
        <v>52</v>
      </c>
      <c r="C240" s="13">
        <v>0</v>
      </c>
      <c r="D240" s="27" t="s">
        <v>87</v>
      </c>
      <c r="E240" s="13"/>
      <c r="F240" s="27"/>
      <c r="G240" s="27"/>
      <c r="H240" s="27"/>
      <c r="I240" s="27"/>
      <c r="J240" s="30">
        <f t="shared" ref="J240:BF240" si="327">J241</f>
        <v>153352115</v>
      </c>
      <c r="K240" s="30">
        <f t="shared" si="327"/>
        <v>91895724</v>
      </c>
      <c r="L240" s="30">
        <f t="shared" si="327"/>
        <v>61456391</v>
      </c>
      <c r="M240" s="30">
        <f t="shared" si="327"/>
        <v>0</v>
      </c>
      <c r="N240" s="30">
        <f t="shared" si="327"/>
        <v>6869957</v>
      </c>
      <c r="O240" s="30">
        <f t="shared" si="327"/>
        <v>0</v>
      </c>
      <c r="P240" s="30">
        <f t="shared" si="327"/>
        <v>6869957</v>
      </c>
      <c r="Q240" s="30">
        <f t="shared" si="327"/>
        <v>0</v>
      </c>
      <c r="R240" s="30">
        <f t="shared" si="327"/>
        <v>160222072</v>
      </c>
      <c r="S240" s="30">
        <f t="shared" si="327"/>
        <v>91895724</v>
      </c>
      <c r="T240" s="30">
        <f t="shared" si="327"/>
        <v>68326348</v>
      </c>
      <c r="U240" s="30">
        <f t="shared" si="327"/>
        <v>0</v>
      </c>
      <c r="V240" s="30">
        <f t="shared" si="327"/>
        <v>-158536</v>
      </c>
      <c r="W240" s="30">
        <f t="shared" si="327"/>
        <v>0</v>
      </c>
      <c r="X240" s="30">
        <f t="shared" si="327"/>
        <v>-158536</v>
      </c>
      <c r="Y240" s="30">
        <f t="shared" si="327"/>
        <v>0</v>
      </c>
      <c r="Z240" s="30">
        <f t="shared" si="327"/>
        <v>160063536</v>
      </c>
      <c r="AA240" s="30">
        <f t="shared" si="327"/>
        <v>91895724</v>
      </c>
      <c r="AB240" s="30">
        <f t="shared" si="327"/>
        <v>68167812</v>
      </c>
      <c r="AC240" s="30">
        <f t="shared" si="327"/>
        <v>0</v>
      </c>
      <c r="AD240" s="30">
        <f t="shared" si="327"/>
        <v>10499932</v>
      </c>
      <c r="AE240" s="30">
        <f t="shared" si="327"/>
        <v>10499932.5</v>
      </c>
      <c r="AF240" s="30">
        <f t="shared" si="327"/>
        <v>-0.5</v>
      </c>
      <c r="AG240" s="30">
        <f t="shared" si="327"/>
        <v>0</v>
      </c>
      <c r="AH240" s="30">
        <f t="shared" si="327"/>
        <v>170563468</v>
      </c>
      <c r="AI240" s="30">
        <f t="shared" si="327"/>
        <v>102395656.5</v>
      </c>
      <c r="AJ240" s="30">
        <f t="shared" si="327"/>
        <v>68167811.5</v>
      </c>
      <c r="AK240" s="30">
        <f t="shared" si="327"/>
        <v>0</v>
      </c>
      <c r="AL240" s="30"/>
      <c r="AM240" s="30"/>
      <c r="AN240" s="30"/>
      <c r="AO240" s="30"/>
      <c r="AP240" s="30"/>
      <c r="AQ240" s="30">
        <f t="shared" si="327"/>
        <v>150114797</v>
      </c>
      <c r="AR240" s="30"/>
      <c r="AS240" s="9">
        <f t="shared" si="267"/>
        <v>150114797</v>
      </c>
      <c r="AT240" s="30"/>
      <c r="AU240" s="9">
        <f t="shared" si="232"/>
        <v>150114797</v>
      </c>
      <c r="AV240" s="30">
        <f t="shared" si="327"/>
        <v>149957071</v>
      </c>
      <c r="AW240" s="30"/>
      <c r="AX240" s="29">
        <f t="shared" si="269"/>
        <v>149957071</v>
      </c>
      <c r="AY240" s="30"/>
      <c r="AZ240" s="29">
        <f t="shared" si="233"/>
        <v>149957071</v>
      </c>
      <c r="BA240" s="30"/>
      <c r="BB240" s="30">
        <f t="shared" si="327"/>
        <v>145163319</v>
      </c>
      <c r="BC240" s="30">
        <f t="shared" si="327"/>
        <v>166681088.38999999</v>
      </c>
      <c r="BD240" s="30">
        <f t="shared" si="327"/>
        <v>88108349</v>
      </c>
      <c r="BE240" s="30">
        <f t="shared" si="327"/>
        <v>76477797</v>
      </c>
      <c r="BF240" s="30">
        <f t="shared" si="327"/>
        <v>0</v>
      </c>
      <c r="BG240" s="29">
        <f t="shared" si="287"/>
        <v>8188796</v>
      </c>
      <c r="BH240" s="80">
        <f t="shared" si="288"/>
        <v>105.64109174164031</v>
      </c>
      <c r="BI240" s="29">
        <f t="shared" si="289"/>
        <v>-13328973.389999986</v>
      </c>
      <c r="BJ240" s="81">
        <f t="shared" si="290"/>
        <v>92.003307922484339</v>
      </c>
    </row>
    <row r="241" spans="1:62" ht="42.75" x14ac:dyDescent="0.25">
      <c r="A241" s="25" t="s">
        <v>156</v>
      </c>
      <c r="B241" s="13">
        <v>52</v>
      </c>
      <c r="C241" s="13">
        <v>0</v>
      </c>
      <c r="D241" s="33" t="s">
        <v>87</v>
      </c>
      <c r="E241" s="13">
        <v>852</v>
      </c>
      <c r="F241" s="4"/>
      <c r="G241" s="4"/>
      <c r="H241" s="4"/>
      <c r="I241" s="3"/>
      <c r="J241" s="30">
        <f>J242+J245+J248+J251+J254+J257+J260+J269+J272+J275+J278+J281+J284+J287</f>
        <v>153352115</v>
      </c>
      <c r="K241" s="30">
        <f t="shared" ref="K241:AC241" si="328">K242+K245+K248+K251+K254+K257+K260+K269+K272+K275+K278+K281+K284+K287</f>
        <v>91895724</v>
      </c>
      <c r="L241" s="30">
        <f t="shared" si="328"/>
        <v>61456391</v>
      </c>
      <c r="M241" s="30">
        <f t="shared" si="328"/>
        <v>0</v>
      </c>
      <c r="N241" s="30">
        <f t="shared" si="328"/>
        <v>6869957</v>
      </c>
      <c r="O241" s="30">
        <f t="shared" si="328"/>
        <v>0</v>
      </c>
      <c r="P241" s="30">
        <f t="shared" si="328"/>
        <v>6869957</v>
      </c>
      <c r="Q241" s="30">
        <f t="shared" si="328"/>
        <v>0</v>
      </c>
      <c r="R241" s="30">
        <f t="shared" si="328"/>
        <v>160222072</v>
      </c>
      <c r="S241" s="30">
        <f t="shared" si="328"/>
        <v>91895724</v>
      </c>
      <c r="T241" s="30">
        <f t="shared" si="328"/>
        <v>68326348</v>
      </c>
      <c r="U241" s="30">
        <f t="shared" si="328"/>
        <v>0</v>
      </c>
      <c r="V241" s="30">
        <f t="shared" si="328"/>
        <v>-158536</v>
      </c>
      <c r="W241" s="30">
        <f t="shared" si="328"/>
        <v>0</v>
      </c>
      <c r="X241" s="30">
        <f t="shared" si="328"/>
        <v>-158536</v>
      </c>
      <c r="Y241" s="30">
        <f t="shared" si="328"/>
        <v>0</v>
      </c>
      <c r="Z241" s="30">
        <f t="shared" si="328"/>
        <v>160063536</v>
      </c>
      <c r="AA241" s="30">
        <f t="shared" si="328"/>
        <v>91895724</v>
      </c>
      <c r="AB241" s="30">
        <f t="shared" si="328"/>
        <v>68167812</v>
      </c>
      <c r="AC241" s="30">
        <f t="shared" si="328"/>
        <v>0</v>
      </c>
      <c r="AD241" s="30">
        <f t="shared" ref="AD241:AK241" si="329">AD242+AD245+AD248+AD251+AD254+AD257+AD260+AD269+AD272+AD275+AD278+AD281+AD284+AD287</f>
        <v>10499932</v>
      </c>
      <c r="AE241" s="30">
        <f t="shared" si="329"/>
        <v>10499932.5</v>
      </c>
      <c r="AF241" s="30">
        <f t="shared" si="329"/>
        <v>-0.5</v>
      </c>
      <c r="AG241" s="30">
        <f t="shared" si="329"/>
        <v>0</v>
      </c>
      <c r="AH241" s="30">
        <f t="shared" si="329"/>
        <v>170563468</v>
      </c>
      <c r="AI241" s="30">
        <f t="shared" si="329"/>
        <v>102395656.5</v>
      </c>
      <c r="AJ241" s="30">
        <f t="shared" si="329"/>
        <v>68167811.5</v>
      </c>
      <c r="AK241" s="30">
        <f t="shared" si="329"/>
        <v>0</v>
      </c>
      <c r="AL241" s="30"/>
      <c r="AM241" s="30"/>
      <c r="AN241" s="30"/>
      <c r="AO241" s="30"/>
      <c r="AP241" s="30"/>
      <c r="AQ241" s="30">
        <f t="shared" ref="AQ241:BD241" si="330">AQ242+AQ245+AQ248+AQ251+AQ254+AQ257+AQ260+AQ269+AQ272+AQ275+AQ278+AQ287</f>
        <v>150114797</v>
      </c>
      <c r="AR241" s="30"/>
      <c r="AS241" s="9">
        <f t="shared" si="267"/>
        <v>150114797</v>
      </c>
      <c r="AT241" s="30"/>
      <c r="AU241" s="9">
        <f t="shared" si="232"/>
        <v>150114797</v>
      </c>
      <c r="AV241" s="30">
        <f t="shared" si="330"/>
        <v>149957071</v>
      </c>
      <c r="AW241" s="30"/>
      <c r="AX241" s="29">
        <f t="shared" si="269"/>
        <v>149957071</v>
      </c>
      <c r="AY241" s="30"/>
      <c r="AZ241" s="29">
        <f t="shared" si="233"/>
        <v>149957071</v>
      </c>
      <c r="BA241" s="30"/>
      <c r="BB241" s="30">
        <f t="shared" ref="BB241" si="331">BB242+BB245+BB248+BB251+BB254+BB257+BB260+BB269+BB272+BB275+BB278+BB287</f>
        <v>145163319</v>
      </c>
      <c r="BC241" s="30">
        <f t="shared" si="330"/>
        <v>166681088.38999999</v>
      </c>
      <c r="BD241" s="30">
        <f t="shared" si="330"/>
        <v>88108349</v>
      </c>
      <c r="BE241" s="30">
        <f>BE242+BE245+BE248+BE251+BE254+BE257+BE260+BE269+BE272+BE275+BE278+BE287</f>
        <v>76477797</v>
      </c>
      <c r="BF241" s="30">
        <f t="shared" ref="BF241" si="332">BF242+BF245+BF248+BF251+BF254+BF257+BF260+BF269+BF272+BF275+BF278+BF287</f>
        <v>0</v>
      </c>
      <c r="BG241" s="29">
        <f t="shared" si="287"/>
        <v>8188796</v>
      </c>
      <c r="BH241" s="80">
        <f t="shared" si="288"/>
        <v>105.64109174164031</v>
      </c>
      <c r="BI241" s="29">
        <f t="shared" si="289"/>
        <v>-13328973.389999986</v>
      </c>
      <c r="BJ241" s="81">
        <f t="shared" si="290"/>
        <v>92.003307922484339</v>
      </c>
    </row>
    <row r="242" spans="1:62" ht="123" hidden="1" customHeight="1" x14ac:dyDescent="0.25">
      <c r="A242" s="22" t="s">
        <v>172</v>
      </c>
      <c r="B242" s="124">
        <v>52</v>
      </c>
      <c r="C242" s="124">
        <v>0</v>
      </c>
      <c r="D242" s="4" t="s">
        <v>87</v>
      </c>
      <c r="E242" s="124">
        <v>852</v>
      </c>
      <c r="F242" s="3" t="s">
        <v>106</v>
      </c>
      <c r="G242" s="3" t="s">
        <v>59</v>
      </c>
      <c r="H242" s="3" t="s">
        <v>260</v>
      </c>
      <c r="I242" s="3"/>
      <c r="J242" s="29">
        <f t="shared" ref="J242:BC243" si="333">J243</f>
        <v>62462027</v>
      </c>
      <c r="K242" s="29">
        <f t="shared" si="333"/>
        <v>62462027</v>
      </c>
      <c r="L242" s="29">
        <f t="shared" si="333"/>
        <v>0</v>
      </c>
      <c r="M242" s="29">
        <f t="shared" si="333"/>
        <v>0</v>
      </c>
      <c r="N242" s="29">
        <f t="shared" si="333"/>
        <v>0</v>
      </c>
      <c r="O242" s="29">
        <f t="shared" si="333"/>
        <v>0</v>
      </c>
      <c r="P242" s="29">
        <f t="shared" si="333"/>
        <v>0</v>
      </c>
      <c r="Q242" s="29">
        <f t="shared" si="333"/>
        <v>0</v>
      </c>
      <c r="R242" s="29">
        <f t="shared" si="333"/>
        <v>62462027</v>
      </c>
      <c r="S242" s="29">
        <f t="shared" si="333"/>
        <v>62462027</v>
      </c>
      <c r="T242" s="29">
        <f t="shared" si="333"/>
        <v>0</v>
      </c>
      <c r="U242" s="29">
        <f t="shared" si="333"/>
        <v>0</v>
      </c>
      <c r="V242" s="29">
        <f t="shared" si="333"/>
        <v>0</v>
      </c>
      <c r="W242" s="29">
        <f t="shared" si="333"/>
        <v>0</v>
      </c>
      <c r="X242" s="29">
        <f t="shared" si="333"/>
        <v>0</v>
      </c>
      <c r="Y242" s="29">
        <f t="shared" si="333"/>
        <v>0</v>
      </c>
      <c r="Z242" s="29">
        <f t="shared" si="333"/>
        <v>62462027</v>
      </c>
      <c r="AA242" s="29">
        <f t="shared" si="333"/>
        <v>62462027</v>
      </c>
      <c r="AB242" s="29">
        <f t="shared" si="333"/>
        <v>0</v>
      </c>
      <c r="AC242" s="29">
        <f t="shared" si="333"/>
        <v>0</v>
      </c>
      <c r="AD242" s="29">
        <f t="shared" si="333"/>
        <v>0</v>
      </c>
      <c r="AE242" s="29">
        <f t="shared" si="333"/>
        <v>0</v>
      </c>
      <c r="AF242" s="29">
        <f t="shared" si="333"/>
        <v>0</v>
      </c>
      <c r="AG242" s="29">
        <f t="shared" si="333"/>
        <v>0</v>
      </c>
      <c r="AH242" s="29">
        <f t="shared" si="333"/>
        <v>62462027</v>
      </c>
      <c r="AI242" s="29">
        <f t="shared" si="333"/>
        <v>62462027</v>
      </c>
      <c r="AJ242" s="29">
        <f t="shared" si="333"/>
        <v>0</v>
      </c>
      <c r="AK242" s="29">
        <f t="shared" si="333"/>
        <v>0</v>
      </c>
      <c r="AL242" s="29"/>
      <c r="AM242" s="29"/>
      <c r="AN242" s="29"/>
      <c r="AO242" s="29"/>
      <c r="AP242" s="29"/>
      <c r="AQ242" s="29">
        <f t="shared" si="333"/>
        <v>62462027</v>
      </c>
      <c r="AR242" s="29"/>
      <c r="AS242" s="9">
        <f t="shared" si="267"/>
        <v>62462027</v>
      </c>
      <c r="AT242" s="29"/>
      <c r="AU242" s="9">
        <f t="shared" si="232"/>
        <v>62462027</v>
      </c>
      <c r="AV242" s="29">
        <f t="shared" si="333"/>
        <v>62462027</v>
      </c>
      <c r="AW242" s="29"/>
      <c r="AX242" s="29">
        <f t="shared" si="269"/>
        <v>62462027</v>
      </c>
      <c r="AY242" s="29"/>
      <c r="AZ242" s="29">
        <f t="shared" si="233"/>
        <v>62462027</v>
      </c>
      <c r="BA242" s="29"/>
      <c r="BB242" s="29">
        <f t="shared" si="333"/>
        <v>61911742</v>
      </c>
      <c r="BC242" s="29">
        <f t="shared" si="333"/>
        <v>61911742</v>
      </c>
      <c r="BD242" s="29">
        <f t="shared" ref="BB242:BF243" si="334">BD243</f>
        <v>61911742</v>
      </c>
      <c r="BE242" s="29">
        <f t="shared" si="334"/>
        <v>0</v>
      </c>
      <c r="BF242" s="29">
        <f t="shared" si="334"/>
        <v>0</v>
      </c>
      <c r="BG242" s="29">
        <f t="shared" si="287"/>
        <v>550285</v>
      </c>
      <c r="BH242" s="80">
        <f t="shared" si="288"/>
        <v>100.88882170364388</v>
      </c>
      <c r="BI242" s="29">
        <f t="shared" si="289"/>
        <v>550285</v>
      </c>
      <c r="BJ242" s="81">
        <f t="shared" si="290"/>
        <v>100.88882170364388</v>
      </c>
    </row>
    <row r="243" spans="1:62" ht="60" hidden="1" x14ac:dyDescent="0.25">
      <c r="A243" s="106" t="s">
        <v>56</v>
      </c>
      <c r="B243" s="124">
        <v>52</v>
      </c>
      <c r="C243" s="124">
        <v>0</v>
      </c>
      <c r="D243" s="3" t="s">
        <v>87</v>
      </c>
      <c r="E243" s="124">
        <v>852</v>
      </c>
      <c r="F243" s="3" t="s">
        <v>106</v>
      </c>
      <c r="G243" s="3" t="s">
        <v>59</v>
      </c>
      <c r="H243" s="3" t="s">
        <v>260</v>
      </c>
      <c r="I243" s="3" t="s">
        <v>112</v>
      </c>
      <c r="J243" s="29">
        <f t="shared" si="333"/>
        <v>62462027</v>
      </c>
      <c r="K243" s="29">
        <f t="shared" si="333"/>
        <v>62462027</v>
      </c>
      <c r="L243" s="29">
        <f t="shared" si="333"/>
        <v>0</v>
      </c>
      <c r="M243" s="29">
        <f t="shared" si="333"/>
        <v>0</v>
      </c>
      <c r="N243" s="29">
        <f t="shared" si="333"/>
        <v>0</v>
      </c>
      <c r="O243" s="29">
        <f t="shared" si="333"/>
        <v>0</v>
      </c>
      <c r="P243" s="29">
        <f t="shared" si="333"/>
        <v>0</v>
      </c>
      <c r="Q243" s="29">
        <f t="shared" si="333"/>
        <v>0</v>
      </c>
      <c r="R243" s="29">
        <f t="shared" si="333"/>
        <v>62462027</v>
      </c>
      <c r="S243" s="29">
        <f t="shared" si="333"/>
        <v>62462027</v>
      </c>
      <c r="T243" s="29">
        <f t="shared" si="333"/>
        <v>0</v>
      </c>
      <c r="U243" s="29">
        <f t="shared" si="333"/>
        <v>0</v>
      </c>
      <c r="V243" s="29">
        <f t="shared" si="333"/>
        <v>0</v>
      </c>
      <c r="W243" s="29">
        <f t="shared" si="333"/>
        <v>0</v>
      </c>
      <c r="X243" s="29">
        <f t="shared" si="333"/>
        <v>0</v>
      </c>
      <c r="Y243" s="29">
        <f t="shared" si="333"/>
        <v>0</v>
      </c>
      <c r="Z243" s="29">
        <f t="shared" si="333"/>
        <v>62462027</v>
      </c>
      <c r="AA243" s="29">
        <f t="shared" si="333"/>
        <v>62462027</v>
      </c>
      <c r="AB243" s="29">
        <f t="shared" si="333"/>
        <v>0</v>
      </c>
      <c r="AC243" s="29">
        <f t="shared" si="333"/>
        <v>0</v>
      </c>
      <c r="AD243" s="29">
        <f t="shared" si="333"/>
        <v>0</v>
      </c>
      <c r="AE243" s="29">
        <f t="shared" si="333"/>
        <v>0</v>
      </c>
      <c r="AF243" s="29">
        <f t="shared" si="333"/>
        <v>0</v>
      </c>
      <c r="AG243" s="29">
        <f t="shared" si="333"/>
        <v>0</v>
      </c>
      <c r="AH243" s="29">
        <f t="shared" si="333"/>
        <v>62462027</v>
      </c>
      <c r="AI243" s="29">
        <f t="shared" si="333"/>
        <v>62462027</v>
      </c>
      <c r="AJ243" s="29">
        <f t="shared" si="333"/>
        <v>0</v>
      </c>
      <c r="AK243" s="29">
        <f t="shared" si="333"/>
        <v>0</v>
      </c>
      <c r="AL243" s="29"/>
      <c r="AM243" s="29"/>
      <c r="AN243" s="29"/>
      <c r="AO243" s="29"/>
      <c r="AP243" s="29"/>
      <c r="AQ243" s="29">
        <f t="shared" si="333"/>
        <v>62462027</v>
      </c>
      <c r="AR243" s="29"/>
      <c r="AS243" s="9">
        <f t="shared" si="267"/>
        <v>62462027</v>
      </c>
      <c r="AT243" s="29"/>
      <c r="AU243" s="9">
        <f t="shared" si="232"/>
        <v>62462027</v>
      </c>
      <c r="AV243" s="29">
        <f t="shared" si="333"/>
        <v>62462027</v>
      </c>
      <c r="AW243" s="29"/>
      <c r="AX243" s="29">
        <f t="shared" si="269"/>
        <v>62462027</v>
      </c>
      <c r="AY243" s="29"/>
      <c r="AZ243" s="29">
        <f t="shared" si="233"/>
        <v>62462027</v>
      </c>
      <c r="BA243" s="29"/>
      <c r="BB243" s="29">
        <f t="shared" si="334"/>
        <v>61911742</v>
      </c>
      <c r="BC243" s="29">
        <f t="shared" si="334"/>
        <v>61911742</v>
      </c>
      <c r="BD243" s="29">
        <f t="shared" si="334"/>
        <v>61911742</v>
      </c>
      <c r="BE243" s="29">
        <f t="shared" si="334"/>
        <v>0</v>
      </c>
      <c r="BF243" s="29">
        <f t="shared" si="334"/>
        <v>0</v>
      </c>
      <c r="BG243" s="29">
        <f t="shared" si="287"/>
        <v>550285</v>
      </c>
      <c r="BH243" s="80">
        <f t="shared" si="288"/>
        <v>100.88882170364388</v>
      </c>
      <c r="BI243" s="29">
        <f t="shared" si="289"/>
        <v>550285</v>
      </c>
      <c r="BJ243" s="81">
        <f t="shared" si="290"/>
        <v>100.88882170364388</v>
      </c>
    </row>
    <row r="244" spans="1:62" ht="30" hidden="1" x14ac:dyDescent="0.25">
      <c r="A244" s="106" t="s">
        <v>113</v>
      </c>
      <c r="B244" s="124">
        <v>52</v>
      </c>
      <c r="C244" s="124">
        <v>0</v>
      </c>
      <c r="D244" s="3" t="s">
        <v>87</v>
      </c>
      <c r="E244" s="124">
        <v>852</v>
      </c>
      <c r="F244" s="3" t="s">
        <v>106</v>
      </c>
      <c r="G244" s="3" t="s">
        <v>14</v>
      </c>
      <c r="H244" s="3" t="s">
        <v>260</v>
      </c>
      <c r="I244" s="3" t="s">
        <v>114</v>
      </c>
      <c r="J244" s="29">
        <f>'7.ВС'!J270</f>
        <v>62462027</v>
      </c>
      <c r="K244" s="29">
        <f>'7.ВС'!K270</f>
        <v>62462027</v>
      </c>
      <c r="L244" s="29">
        <f>'7.ВС'!L270</f>
        <v>0</v>
      </c>
      <c r="M244" s="29">
        <f>'7.ВС'!M270</f>
        <v>0</v>
      </c>
      <c r="N244" s="29">
        <f>'7.ВС'!N270</f>
        <v>0</v>
      </c>
      <c r="O244" s="29">
        <f>'7.ВС'!O270</f>
        <v>0</v>
      </c>
      <c r="P244" s="29">
        <f>'7.ВС'!P270</f>
        <v>0</v>
      </c>
      <c r="Q244" s="29">
        <f>'7.ВС'!Q270</f>
        <v>0</v>
      </c>
      <c r="R244" s="29">
        <f>'7.ВС'!R270</f>
        <v>62462027</v>
      </c>
      <c r="S244" s="29">
        <f>'7.ВС'!S270</f>
        <v>62462027</v>
      </c>
      <c r="T244" s="29">
        <f>'7.ВС'!T270</f>
        <v>0</v>
      </c>
      <c r="U244" s="29">
        <f>'7.ВС'!U270</f>
        <v>0</v>
      </c>
      <c r="V244" s="29">
        <f>'7.ВС'!V270</f>
        <v>0</v>
      </c>
      <c r="W244" s="29">
        <f>'7.ВС'!W270</f>
        <v>0</v>
      </c>
      <c r="X244" s="29">
        <f>'7.ВС'!X270</f>
        <v>0</v>
      </c>
      <c r="Y244" s="29">
        <f>'7.ВС'!Y270</f>
        <v>0</v>
      </c>
      <c r="Z244" s="29">
        <f>'7.ВС'!Z270</f>
        <v>62462027</v>
      </c>
      <c r="AA244" s="29">
        <f>'7.ВС'!AA270</f>
        <v>62462027</v>
      </c>
      <c r="AB244" s="29">
        <f>'7.ВС'!AB270</f>
        <v>0</v>
      </c>
      <c r="AC244" s="29">
        <f>'7.ВС'!AC270</f>
        <v>0</v>
      </c>
      <c r="AD244" s="29">
        <f>'7.ВС'!AD270</f>
        <v>0</v>
      </c>
      <c r="AE244" s="29">
        <f>'7.ВС'!AE270</f>
        <v>0</v>
      </c>
      <c r="AF244" s="29">
        <f>'7.ВС'!AF270</f>
        <v>0</v>
      </c>
      <c r="AG244" s="29">
        <f>'7.ВС'!AG270</f>
        <v>0</v>
      </c>
      <c r="AH244" s="29">
        <f>'7.ВС'!AH270</f>
        <v>62462027</v>
      </c>
      <c r="AI244" s="29">
        <f>'7.ВС'!AI270</f>
        <v>62462027</v>
      </c>
      <c r="AJ244" s="29">
        <f>'7.ВС'!AJ270</f>
        <v>0</v>
      </c>
      <c r="AK244" s="29">
        <f>'7.ВС'!AK270</f>
        <v>0</v>
      </c>
      <c r="AL244" s="29"/>
      <c r="AM244" s="29"/>
      <c r="AN244" s="29"/>
      <c r="AO244" s="29"/>
      <c r="AP244" s="29"/>
      <c r="AQ244" s="29">
        <f>'7.ВС'!AQ270</f>
        <v>62462027</v>
      </c>
      <c r="AR244" s="29"/>
      <c r="AS244" s="9">
        <f t="shared" si="267"/>
        <v>62462027</v>
      </c>
      <c r="AT244" s="29"/>
      <c r="AU244" s="9">
        <f t="shared" si="232"/>
        <v>62462027</v>
      </c>
      <c r="AV244" s="29">
        <f>'7.ВС'!AV270</f>
        <v>62462027</v>
      </c>
      <c r="AW244" s="29"/>
      <c r="AX244" s="29">
        <f t="shared" si="269"/>
        <v>62462027</v>
      </c>
      <c r="AY244" s="29"/>
      <c r="AZ244" s="29">
        <f t="shared" si="233"/>
        <v>62462027</v>
      </c>
      <c r="BA244" s="29"/>
      <c r="BB244" s="29">
        <f>'7.ВС'!BA270</f>
        <v>61911742</v>
      </c>
      <c r="BC244" s="29">
        <f>'7.ВС'!BB270</f>
        <v>61911742</v>
      </c>
      <c r="BD244" s="29">
        <f>'7.ВС'!BC270</f>
        <v>61911742</v>
      </c>
      <c r="BE244" s="29">
        <f>'7.ВС'!BD270</f>
        <v>0</v>
      </c>
      <c r="BF244" s="29">
        <f>'7.ВС'!BE270</f>
        <v>0</v>
      </c>
      <c r="BG244" s="29">
        <f t="shared" si="287"/>
        <v>550285</v>
      </c>
      <c r="BH244" s="80">
        <f t="shared" si="288"/>
        <v>100.88882170364388</v>
      </c>
      <c r="BI244" s="29">
        <f t="shared" si="289"/>
        <v>550285</v>
      </c>
      <c r="BJ244" s="81">
        <f t="shared" si="290"/>
        <v>100.88882170364388</v>
      </c>
    </row>
    <row r="245" spans="1:62" ht="90" hidden="1" x14ac:dyDescent="0.25">
      <c r="A245" s="22" t="s">
        <v>162</v>
      </c>
      <c r="B245" s="124">
        <v>52</v>
      </c>
      <c r="C245" s="124">
        <v>0</v>
      </c>
      <c r="D245" s="4" t="s">
        <v>87</v>
      </c>
      <c r="E245" s="124">
        <v>852</v>
      </c>
      <c r="F245" s="3" t="s">
        <v>106</v>
      </c>
      <c r="G245" s="3" t="s">
        <v>14</v>
      </c>
      <c r="H245" s="3" t="s">
        <v>261</v>
      </c>
      <c r="I245" s="3"/>
      <c r="J245" s="29">
        <f t="shared" ref="J245:BC246" si="335">J246</f>
        <v>28428452</v>
      </c>
      <c r="K245" s="29">
        <f t="shared" si="335"/>
        <v>28428452</v>
      </c>
      <c r="L245" s="29">
        <f t="shared" si="335"/>
        <v>0</v>
      </c>
      <c r="M245" s="29">
        <f t="shared" si="335"/>
        <v>0</v>
      </c>
      <c r="N245" s="29">
        <f t="shared" si="335"/>
        <v>0</v>
      </c>
      <c r="O245" s="29">
        <f t="shared" si="335"/>
        <v>0</v>
      </c>
      <c r="P245" s="29">
        <f t="shared" si="335"/>
        <v>0</v>
      </c>
      <c r="Q245" s="29">
        <f t="shared" si="335"/>
        <v>0</v>
      </c>
      <c r="R245" s="29">
        <f t="shared" si="335"/>
        <v>28428452</v>
      </c>
      <c r="S245" s="29">
        <f t="shared" si="335"/>
        <v>28428452</v>
      </c>
      <c r="T245" s="29">
        <f t="shared" si="335"/>
        <v>0</v>
      </c>
      <c r="U245" s="29">
        <f t="shared" si="335"/>
        <v>0</v>
      </c>
      <c r="V245" s="29">
        <f t="shared" si="335"/>
        <v>0</v>
      </c>
      <c r="W245" s="29">
        <f t="shared" si="335"/>
        <v>0</v>
      </c>
      <c r="X245" s="29">
        <f t="shared" si="335"/>
        <v>0</v>
      </c>
      <c r="Y245" s="29">
        <f t="shared" si="335"/>
        <v>0</v>
      </c>
      <c r="Z245" s="29">
        <f t="shared" si="335"/>
        <v>28428452</v>
      </c>
      <c r="AA245" s="29">
        <f t="shared" si="335"/>
        <v>28428452</v>
      </c>
      <c r="AB245" s="29">
        <f t="shared" si="335"/>
        <v>0</v>
      </c>
      <c r="AC245" s="29">
        <f t="shared" si="335"/>
        <v>0</v>
      </c>
      <c r="AD245" s="29">
        <f t="shared" si="335"/>
        <v>0</v>
      </c>
      <c r="AE245" s="29">
        <f t="shared" si="335"/>
        <v>0</v>
      </c>
      <c r="AF245" s="29">
        <f t="shared" si="335"/>
        <v>0</v>
      </c>
      <c r="AG245" s="29">
        <f t="shared" si="335"/>
        <v>0</v>
      </c>
      <c r="AH245" s="29">
        <f t="shared" si="335"/>
        <v>28428452</v>
      </c>
      <c r="AI245" s="29">
        <f t="shared" si="335"/>
        <v>28428452</v>
      </c>
      <c r="AJ245" s="29">
        <f t="shared" si="335"/>
        <v>0</v>
      </c>
      <c r="AK245" s="29">
        <f t="shared" si="335"/>
        <v>0</v>
      </c>
      <c r="AL245" s="29"/>
      <c r="AM245" s="29"/>
      <c r="AN245" s="29"/>
      <c r="AO245" s="29"/>
      <c r="AP245" s="29"/>
      <c r="AQ245" s="29">
        <f t="shared" si="335"/>
        <v>28428452</v>
      </c>
      <c r="AR245" s="29"/>
      <c r="AS245" s="9">
        <f t="shared" si="267"/>
        <v>28428452</v>
      </c>
      <c r="AT245" s="29"/>
      <c r="AU245" s="9">
        <f t="shared" ref="AU245:AU264" si="336">AS245+AT245</f>
        <v>28428452</v>
      </c>
      <c r="AV245" s="29">
        <f t="shared" si="335"/>
        <v>28428452</v>
      </c>
      <c r="AW245" s="29"/>
      <c r="AX245" s="29">
        <f t="shared" si="269"/>
        <v>28428452</v>
      </c>
      <c r="AY245" s="29"/>
      <c r="AZ245" s="29">
        <f t="shared" ref="AZ245:AZ264" si="337">AX245+AY245</f>
        <v>28428452</v>
      </c>
      <c r="BA245" s="29"/>
      <c r="BB245" s="29">
        <f t="shared" si="335"/>
        <v>25268978</v>
      </c>
      <c r="BC245" s="29">
        <f t="shared" si="335"/>
        <v>25268978</v>
      </c>
      <c r="BD245" s="29">
        <f t="shared" ref="BB245:BF246" si="338">BD246</f>
        <v>25268978</v>
      </c>
      <c r="BE245" s="29">
        <f t="shared" si="338"/>
        <v>0</v>
      </c>
      <c r="BF245" s="29">
        <f t="shared" si="338"/>
        <v>0</v>
      </c>
      <c r="BG245" s="29">
        <f t="shared" ref="BG245:BG264" si="339">J245-BB245</f>
        <v>3159474</v>
      </c>
      <c r="BH245" s="80">
        <f t="shared" ref="BH245:BH264" si="340">J245/BB245*100</f>
        <v>112.5033707338698</v>
      </c>
      <c r="BI245" s="29">
        <f t="shared" ref="BI245:BI264" si="341">J245-BC245</f>
        <v>3159474</v>
      </c>
      <c r="BJ245" s="81">
        <f t="shared" ref="BJ245:BJ264" si="342">J245/BC245*100</f>
        <v>112.5033707338698</v>
      </c>
    </row>
    <row r="246" spans="1:62" ht="60" hidden="1" x14ac:dyDescent="0.25">
      <c r="A246" s="106" t="s">
        <v>56</v>
      </c>
      <c r="B246" s="124">
        <v>52</v>
      </c>
      <c r="C246" s="124">
        <v>0</v>
      </c>
      <c r="D246" s="4" t="s">
        <v>87</v>
      </c>
      <c r="E246" s="124">
        <v>852</v>
      </c>
      <c r="F246" s="3" t="s">
        <v>106</v>
      </c>
      <c r="G246" s="3" t="s">
        <v>14</v>
      </c>
      <c r="H246" s="3" t="s">
        <v>261</v>
      </c>
      <c r="I246" s="3" t="s">
        <v>112</v>
      </c>
      <c r="J246" s="29">
        <f t="shared" si="335"/>
        <v>28428452</v>
      </c>
      <c r="K246" s="29">
        <f t="shared" si="335"/>
        <v>28428452</v>
      </c>
      <c r="L246" s="29">
        <f t="shared" si="335"/>
        <v>0</v>
      </c>
      <c r="M246" s="29">
        <f t="shared" si="335"/>
        <v>0</v>
      </c>
      <c r="N246" s="29">
        <f t="shared" si="335"/>
        <v>0</v>
      </c>
      <c r="O246" s="29">
        <f t="shared" si="335"/>
        <v>0</v>
      </c>
      <c r="P246" s="29">
        <f t="shared" si="335"/>
        <v>0</v>
      </c>
      <c r="Q246" s="29">
        <f t="shared" si="335"/>
        <v>0</v>
      </c>
      <c r="R246" s="29">
        <f t="shared" si="335"/>
        <v>28428452</v>
      </c>
      <c r="S246" s="29">
        <f t="shared" si="335"/>
        <v>28428452</v>
      </c>
      <c r="T246" s="29">
        <f t="shared" si="335"/>
        <v>0</v>
      </c>
      <c r="U246" s="29">
        <f t="shared" si="335"/>
        <v>0</v>
      </c>
      <c r="V246" s="29">
        <f t="shared" si="335"/>
        <v>0</v>
      </c>
      <c r="W246" s="29">
        <f t="shared" si="335"/>
        <v>0</v>
      </c>
      <c r="X246" s="29">
        <f t="shared" si="335"/>
        <v>0</v>
      </c>
      <c r="Y246" s="29">
        <f t="shared" si="335"/>
        <v>0</v>
      </c>
      <c r="Z246" s="29">
        <f t="shared" si="335"/>
        <v>28428452</v>
      </c>
      <c r="AA246" s="29">
        <f t="shared" si="335"/>
        <v>28428452</v>
      </c>
      <c r="AB246" s="29">
        <f t="shared" si="335"/>
        <v>0</v>
      </c>
      <c r="AC246" s="29">
        <f t="shared" si="335"/>
        <v>0</v>
      </c>
      <c r="AD246" s="29">
        <f t="shared" si="335"/>
        <v>0</v>
      </c>
      <c r="AE246" s="29">
        <f t="shared" si="335"/>
        <v>0</v>
      </c>
      <c r="AF246" s="29">
        <f t="shared" si="335"/>
        <v>0</v>
      </c>
      <c r="AG246" s="29">
        <f t="shared" si="335"/>
        <v>0</v>
      </c>
      <c r="AH246" s="29">
        <f t="shared" si="335"/>
        <v>28428452</v>
      </c>
      <c r="AI246" s="29">
        <f t="shared" si="335"/>
        <v>28428452</v>
      </c>
      <c r="AJ246" s="29">
        <f t="shared" si="335"/>
        <v>0</v>
      </c>
      <c r="AK246" s="29">
        <f t="shared" si="335"/>
        <v>0</v>
      </c>
      <c r="AL246" s="29"/>
      <c r="AM246" s="29"/>
      <c r="AN246" s="29"/>
      <c r="AO246" s="29"/>
      <c r="AP246" s="29"/>
      <c r="AQ246" s="29">
        <f t="shared" si="335"/>
        <v>28428452</v>
      </c>
      <c r="AR246" s="29"/>
      <c r="AS246" s="9">
        <f t="shared" si="267"/>
        <v>28428452</v>
      </c>
      <c r="AT246" s="29"/>
      <c r="AU246" s="9">
        <f t="shared" si="336"/>
        <v>28428452</v>
      </c>
      <c r="AV246" s="29">
        <f t="shared" si="335"/>
        <v>28428452</v>
      </c>
      <c r="AW246" s="29"/>
      <c r="AX246" s="29">
        <f t="shared" si="269"/>
        <v>28428452</v>
      </c>
      <c r="AY246" s="29"/>
      <c r="AZ246" s="29">
        <f t="shared" si="337"/>
        <v>28428452</v>
      </c>
      <c r="BA246" s="29"/>
      <c r="BB246" s="29">
        <f t="shared" si="338"/>
        <v>25268978</v>
      </c>
      <c r="BC246" s="29">
        <f t="shared" si="338"/>
        <v>25268978</v>
      </c>
      <c r="BD246" s="29">
        <f t="shared" si="338"/>
        <v>25268978</v>
      </c>
      <c r="BE246" s="29">
        <f t="shared" si="338"/>
        <v>0</v>
      </c>
      <c r="BF246" s="29">
        <f t="shared" si="338"/>
        <v>0</v>
      </c>
      <c r="BG246" s="29">
        <f t="shared" si="339"/>
        <v>3159474</v>
      </c>
      <c r="BH246" s="80">
        <f t="shared" si="340"/>
        <v>112.5033707338698</v>
      </c>
      <c r="BI246" s="29">
        <f t="shared" si="341"/>
        <v>3159474</v>
      </c>
      <c r="BJ246" s="81">
        <f t="shared" si="342"/>
        <v>112.5033707338698</v>
      </c>
    </row>
    <row r="247" spans="1:62" ht="30" hidden="1" x14ac:dyDescent="0.25">
      <c r="A247" s="106" t="s">
        <v>113</v>
      </c>
      <c r="B247" s="124">
        <v>52</v>
      </c>
      <c r="C247" s="124">
        <v>0</v>
      </c>
      <c r="D247" s="3" t="s">
        <v>87</v>
      </c>
      <c r="E247" s="124">
        <v>852</v>
      </c>
      <c r="F247" s="3" t="s">
        <v>106</v>
      </c>
      <c r="G247" s="3" t="s">
        <v>14</v>
      </c>
      <c r="H247" s="3" t="s">
        <v>261</v>
      </c>
      <c r="I247" s="3" t="s">
        <v>114</v>
      </c>
      <c r="J247" s="29">
        <f>'7.ВС'!J251</f>
        <v>28428452</v>
      </c>
      <c r="K247" s="29">
        <f>'7.ВС'!K251</f>
        <v>28428452</v>
      </c>
      <c r="L247" s="29">
        <f>'7.ВС'!L251</f>
        <v>0</v>
      </c>
      <c r="M247" s="29">
        <f>'7.ВС'!M251</f>
        <v>0</v>
      </c>
      <c r="N247" s="29">
        <f>'7.ВС'!N251</f>
        <v>0</v>
      </c>
      <c r="O247" s="29">
        <f>'7.ВС'!O251</f>
        <v>0</v>
      </c>
      <c r="P247" s="29">
        <f>'7.ВС'!P251</f>
        <v>0</v>
      </c>
      <c r="Q247" s="29">
        <f>'7.ВС'!Q251</f>
        <v>0</v>
      </c>
      <c r="R247" s="29">
        <f>'7.ВС'!R251</f>
        <v>28428452</v>
      </c>
      <c r="S247" s="29">
        <f>'7.ВС'!S251</f>
        <v>28428452</v>
      </c>
      <c r="T247" s="29">
        <f>'7.ВС'!T251</f>
        <v>0</v>
      </c>
      <c r="U247" s="29">
        <f>'7.ВС'!U251</f>
        <v>0</v>
      </c>
      <c r="V247" s="29">
        <f>'7.ВС'!V251</f>
        <v>0</v>
      </c>
      <c r="W247" s="29">
        <f>'7.ВС'!W251</f>
        <v>0</v>
      </c>
      <c r="X247" s="29">
        <f>'7.ВС'!X251</f>
        <v>0</v>
      </c>
      <c r="Y247" s="29">
        <f>'7.ВС'!Y251</f>
        <v>0</v>
      </c>
      <c r="Z247" s="29">
        <f>'7.ВС'!Z251</f>
        <v>28428452</v>
      </c>
      <c r="AA247" s="29">
        <f>'7.ВС'!AA251</f>
        <v>28428452</v>
      </c>
      <c r="AB247" s="29">
        <f>'7.ВС'!AB251</f>
        <v>0</v>
      </c>
      <c r="AC247" s="29">
        <f>'7.ВС'!AC251</f>
        <v>0</v>
      </c>
      <c r="AD247" s="29">
        <f>'7.ВС'!AD251</f>
        <v>0</v>
      </c>
      <c r="AE247" s="29">
        <f>'7.ВС'!AE251</f>
        <v>0</v>
      </c>
      <c r="AF247" s="29">
        <f>'7.ВС'!AF251</f>
        <v>0</v>
      </c>
      <c r="AG247" s="29">
        <f>'7.ВС'!AG251</f>
        <v>0</v>
      </c>
      <c r="AH247" s="29">
        <f>'7.ВС'!AH251</f>
        <v>28428452</v>
      </c>
      <c r="AI247" s="29">
        <f>'7.ВС'!AI251</f>
        <v>28428452</v>
      </c>
      <c r="AJ247" s="29">
        <f>'7.ВС'!AJ251</f>
        <v>0</v>
      </c>
      <c r="AK247" s="29">
        <f>'7.ВС'!AK251</f>
        <v>0</v>
      </c>
      <c r="AL247" s="29"/>
      <c r="AM247" s="29"/>
      <c r="AN247" s="29"/>
      <c r="AO247" s="29"/>
      <c r="AP247" s="29"/>
      <c r="AQ247" s="29">
        <f>'7.ВС'!AQ251</f>
        <v>28428452</v>
      </c>
      <c r="AR247" s="29"/>
      <c r="AS247" s="9">
        <f t="shared" si="267"/>
        <v>28428452</v>
      </c>
      <c r="AT247" s="29"/>
      <c r="AU247" s="9">
        <f t="shared" si="336"/>
        <v>28428452</v>
      </c>
      <c r="AV247" s="29">
        <f>'7.ВС'!AV251</f>
        <v>28428452</v>
      </c>
      <c r="AW247" s="29"/>
      <c r="AX247" s="29">
        <f t="shared" si="269"/>
        <v>28428452</v>
      </c>
      <c r="AY247" s="29"/>
      <c r="AZ247" s="29">
        <f t="shared" si="337"/>
        <v>28428452</v>
      </c>
      <c r="BA247" s="29"/>
      <c r="BB247" s="29">
        <f>'7.ВС'!BA251</f>
        <v>25268978</v>
      </c>
      <c r="BC247" s="29">
        <f>'7.ВС'!BB251</f>
        <v>25268978</v>
      </c>
      <c r="BD247" s="29">
        <f>'7.ВС'!BC251</f>
        <v>25268978</v>
      </c>
      <c r="BE247" s="29">
        <f>'7.ВС'!BD251</f>
        <v>0</v>
      </c>
      <c r="BF247" s="29">
        <f>'7.ВС'!BE251</f>
        <v>0</v>
      </c>
      <c r="BG247" s="29">
        <f t="shared" si="339"/>
        <v>3159474</v>
      </c>
      <c r="BH247" s="80">
        <f t="shared" si="340"/>
        <v>112.5033707338698</v>
      </c>
      <c r="BI247" s="29">
        <f t="shared" si="341"/>
        <v>3159474</v>
      </c>
      <c r="BJ247" s="81">
        <f t="shared" si="342"/>
        <v>112.5033707338698</v>
      </c>
    </row>
    <row r="248" spans="1:62" ht="105" hidden="1" x14ac:dyDescent="0.25">
      <c r="A248" s="22" t="s">
        <v>189</v>
      </c>
      <c r="B248" s="124">
        <v>52</v>
      </c>
      <c r="C248" s="124">
        <v>0</v>
      </c>
      <c r="D248" s="3" t="s">
        <v>87</v>
      </c>
      <c r="E248" s="124">
        <v>852</v>
      </c>
      <c r="F248" s="3" t="s">
        <v>127</v>
      </c>
      <c r="G248" s="3" t="s">
        <v>16</v>
      </c>
      <c r="H248" s="3" t="s">
        <v>262</v>
      </c>
      <c r="I248" s="27"/>
      <c r="J248" s="29">
        <f t="shared" ref="J248:BC249" si="343">J249</f>
        <v>1005245</v>
      </c>
      <c r="K248" s="29">
        <f t="shared" si="343"/>
        <v>1005245</v>
      </c>
      <c r="L248" s="29">
        <f t="shared" si="343"/>
        <v>0</v>
      </c>
      <c r="M248" s="29">
        <f t="shared" si="343"/>
        <v>0</v>
      </c>
      <c r="N248" s="29">
        <f t="shared" si="343"/>
        <v>0</v>
      </c>
      <c r="O248" s="29">
        <f t="shared" si="343"/>
        <v>0</v>
      </c>
      <c r="P248" s="29">
        <f t="shared" si="343"/>
        <v>0</v>
      </c>
      <c r="Q248" s="29">
        <f t="shared" si="343"/>
        <v>0</v>
      </c>
      <c r="R248" s="29">
        <f t="shared" si="343"/>
        <v>1005245</v>
      </c>
      <c r="S248" s="29">
        <f t="shared" si="343"/>
        <v>1005245</v>
      </c>
      <c r="T248" s="29">
        <f t="shared" si="343"/>
        <v>0</v>
      </c>
      <c r="U248" s="29">
        <f t="shared" si="343"/>
        <v>0</v>
      </c>
      <c r="V248" s="29">
        <f t="shared" si="343"/>
        <v>0</v>
      </c>
      <c r="W248" s="29">
        <f t="shared" si="343"/>
        <v>0</v>
      </c>
      <c r="X248" s="29">
        <f t="shared" si="343"/>
        <v>0</v>
      </c>
      <c r="Y248" s="29">
        <f t="shared" si="343"/>
        <v>0</v>
      </c>
      <c r="Z248" s="29">
        <f t="shared" si="343"/>
        <v>1005245</v>
      </c>
      <c r="AA248" s="29">
        <f t="shared" si="343"/>
        <v>1005245</v>
      </c>
      <c r="AB248" s="29">
        <f t="shared" si="343"/>
        <v>0</v>
      </c>
      <c r="AC248" s="29">
        <f t="shared" si="343"/>
        <v>0</v>
      </c>
      <c r="AD248" s="29">
        <f t="shared" si="343"/>
        <v>0</v>
      </c>
      <c r="AE248" s="29">
        <f t="shared" si="343"/>
        <v>0</v>
      </c>
      <c r="AF248" s="29">
        <f t="shared" si="343"/>
        <v>0</v>
      </c>
      <c r="AG248" s="29">
        <f t="shared" si="343"/>
        <v>0</v>
      </c>
      <c r="AH248" s="29">
        <f t="shared" si="343"/>
        <v>1005245</v>
      </c>
      <c r="AI248" s="29">
        <f t="shared" si="343"/>
        <v>1005245</v>
      </c>
      <c r="AJ248" s="29">
        <f t="shared" si="343"/>
        <v>0</v>
      </c>
      <c r="AK248" s="29">
        <f t="shared" si="343"/>
        <v>0</v>
      </c>
      <c r="AL248" s="29"/>
      <c r="AM248" s="29"/>
      <c r="AN248" s="29"/>
      <c r="AO248" s="29"/>
      <c r="AP248" s="29"/>
      <c r="AQ248" s="29">
        <f t="shared" si="343"/>
        <v>1005245</v>
      </c>
      <c r="AR248" s="29"/>
      <c r="AS248" s="9">
        <f t="shared" si="267"/>
        <v>1005245</v>
      </c>
      <c r="AT248" s="29"/>
      <c r="AU248" s="9">
        <f t="shared" si="336"/>
        <v>1005245</v>
      </c>
      <c r="AV248" s="29">
        <f t="shared" si="343"/>
        <v>1005245</v>
      </c>
      <c r="AW248" s="29"/>
      <c r="AX248" s="29">
        <f t="shared" si="269"/>
        <v>1005245</v>
      </c>
      <c r="AY248" s="29"/>
      <c r="AZ248" s="29">
        <f t="shared" si="337"/>
        <v>1005245</v>
      </c>
      <c r="BA248" s="29"/>
      <c r="BB248" s="29">
        <f t="shared" si="343"/>
        <v>927629</v>
      </c>
      <c r="BC248" s="29">
        <f t="shared" si="343"/>
        <v>927629</v>
      </c>
      <c r="BD248" s="29">
        <f t="shared" ref="BB248:BF249" si="344">BD249</f>
        <v>927629</v>
      </c>
      <c r="BE248" s="29">
        <f t="shared" si="344"/>
        <v>0</v>
      </c>
      <c r="BF248" s="29">
        <f t="shared" si="344"/>
        <v>0</v>
      </c>
      <c r="BG248" s="29">
        <f t="shared" si="339"/>
        <v>77616</v>
      </c>
      <c r="BH248" s="80">
        <f t="shared" si="340"/>
        <v>108.36713815544792</v>
      </c>
      <c r="BI248" s="29">
        <f t="shared" si="341"/>
        <v>77616</v>
      </c>
      <c r="BJ248" s="81">
        <f t="shared" si="342"/>
        <v>108.36713815544792</v>
      </c>
    </row>
    <row r="249" spans="1:62" ht="30" hidden="1" x14ac:dyDescent="0.25">
      <c r="A249" s="126" t="s">
        <v>131</v>
      </c>
      <c r="B249" s="124">
        <v>52</v>
      </c>
      <c r="C249" s="124">
        <v>0</v>
      </c>
      <c r="D249" s="3" t="s">
        <v>87</v>
      </c>
      <c r="E249" s="124">
        <v>852</v>
      </c>
      <c r="F249" s="3" t="s">
        <v>127</v>
      </c>
      <c r="G249" s="3" t="s">
        <v>16</v>
      </c>
      <c r="H249" s="3" t="s">
        <v>262</v>
      </c>
      <c r="I249" s="3" t="s">
        <v>132</v>
      </c>
      <c r="J249" s="29">
        <f t="shared" si="343"/>
        <v>1005245</v>
      </c>
      <c r="K249" s="29">
        <f t="shared" si="343"/>
        <v>1005245</v>
      </c>
      <c r="L249" s="29">
        <f t="shared" si="343"/>
        <v>0</v>
      </c>
      <c r="M249" s="29">
        <f t="shared" si="343"/>
        <v>0</v>
      </c>
      <c r="N249" s="29">
        <f t="shared" si="343"/>
        <v>0</v>
      </c>
      <c r="O249" s="29">
        <f t="shared" si="343"/>
        <v>0</v>
      </c>
      <c r="P249" s="29">
        <f t="shared" si="343"/>
        <v>0</v>
      </c>
      <c r="Q249" s="29">
        <f t="shared" si="343"/>
        <v>0</v>
      </c>
      <c r="R249" s="29">
        <f t="shared" si="343"/>
        <v>1005245</v>
      </c>
      <c r="S249" s="29">
        <f t="shared" si="343"/>
        <v>1005245</v>
      </c>
      <c r="T249" s="29">
        <f t="shared" si="343"/>
        <v>0</v>
      </c>
      <c r="U249" s="29">
        <f t="shared" si="343"/>
        <v>0</v>
      </c>
      <c r="V249" s="29">
        <f t="shared" si="343"/>
        <v>0</v>
      </c>
      <c r="W249" s="29">
        <f t="shared" si="343"/>
        <v>0</v>
      </c>
      <c r="X249" s="29">
        <f t="shared" si="343"/>
        <v>0</v>
      </c>
      <c r="Y249" s="29">
        <f t="shared" si="343"/>
        <v>0</v>
      </c>
      <c r="Z249" s="29">
        <f t="shared" si="343"/>
        <v>1005245</v>
      </c>
      <c r="AA249" s="29">
        <f t="shared" si="343"/>
        <v>1005245</v>
      </c>
      <c r="AB249" s="29">
        <f t="shared" si="343"/>
        <v>0</v>
      </c>
      <c r="AC249" s="29">
        <f t="shared" si="343"/>
        <v>0</v>
      </c>
      <c r="AD249" s="29">
        <f t="shared" si="343"/>
        <v>0</v>
      </c>
      <c r="AE249" s="29">
        <f t="shared" si="343"/>
        <v>0</v>
      </c>
      <c r="AF249" s="29">
        <f t="shared" si="343"/>
        <v>0</v>
      </c>
      <c r="AG249" s="29">
        <f t="shared" si="343"/>
        <v>0</v>
      </c>
      <c r="AH249" s="29">
        <f t="shared" si="343"/>
        <v>1005245</v>
      </c>
      <c r="AI249" s="29">
        <f t="shared" si="343"/>
        <v>1005245</v>
      </c>
      <c r="AJ249" s="29">
        <f t="shared" si="343"/>
        <v>0</v>
      </c>
      <c r="AK249" s="29">
        <f t="shared" si="343"/>
        <v>0</v>
      </c>
      <c r="AL249" s="29"/>
      <c r="AM249" s="29"/>
      <c r="AN249" s="29"/>
      <c r="AO249" s="29"/>
      <c r="AP249" s="29"/>
      <c r="AQ249" s="29">
        <f t="shared" si="343"/>
        <v>1005245</v>
      </c>
      <c r="AR249" s="29"/>
      <c r="AS249" s="9">
        <f t="shared" si="267"/>
        <v>1005245</v>
      </c>
      <c r="AT249" s="29"/>
      <c r="AU249" s="9">
        <f t="shared" si="336"/>
        <v>1005245</v>
      </c>
      <c r="AV249" s="29">
        <f t="shared" si="343"/>
        <v>1005245</v>
      </c>
      <c r="AW249" s="29"/>
      <c r="AX249" s="29">
        <f t="shared" si="269"/>
        <v>1005245</v>
      </c>
      <c r="AY249" s="29"/>
      <c r="AZ249" s="29">
        <f t="shared" si="337"/>
        <v>1005245</v>
      </c>
      <c r="BA249" s="29"/>
      <c r="BB249" s="29">
        <f t="shared" si="344"/>
        <v>927629</v>
      </c>
      <c r="BC249" s="29">
        <f t="shared" si="344"/>
        <v>927629</v>
      </c>
      <c r="BD249" s="29">
        <f t="shared" si="344"/>
        <v>927629</v>
      </c>
      <c r="BE249" s="29">
        <f t="shared" si="344"/>
        <v>0</v>
      </c>
      <c r="BF249" s="29">
        <f t="shared" si="344"/>
        <v>0</v>
      </c>
      <c r="BG249" s="29">
        <f t="shared" si="339"/>
        <v>77616</v>
      </c>
      <c r="BH249" s="80">
        <f t="shared" si="340"/>
        <v>108.36713815544792</v>
      </c>
      <c r="BI249" s="29">
        <f t="shared" si="341"/>
        <v>77616</v>
      </c>
      <c r="BJ249" s="81">
        <f t="shared" si="342"/>
        <v>108.36713815544792</v>
      </c>
    </row>
    <row r="250" spans="1:62" ht="60" hidden="1" x14ac:dyDescent="0.25">
      <c r="A250" s="126" t="s">
        <v>133</v>
      </c>
      <c r="B250" s="124">
        <v>52</v>
      </c>
      <c r="C250" s="124">
        <v>0</v>
      </c>
      <c r="D250" s="3" t="s">
        <v>87</v>
      </c>
      <c r="E250" s="124">
        <v>852</v>
      </c>
      <c r="F250" s="3" t="s">
        <v>127</v>
      </c>
      <c r="G250" s="3" t="s">
        <v>16</v>
      </c>
      <c r="H250" s="3" t="s">
        <v>262</v>
      </c>
      <c r="I250" s="3" t="s">
        <v>134</v>
      </c>
      <c r="J250" s="29">
        <f>'7.ВС'!J347</f>
        <v>1005245</v>
      </c>
      <c r="K250" s="29">
        <f>'7.ВС'!K347</f>
        <v>1005245</v>
      </c>
      <c r="L250" s="29">
        <f>'7.ВС'!L347</f>
        <v>0</v>
      </c>
      <c r="M250" s="29">
        <f>'7.ВС'!M347</f>
        <v>0</v>
      </c>
      <c r="N250" s="29">
        <f>'7.ВС'!N347</f>
        <v>0</v>
      </c>
      <c r="O250" s="29">
        <f>'7.ВС'!O347</f>
        <v>0</v>
      </c>
      <c r="P250" s="29">
        <f>'7.ВС'!P347</f>
        <v>0</v>
      </c>
      <c r="Q250" s="29">
        <f>'7.ВС'!Q347</f>
        <v>0</v>
      </c>
      <c r="R250" s="29">
        <f>'7.ВС'!R347</f>
        <v>1005245</v>
      </c>
      <c r="S250" s="29">
        <f>'7.ВС'!S347</f>
        <v>1005245</v>
      </c>
      <c r="T250" s="29">
        <f>'7.ВС'!T347</f>
        <v>0</v>
      </c>
      <c r="U250" s="29">
        <f>'7.ВС'!U347</f>
        <v>0</v>
      </c>
      <c r="V250" s="29">
        <f>'7.ВС'!V347</f>
        <v>0</v>
      </c>
      <c r="W250" s="29">
        <f>'7.ВС'!W347</f>
        <v>0</v>
      </c>
      <c r="X250" s="29">
        <f>'7.ВС'!X347</f>
        <v>0</v>
      </c>
      <c r="Y250" s="29">
        <f>'7.ВС'!Y347</f>
        <v>0</v>
      </c>
      <c r="Z250" s="29">
        <f>'7.ВС'!Z347</f>
        <v>1005245</v>
      </c>
      <c r="AA250" s="29">
        <f>'7.ВС'!AA347</f>
        <v>1005245</v>
      </c>
      <c r="AB250" s="29">
        <f>'7.ВС'!AB347</f>
        <v>0</v>
      </c>
      <c r="AC250" s="29">
        <f>'7.ВС'!AC347</f>
        <v>0</v>
      </c>
      <c r="AD250" s="29">
        <f>'7.ВС'!AD347</f>
        <v>0</v>
      </c>
      <c r="AE250" s="29">
        <f>'7.ВС'!AE347</f>
        <v>0</v>
      </c>
      <c r="AF250" s="29">
        <f>'7.ВС'!AF347</f>
        <v>0</v>
      </c>
      <c r="AG250" s="29">
        <f>'7.ВС'!AG347</f>
        <v>0</v>
      </c>
      <c r="AH250" s="29">
        <f>'7.ВС'!AH347</f>
        <v>1005245</v>
      </c>
      <c r="AI250" s="29">
        <f>'7.ВС'!AI347</f>
        <v>1005245</v>
      </c>
      <c r="AJ250" s="29">
        <f>'7.ВС'!AJ347</f>
        <v>0</v>
      </c>
      <c r="AK250" s="29">
        <f>'7.ВС'!AK347</f>
        <v>0</v>
      </c>
      <c r="AL250" s="29"/>
      <c r="AM250" s="29"/>
      <c r="AN250" s="29"/>
      <c r="AO250" s="29"/>
      <c r="AP250" s="29"/>
      <c r="AQ250" s="29">
        <f>'7.ВС'!AQ347</f>
        <v>1005245</v>
      </c>
      <c r="AR250" s="29"/>
      <c r="AS250" s="9">
        <f t="shared" si="267"/>
        <v>1005245</v>
      </c>
      <c r="AT250" s="29"/>
      <c r="AU250" s="9">
        <f t="shared" si="336"/>
        <v>1005245</v>
      </c>
      <c r="AV250" s="29">
        <f>'7.ВС'!AV347</f>
        <v>1005245</v>
      </c>
      <c r="AW250" s="29"/>
      <c r="AX250" s="29">
        <f t="shared" si="269"/>
        <v>1005245</v>
      </c>
      <c r="AY250" s="29"/>
      <c r="AZ250" s="29">
        <f t="shared" si="337"/>
        <v>1005245</v>
      </c>
      <c r="BA250" s="29"/>
      <c r="BB250" s="29">
        <f>'7.ВС'!BA347</f>
        <v>927629</v>
      </c>
      <c r="BC250" s="29">
        <f>'7.ВС'!BB347</f>
        <v>927629</v>
      </c>
      <c r="BD250" s="29">
        <f>'7.ВС'!BC347</f>
        <v>927629</v>
      </c>
      <c r="BE250" s="29">
        <f>'7.ВС'!BD347</f>
        <v>0</v>
      </c>
      <c r="BF250" s="29">
        <f>'7.ВС'!BE347</f>
        <v>0</v>
      </c>
      <c r="BG250" s="29">
        <f t="shared" si="339"/>
        <v>77616</v>
      </c>
      <c r="BH250" s="80">
        <f t="shared" si="340"/>
        <v>108.36713815544792</v>
      </c>
      <c r="BI250" s="29">
        <f t="shared" si="341"/>
        <v>77616</v>
      </c>
      <c r="BJ250" s="81">
        <f t="shared" si="342"/>
        <v>108.36713815544792</v>
      </c>
    </row>
    <row r="251" spans="1:62" s="31" customFormat="1" ht="30" hidden="1" x14ac:dyDescent="0.25">
      <c r="A251" s="22" t="s">
        <v>158</v>
      </c>
      <c r="B251" s="124">
        <v>52</v>
      </c>
      <c r="C251" s="124">
        <v>0</v>
      </c>
      <c r="D251" s="4" t="s">
        <v>87</v>
      </c>
      <c r="E251" s="124">
        <v>852</v>
      </c>
      <c r="F251" s="4" t="s">
        <v>106</v>
      </c>
      <c r="G251" s="4" t="s">
        <v>14</v>
      </c>
      <c r="H251" s="4" t="s">
        <v>315</v>
      </c>
      <c r="I251" s="4"/>
      <c r="J251" s="8">
        <f t="shared" ref="J251:BC252" si="345">J252</f>
        <v>9407900</v>
      </c>
      <c r="K251" s="8">
        <f t="shared" si="345"/>
        <v>0</v>
      </c>
      <c r="L251" s="8">
        <f t="shared" si="345"/>
        <v>9407900</v>
      </c>
      <c r="M251" s="8">
        <f t="shared" si="345"/>
        <v>0</v>
      </c>
      <c r="N251" s="8">
        <f t="shared" si="345"/>
        <v>-1152000</v>
      </c>
      <c r="O251" s="8">
        <f t="shared" si="345"/>
        <v>0</v>
      </c>
      <c r="P251" s="8">
        <f t="shared" si="345"/>
        <v>-1152000</v>
      </c>
      <c r="Q251" s="8">
        <f t="shared" si="345"/>
        <v>0</v>
      </c>
      <c r="R251" s="8">
        <f t="shared" si="345"/>
        <v>8255900</v>
      </c>
      <c r="S251" s="8">
        <f t="shared" si="345"/>
        <v>0</v>
      </c>
      <c r="T251" s="8">
        <f t="shared" si="345"/>
        <v>8255900</v>
      </c>
      <c r="U251" s="8">
        <f t="shared" si="345"/>
        <v>0</v>
      </c>
      <c r="V251" s="8">
        <f t="shared" si="345"/>
        <v>0</v>
      </c>
      <c r="W251" s="8">
        <f t="shared" si="345"/>
        <v>0</v>
      </c>
      <c r="X251" s="8">
        <f t="shared" si="345"/>
        <v>0</v>
      </c>
      <c r="Y251" s="8">
        <f t="shared" si="345"/>
        <v>0</v>
      </c>
      <c r="Z251" s="8">
        <f t="shared" si="345"/>
        <v>8255900</v>
      </c>
      <c r="AA251" s="8">
        <f t="shared" si="345"/>
        <v>0</v>
      </c>
      <c r="AB251" s="8">
        <f t="shared" si="345"/>
        <v>8255900</v>
      </c>
      <c r="AC251" s="8">
        <f t="shared" si="345"/>
        <v>0</v>
      </c>
      <c r="AD251" s="8">
        <f t="shared" si="345"/>
        <v>0</v>
      </c>
      <c r="AE251" s="8">
        <f t="shared" si="345"/>
        <v>0</v>
      </c>
      <c r="AF251" s="8">
        <f t="shared" si="345"/>
        <v>0</v>
      </c>
      <c r="AG251" s="8">
        <f t="shared" si="345"/>
        <v>0</v>
      </c>
      <c r="AH251" s="8">
        <f t="shared" si="345"/>
        <v>8255900</v>
      </c>
      <c r="AI251" s="8">
        <f t="shared" si="345"/>
        <v>0</v>
      </c>
      <c r="AJ251" s="8">
        <f t="shared" si="345"/>
        <v>8255900</v>
      </c>
      <c r="AK251" s="8">
        <f t="shared" si="345"/>
        <v>0</v>
      </c>
      <c r="AL251" s="8"/>
      <c r="AM251" s="8"/>
      <c r="AN251" s="8"/>
      <c r="AO251" s="8"/>
      <c r="AP251" s="8"/>
      <c r="AQ251" s="8">
        <f t="shared" si="345"/>
        <v>8783100</v>
      </c>
      <c r="AR251" s="8"/>
      <c r="AS251" s="9">
        <f t="shared" si="267"/>
        <v>8783100</v>
      </c>
      <c r="AT251" s="8"/>
      <c r="AU251" s="9">
        <f t="shared" si="336"/>
        <v>8783100</v>
      </c>
      <c r="AV251" s="8">
        <f t="shared" si="345"/>
        <v>8750852</v>
      </c>
      <c r="AW251" s="8"/>
      <c r="AX251" s="29">
        <f t="shared" si="269"/>
        <v>8750852</v>
      </c>
      <c r="AY251" s="8"/>
      <c r="AZ251" s="29">
        <f t="shared" si="337"/>
        <v>8750852</v>
      </c>
      <c r="BA251" s="8"/>
      <c r="BB251" s="8">
        <f t="shared" si="345"/>
        <v>8163400</v>
      </c>
      <c r="BC251" s="8">
        <f t="shared" si="345"/>
        <v>8163400</v>
      </c>
      <c r="BD251" s="8">
        <f t="shared" ref="BB251:BF252" si="346">BD252</f>
        <v>0</v>
      </c>
      <c r="BE251" s="8">
        <f t="shared" si="346"/>
        <v>8163400</v>
      </c>
      <c r="BF251" s="8">
        <f t="shared" si="346"/>
        <v>0</v>
      </c>
      <c r="BG251" s="29">
        <f t="shared" si="339"/>
        <v>1244500</v>
      </c>
      <c r="BH251" s="80">
        <f t="shared" si="340"/>
        <v>115.24487345958792</v>
      </c>
      <c r="BI251" s="29">
        <f t="shared" si="341"/>
        <v>1244500</v>
      </c>
      <c r="BJ251" s="81">
        <f t="shared" si="342"/>
        <v>115.24487345958792</v>
      </c>
    </row>
    <row r="252" spans="1:62" s="31" customFormat="1" ht="60" hidden="1" x14ac:dyDescent="0.25">
      <c r="A252" s="106" t="s">
        <v>56</v>
      </c>
      <c r="B252" s="124">
        <v>52</v>
      </c>
      <c r="C252" s="124">
        <v>0</v>
      </c>
      <c r="D252" s="4" t="s">
        <v>87</v>
      </c>
      <c r="E252" s="124">
        <v>852</v>
      </c>
      <c r="F252" s="4" t="s">
        <v>106</v>
      </c>
      <c r="G252" s="4" t="s">
        <v>14</v>
      </c>
      <c r="H252" s="4" t="s">
        <v>315</v>
      </c>
      <c r="I252" s="4" t="s">
        <v>112</v>
      </c>
      <c r="J252" s="29">
        <f t="shared" si="345"/>
        <v>9407900</v>
      </c>
      <c r="K252" s="29">
        <f t="shared" si="345"/>
        <v>0</v>
      </c>
      <c r="L252" s="29">
        <f t="shared" si="345"/>
        <v>9407900</v>
      </c>
      <c r="M252" s="29">
        <f t="shared" si="345"/>
        <v>0</v>
      </c>
      <c r="N252" s="29">
        <f t="shared" si="345"/>
        <v>-1152000</v>
      </c>
      <c r="O252" s="29">
        <f t="shared" si="345"/>
        <v>0</v>
      </c>
      <c r="P252" s="29">
        <f t="shared" si="345"/>
        <v>-1152000</v>
      </c>
      <c r="Q252" s="29">
        <f t="shared" si="345"/>
        <v>0</v>
      </c>
      <c r="R252" s="29">
        <f t="shared" si="345"/>
        <v>8255900</v>
      </c>
      <c r="S252" s="29">
        <f t="shared" si="345"/>
        <v>0</v>
      </c>
      <c r="T252" s="29">
        <f t="shared" si="345"/>
        <v>8255900</v>
      </c>
      <c r="U252" s="29">
        <f t="shared" si="345"/>
        <v>0</v>
      </c>
      <c r="V252" s="29">
        <f t="shared" si="345"/>
        <v>0</v>
      </c>
      <c r="W252" s="29">
        <f t="shared" si="345"/>
        <v>0</v>
      </c>
      <c r="X252" s="29">
        <f t="shared" si="345"/>
        <v>0</v>
      </c>
      <c r="Y252" s="29">
        <f t="shared" si="345"/>
        <v>0</v>
      </c>
      <c r="Z252" s="29">
        <f t="shared" si="345"/>
        <v>8255900</v>
      </c>
      <c r="AA252" s="29">
        <f t="shared" si="345"/>
        <v>0</v>
      </c>
      <c r="AB252" s="29">
        <f t="shared" si="345"/>
        <v>8255900</v>
      </c>
      <c r="AC252" s="29">
        <f t="shared" si="345"/>
        <v>0</v>
      </c>
      <c r="AD252" s="29">
        <f t="shared" si="345"/>
        <v>0</v>
      </c>
      <c r="AE252" s="29">
        <f t="shared" si="345"/>
        <v>0</v>
      </c>
      <c r="AF252" s="29">
        <f t="shared" si="345"/>
        <v>0</v>
      </c>
      <c r="AG252" s="29">
        <f t="shared" si="345"/>
        <v>0</v>
      </c>
      <c r="AH252" s="29">
        <f t="shared" si="345"/>
        <v>8255900</v>
      </c>
      <c r="AI252" s="29">
        <f t="shared" si="345"/>
        <v>0</v>
      </c>
      <c r="AJ252" s="29">
        <f t="shared" si="345"/>
        <v>8255900</v>
      </c>
      <c r="AK252" s="29">
        <f t="shared" si="345"/>
        <v>0</v>
      </c>
      <c r="AL252" s="29"/>
      <c r="AM252" s="29"/>
      <c r="AN252" s="29"/>
      <c r="AO252" s="29"/>
      <c r="AP252" s="29"/>
      <c r="AQ252" s="29">
        <f t="shared" si="345"/>
        <v>8783100</v>
      </c>
      <c r="AR252" s="29"/>
      <c r="AS252" s="9">
        <f t="shared" si="267"/>
        <v>8783100</v>
      </c>
      <c r="AT252" s="29"/>
      <c r="AU252" s="9">
        <f t="shared" si="336"/>
        <v>8783100</v>
      </c>
      <c r="AV252" s="29">
        <f t="shared" si="345"/>
        <v>8750852</v>
      </c>
      <c r="AW252" s="29"/>
      <c r="AX252" s="29">
        <f t="shared" si="269"/>
        <v>8750852</v>
      </c>
      <c r="AY252" s="29"/>
      <c r="AZ252" s="29">
        <f t="shared" si="337"/>
        <v>8750852</v>
      </c>
      <c r="BA252" s="29"/>
      <c r="BB252" s="29">
        <f t="shared" si="346"/>
        <v>8163400</v>
      </c>
      <c r="BC252" s="29">
        <f t="shared" si="346"/>
        <v>8163400</v>
      </c>
      <c r="BD252" s="29">
        <f t="shared" si="346"/>
        <v>0</v>
      </c>
      <c r="BE252" s="29">
        <f t="shared" si="346"/>
        <v>8163400</v>
      </c>
      <c r="BF252" s="29">
        <f t="shared" si="346"/>
        <v>0</v>
      </c>
      <c r="BG252" s="29">
        <f t="shared" si="339"/>
        <v>1244500</v>
      </c>
      <c r="BH252" s="80">
        <f t="shared" si="340"/>
        <v>115.24487345958792</v>
      </c>
      <c r="BI252" s="29">
        <f t="shared" si="341"/>
        <v>1244500</v>
      </c>
      <c r="BJ252" s="81">
        <f t="shared" si="342"/>
        <v>115.24487345958792</v>
      </c>
    </row>
    <row r="253" spans="1:62" s="31" customFormat="1" ht="30" hidden="1" x14ac:dyDescent="0.25">
      <c r="A253" s="106" t="s">
        <v>113</v>
      </c>
      <c r="B253" s="124">
        <v>52</v>
      </c>
      <c r="C253" s="124">
        <v>0</v>
      </c>
      <c r="D253" s="3" t="s">
        <v>87</v>
      </c>
      <c r="E253" s="124">
        <v>852</v>
      </c>
      <c r="F253" s="3" t="s">
        <v>106</v>
      </c>
      <c r="G253" s="3" t="s">
        <v>14</v>
      </c>
      <c r="H253" s="3" t="s">
        <v>315</v>
      </c>
      <c r="I253" s="3" t="s">
        <v>114</v>
      </c>
      <c r="J253" s="29">
        <f>'7.ВС'!J254</f>
        <v>9407900</v>
      </c>
      <c r="K253" s="29">
        <f>'7.ВС'!K254</f>
        <v>0</v>
      </c>
      <c r="L253" s="29">
        <f>'7.ВС'!L254</f>
        <v>9407900</v>
      </c>
      <c r="M253" s="29">
        <f>'7.ВС'!M254</f>
        <v>0</v>
      </c>
      <c r="N253" s="29">
        <f>'7.ВС'!N254</f>
        <v>-1152000</v>
      </c>
      <c r="O253" s="29">
        <f>'7.ВС'!O254</f>
        <v>0</v>
      </c>
      <c r="P253" s="29">
        <f>'7.ВС'!P254</f>
        <v>-1152000</v>
      </c>
      <c r="Q253" s="29">
        <f>'7.ВС'!Q254</f>
        <v>0</v>
      </c>
      <c r="R253" s="29">
        <f>'7.ВС'!R254</f>
        <v>8255900</v>
      </c>
      <c r="S253" s="29">
        <f>'7.ВС'!S254</f>
        <v>0</v>
      </c>
      <c r="T253" s="29">
        <f>'7.ВС'!T254</f>
        <v>8255900</v>
      </c>
      <c r="U253" s="29">
        <f>'7.ВС'!U254</f>
        <v>0</v>
      </c>
      <c r="V253" s="29">
        <f>'7.ВС'!V254</f>
        <v>0</v>
      </c>
      <c r="W253" s="29">
        <f>'7.ВС'!W254</f>
        <v>0</v>
      </c>
      <c r="X253" s="29">
        <f>'7.ВС'!X254</f>
        <v>0</v>
      </c>
      <c r="Y253" s="29">
        <f>'7.ВС'!Y254</f>
        <v>0</v>
      </c>
      <c r="Z253" s="29">
        <f>'7.ВС'!Z254</f>
        <v>8255900</v>
      </c>
      <c r="AA253" s="29">
        <f>'7.ВС'!AA254</f>
        <v>0</v>
      </c>
      <c r="AB253" s="29">
        <f>'7.ВС'!AB254</f>
        <v>8255900</v>
      </c>
      <c r="AC253" s="29">
        <f>'7.ВС'!AC254</f>
        <v>0</v>
      </c>
      <c r="AD253" s="29">
        <f>'7.ВС'!AD254</f>
        <v>0</v>
      </c>
      <c r="AE253" s="29">
        <f>'7.ВС'!AE254</f>
        <v>0</v>
      </c>
      <c r="AF253" s="29">
        <f>'7.ВС'!AF254</f>
        <v>0</v>
      </c>
      <c r="AG253" s="29">
        <f>'7.ВС'!AG254</f>
        <v>0</v>
      </c>
      <c r="AH253" s="29">
        <f>'7.ВС'!AH254</f>
        <v>8255900</v>
      </c>
      <c r="AI253" s="29">
        <f>'7.ВС'!AI254</f>
        <v>0</v>
      </c>
      <c r="AJ253" s="29">
        <f>'7.ВС'!AJ254</f>
        <v>8255900</v>
      </c>
      <c r="AK253" s="29">
        <f>'7.ВС'!AK254</f>
        <v>0</v>
      </c>
      <c r="AL253" s="29"/>
      <c r="AM253" s="29"/>
      <c r="AN253" s="29"/>
      <c r="AO253" s="29"/>
      <c r="AP253" s="29"/>
      <c r="AQ253" s="29">
        <f>'7.ВС'!AQ254</f>
        <v>8783100</v>
      </c>
      <c r="AR253" s="29"/>
      <c r="AS253" s="9">
        <f t="shared" si="267"/>
        <v>8783100</v>
      </c>
      <c r="AT253" s="29"/>
      <c r="AU253" s="9">
        <f t="shared" si="336"/>
        <v>8783100</v>
      </c>
      <c r="AV253" s="29">
        <f>'7.ВС'!AV254</f>
        <v>8750852</v>
      </c>
      <c r="AW253" s="29"/>
      <c r="AX253" s="29">
        <f t="shared" si="269"/>
        <v>8750852</v>
      </c>
      <c r="AY253" s="29"/>
      <c r="AZ253" s="29">
        <f t="shared" si="337"/>
        <v>8750852</v>
      </c>
      <c r="BA253" s="29"/>
      <c r="BB253" s="29">
        <f>'7.ВС'!BA254</f>
        <v>8163400</v>
      </c>
      <c r="BC253" s="29">
        <f>'7.ВС'!BB254</f>
        <v>8163400</v>
      </c>
      <c r="BD253" s="29">
        <f>'7.ВС'!BC254</f>
        <v>0</v>
      </c>
      <c r="BE253" s="29">
        <f>'7.ВС'!BD254</f>
        <v>8163400</v>
      </c>
      <c r="BF253" s="29">
        <f>'7.ВС'!BE254</f>
        <v>0</v>
      </c>
      <c r="BG253" s="29">
        <f t="shared" si="339"/>
        <v>1244500</v>
      </c>
      <c r="BH253" s="80">
        <f t="shared" si="340"/>
        <v>115.24487345958792</v>
      </c>
      <c r="BI253" s="29">
        <f t="shared" si="341"/>
        <v>1244500</v>
      </c>
      <c r="BJ253" s="81">
        <f t="shared" si="342"/>
        <v>115.24487345958792</v>
      </c>
    </row>
    <row r="254" spans="1:62" s="31" customFormat="1" ht="30" hidden="1" x14ac:dyDescent="0.25">
      <c r="A254" s="22" t="s">
        <v>170</v>
      </c>
      <c r="B254" s="124">
        <v>52</v>
      </c>
      <c r="C254" s="124">
        <v>0</v>
      </c>
      <c r="D254" s="3" t="s">
        <v>87</v>
      </c>
      <c r="E254" s="124">
        <v>852</v>
      </c>
      <c r="F254" s="3" t="s">
        <v>106</v>
      </c>
      <c r="G254" s="3" t="s">
        <v>59</v>
      </c>
      <c r="H254" s="3" t="s">
        <v>320</v>
      </c>
      <c r="I254" s="3"/>
      <c r="J254" s="29">
        <f t="shared" ref="J254:BC255" si="347">J255</f>
        <v>20820300</v>
      </c>
      <c r="K254" s="29">
        <f t="shared" si="347"/>
        <v>0</v>
      </c>
      <c r="L254" s="29">
        <f t="shared" si="347"/>
        <v>20820300</v>
      </c>
      <c r="M254" s="29">
        <f t="shared" si="347"/>
        <v>0</v>
      </c>
      <c r="N254" s="29">
        <f t="shared" si="347"/>
        <v>2445960</v>
      </c>
      <c r="O254" s="29">
        <f t="shared" si="347"/>
        <v>0</v>
      </c>
      <c r="P254" s="29">
        <f t="shared" si="347"/>
        <v>2445960</v>
      </c>
      <c r="Q254" s="29">
        <f t="shared" si="347"/>
        <v>0</v>
      </c>
      <c r="R254" s="29">
        <f t="shared" si="347"/>
        <v>23266260</v>
      </c>
      <c r="S254" s="29">
        <f t="shared" si="347"/>
        <v>0</v>
      </c>
      <c r="T254" s="29">
        <f t="shared" si="347"/>
        <v>23266260</v>
      </c>
      <c r="U254" s="29">
        <f t="shared" si="347"/>
        <v>0</v>
      </c>
      <c r="V254" s="29">
        <f t="shared" si="347"/>
        <v>0</v>
      </c>
      <c r="W254" s="29">
        <f t="shared" si="347"/>
        <v>0</v>
      </c>
      <c r="X254" s="29">
        <f t="shared" si="347"/>
        <v>0</v>
      </c>
      <c r="Y254" s="29">
        <f t="shared" si="347"/>
        <v>0</v>
      </c>
      <c r="Z254" s="29">
        <f t="shared" si="347"/>
        <v>23266260</v>
      </c>
      <c r="AA254" s="29">
        <f t="shared" si="347"/>
        <v>0</v>
      </c>
      <c r="AB254" s="29">
        <f t="shared" si="347"/>
        <v>23266260</v>
      </c>
      <c r="AC254" s="29">
        <f t="shared" si="347"/>
        <v>0</v>
      </c>
      <c r="AD254" s="29">
        <f t="shared" si="347"/>
        <v>0</v>
      </c>
      <c r="AE254" s="29">
        <f t="shared" si="347"/>
        <v>0</v>
      </c>
      <c r="AF254" s="29">
        <f t="shared" si="347"/>
        <v>0</v>
      </c>
      <c r="AG254" s="29">
        <f t="shared" si="347"/>
        <v>0</v>
      </c>
      <c r="AH254" s="29">
        <f t="shared" si="347"/>
        <v>23266260</v>
      </c>
      <c r="AI254" s="29">
        <f t="shared" si="347"/>
        <v>0</v>
      </c>
      <c r="AJ254" s="29">
        <f t="shared" si="347"/>
        <v>23266260</v>
      </c>
      <c r="AK254" s="29">
        <f t="shared" si="347"/>
        <v>0</v>
      </c>
      <c r="AL254" s="29"/>
      <c r="AM254" s="29"/>
      <c r="AN254" s="29"/>
      <c r="AO254" s="29"/>
      <c r="AP254" s="29"/>
      <c r="AQ254" s="29">
        <f t="shared" si="347"/>
        <v>19336051</v>
      </c>
      <c r="AR254" s="29"/>
      <c r="AS254" s="9">
        <f t="shared" si="267"/>
        <v>19336051</v>
      </c>
      <c r="AT254" s="29"/>
      <c r="AU254" s="9">
        <f t="shared" si="336"/>
        <v>19336051</v>
      </c>
      <c r="AV254" s="29">
        <f t="shared" si="347"/>
        <v>19350151</v>
      </c>
      <c r="AW254" s="29"/>
      <c r="AX254" s="29">
        <f t="shared" si="269"/>
        <v>19350151</v>
      </c>
      <c r="AY254" s="29"/>
      <c r="AZ254" s="29">
        <f t="shared" si="337"/>
        <v>19350151</v>
      </c>
      <c r="BA254" s="29"/>
      <c r="BB254" s="29">
        <f t="shared" si="347"/>
        <v>20025400</v>
      </c>
      <c r="BC254" s="29">
        <f t="shared" si="347"/>
        <v>20025400</v>
      </c>
      <c r="BD254" s="29">
        <f t="shared" ref="BB254:BF255" si="348">BD255</f>
        <v>0</v>
      </c>
      <c r="BE254" s="29">
        <f t="shared" si="348"/>
        <v>20025400</v>
      </c>
      <c r="BF254" s="29">
        <f t="shared" si="348"/>
        <v>0</v>
      </c>
      <c r="BG254" s="29">
        <f t="shared" si="339"/>
        <v>794900</v>
      </c>
      <c r="BH254" s="80">
        <f t="shared" si="340"/>
        <v>103.96945878734007</v>
      </c>
      <c r="BI254" s="29">
        <f t="shared" si="341"/>
        <v>794900</v>
      </c>
      <c r="BJ254" s="81">
        <f t="shared" si="342"/>
        <v>103.96945878734007</v>
      </c>
    </row>
    <row r="255" spans="1:62" s="31" customFormat="1" ht="60" hidden="1" x14ac:dyDescent="0.25">
      <c r="A255" s="106" t="s">
        <v>56</v>
      </c>
      <c r="B255" s="124">
        <v>52</v>
      </c>
      <c r="C255" s="124">
        <v>0</v>
      </c>
      <c r="D255" s="4" t="s">
        <v>87</v>
      </c>
      <c r="E255" s="124">
        <v>852</v>
      </c>
      <c r="F255" s="3" t="s">
        <v>106</v>
      </c>
      <c r="G255" s="4" t="s">
        <v>59</v>
      </c>
      <c r="H255" s="3" t="s">
        <v>320</v>
      </c>
      <c r="I255" s="3" t="s">
        <v>112</v>
      </c>
      <c r="J255" s="29">
        <f t="shared" si="347"/>
        <v>20820300</v>
      </c>
      <c r="K255" s="29">
        <f t="shared" si="347"/>
        <v>0</v>
      </c>
      <c r="L255" s="29">
        <f t="shared" si="347"/>
        <v>20820300</v>
      </c>
      <c r="M255" s="29">
        <f t="shared" si="347"/>
        <v>0</v>
      </c>
      <c r="N255" s="29">
        <f t="shared" si="347"/>
        <v>2445960</v>
      </c>
      <c r="O255" s="29">
        <f t="shared" si="347"/>
        <v>0</v>
      </c>
      <c r="P255" s="29">
        <f t="shared" si="347"/>
        <v>2445960</v>
      </c>
      <c r="Q255" s="29">
        <f t="shared" si="347"/>
        <v>0</v>
      </c>
      <c r="R255" s="29">
        <f t="shared" si="347"/>
        <v>23266260</v>
      </c>
      <c r="S255" s="29">
        <f t="shared" si="347"/>
        <v>0</v>
      </c>
      <c r="T255" s="29">
        <f t="shared" si="347"/>
        <v>23266260</v>
      </c>
      <c r="U255" s="29">
        <f t="shared" si="347"/>
        <v>0</v>
      </c>
      <c r="V255" s="29">
        <f t="shared" si="347"/>
        <v>0</v>
      </c>
      <c r="W255" s="29">
        <f t="shared" si="347"/>
        <v>0</v>
      </c>
      <c r="X255" s="29">
        <f t="shared" si="347"/>
        <v>0</v>
      </c>
      <c r="Y255" s="29">
        <f t="shared" si="347"/>
        <v>0</v>
      </c>
      <c r="Z255" s="29">
        <f t="shared" si="347"/>
        <v>23266260</v>
      </c>
      <c r="AA255" s="29">
        <f t="shared" si="347"/>
        <v>0</v>
      </c>
      <c r="AB255" s="29">
        <f t="shared" si="347"/>
        <v>23266260</v>
      </c>
      <c r="AC255" s="29">
        <f t="shared" si="347"/>
        <v>0</v>
      </c>
      <c r="AD255" s="29">
        <f t="shared" si="347"/>
        <v>0</v>
      </c>
      <c r="AE255" s="29">
        <f t="shared" si="347"/>
        <v>0</v>
      </c>
      <c r="AF255" s="29">
        <f t="shared" si="347"/>
        <v>0</v>
      </c>
      <c r="AG255" s="29">
        <f t="shared" si="347"/>
        <v>0</v>
      </c>
      <c r="AH255" s="29">
        <f t="shared" si="347"/>
        <v>23266260</v>
      </c>
      <c r="AI255" s="29">
        <f t="shared" si="347"/>
        <v>0</v>
      </c>
      <c r="AJ255" s="29">
        <f t="shared" si="347"/>
        <v>23266260</v>
      </c>
      <c r="AK255" s="29">
        <f t="shared" si="347"/>
        <v>0</v>
      </c>
      <c r="AL255" s="29"/>
      <c r="AM255" s="29"/>
      <c r="AN255" s="29"/>
      <c r="AO255" s="29"/>
      <c r="AP255" s="29"/>
      <c r="AQ255" s="29">
        <f t="shared" si="347"/>
        <v>19336051</v>
      </c>
      <c r="AR255" s="29"/>
      <c r="AS255" s="9">
        <f t="shared" si="267"/>
        <v>19336051</v>
      </c>
      <c r="AT255" s="29"/>
      <c r="AU255" s="9">
        <f t="shared" si="336"/>
        <v>19336051</v>
      </c>
      <c r="AV255" s="29">
        <f t="shared" si="347"/>
        <v>19350151</v>
      </c>
      <c r="AW255" s="29"/>
      <c r="AX255" s="29">
        <f t="shared" si="269"/>
        <v>19350151</v>
      </c>
      <c r="AY255" s="29"/>
      <c r="AZ255" s="29">
        <f t="shared" si="337"/>
        <v>19350151</v>
      </c>
      <c r="BA255" s="29"/>
      <c r="BB255" s="29">
        <f t="shared" si="348"/>
        <v>20025400</v>
      </c>
      <c r="BC255" s="29">
        <f t="shared" si="348"/>
        <v>20025400</v>
      </c>
      <c r="BD255" s="29">
        <f t="shared" si="348"/>
        <v>0</v>
      </c>
      <c r="BE255" s="29">
        <f t="shared" si="348"/>
        <v>20025400</v>
      </c>
      <c r="BF255" s="29">
        <f t="shared" si="348"/>
        <v>0</v>
      </c>
      <c r="BG255" s="29">
        <f t="shared" si="339"/>
        <v>794900</v>
      </c>
      <c r="BH255" s="80">
        <f t="shared" si="340"/>
        <v>103.96945878734007</v>
      </c>
      <c r="BI255" s="29">
        <f t="shared" si="341"/>
        <v>794900</v>
      </c>
      <c r="BJ255" s="81">
        <f t="shared" si="342"/>
        <v>103.96945878734007</v>
      </c>
    </row>
    <row r="256" spans="1:62" s="31" customFormat="1" ht="30" hidden="1" x14ac:dyDescent="0.25">
      <c r="A256" s="106" t="s">
        <v>113</v>
      </c>
      <c r="B256" s="124">
        <v>52</v>
      </c>
      <c r="C256" s="124">
        <v>0</v>
      </c>
      <c r="D256" s="4" t="s">
        <v>87</v>
      </c>
      <c r="E256" s="124">
        <v>852</v>
      </c>
      <c r="F256" s="3" t="s">
        <v>106</v>
      </c>
      <c r="G256" s="4" t="s">
        <v>59</v>
      </c>
      <c r="H256" s="3" t="s">
        <v>320</v>
      </c>
      <c r="I256" s="3" t="s">
        <v>114</v>
      </c>
      <c r="J256" s="29">
        <f>'7.ВС'!J273</f>
        <v>20820300</v>
      </c>
      <c r="K256" s="29">
        <f>'7.ВС'!K273</f>
        <v>0</v>
      </c>
      <c r="L256" s="29">
        <f>'7.ВС'!L273</f>
        <v>20820300</v>
      </c>
      <c r="M256" s="29">
        <f>'7.ВС'!M273</f>
        <v>0</v>
      </c>
      <c r="N256" s="29">
        <f>'7.ВС'!N273</f>
        <v>2445960</v>
      </c>
      <c r="O256" s="29">
        <f>'7.ВС'!O273</f>
        <v>0</v>
      </c>
      <c r="P256" s="29">
        <f>'7.ВС'!P273</f>
        <v>2445960</v>
      </c>
      <c r="Q256" s="29">
        <f>'7.ВС'!Q273</f>
        <v>0</v>
      </c>
      <c r="R256" s="29">
        <f>'7.ВС'!R273</f>
        <v>23266260</v>
      </c>
      <c r="S256" s="29">
        <f>'7.ВС'!S273</f>
        <v>0</v>
      </c>
      <c r="T256" s="29">
        <f>'7.ВС'!T273</f>
        <v>23266260</v>
      </c>
      <c r="U256" s="29">
        <f>'7.ВС'!U273</f>
        <v>0</v>
      </c>
      <c r="V256" s="29">
        <f>'7.ВС'!V273</f>
        <v>0</v>
      </c>
      <c r="W256" s="29">
        <f>'7.ВС'!W273</f>
        <v>0</v>
      </c>
      <c r="X256" s="29">
        <f>'7.ВС'!X273</f>
        <v>0</v>
      </c>
      <c r="Y256" s="29">
        <f>'7.ВС'!Y273</f>
        <v>0</v>
      </c>
      <c r="Z256" s="29">
        <f>'7.ВС'!Z273</f>
        <v>23266260</v>
      </c>
      <c r="AA256" s="29">
        <f>'7.ВС'!AA273</f>
        <v>0</v>
      </c>
      <c r="AB256" s="29">
        <f>'7.ВС'!AB273</f>
        <v>23266260</v>
      </c>
      <c r="AC256" s="29">
        <f>'7.ВС'!AC273</f>
        <v>0</v>
      </c>
      <c r="AD256" s="29">
        <f>'7.ВС'!AD273</f>
        <v>0</v>
      </c>
      <c r="AE256" s="29">
        <f>'7.ВС'!AE273</f>
        <v>0</v>
      </c>
      <c r="AF256" s="29">
        <f>'7.ВС'!AF273</f>
        <v>0</v>
      </c>
      <c r="AG256" s="29">
        <f>'7.ВС'!AG273</f>
        <v>0</v>
      </c>
      <c r="AH256" s="29">
        <f>'7.ВС'!AH273</f>
        <v>23266260</v>
      </c>
      <c r="AI256" s="29">
        <f>'7.ВС'!AI273</f>
        <v>0</v>
      </c>
      <c r="AJ256" s="29">
        <f>'7.ВС'!AJ273</f>
        <v>23266260</v>
      </c>
      <c r="AK256" s="29">
        <f>'7.ВС'!AK273</f>
        <v>0</v>
      </c>
      <c r="AL256" s="29"/>
      <c r="AM256" s="29"/>
      <c r="AN256" s="29"/>
      <c r="AO256" s="29"/>
      <c r="AP256" s="29"/>
      <c r="AQ256" s="29">
        <f>'7.ВС'!AQ273</f>
        <v>19336051</v>
      </c>
      <c r="AR256" s="29"/>
      <c r="AS256" s="9">
        <f t="shared" si="267"/>
        <v>19336051</v>
      </c>
      <c r="AT256" s="29"/>
      <c r="AU256" s="9">
        <f t="shared" si="336"/>
        <v>19336051</v>
      </c>
      <c r="AV256" s="29">
        <f>'7.ВС'!AV273</f>
        <v>19350151</v>
      </c>
      <c r="AW256" s="29"/>
      <c r="AX256" s="29">
        <f t="shared" si="269"/>
        <v>19350151</v>
      </c>
      <c r="AY256" s="29"/>
      <c r="AZ256" s="29">
        <f t="shared" si="337"/>
        <v>19350151</v>
      </c>
      <c r="BA256" s="29"/>
      <c r="BB256" s="29">
        <f>'7.ВС'!BA273</f>
        <v>20025400</v>
      </c>
      <c r="BC256" s="29">
        <f>'7.ВС'!BB273</f>
        <v>20025400</v>
      </c>
      <c r="BD256" s="29">
        <f>'7.ВС'!BC273</f>
        <v>0</v>
      </c>
      <c r="BE256" s="29">
        <f>'7.ВС'!BD273</f>
        <v>20025400</v>
      </c>
      <c r="BF256" s="29">
        <f>'7.ВС'!BE273</f>
        <v>0</v>
      </c>
      <c r="BG256" s="29">
        <f t="shared" si="339"/>
        <v>794900</v>
      </c>
      <c r="BH256" s="80">
        <f t="shared" si="340"/>
        <v>103.96945878734007</v>
      </c>
      <c r="BI256" s="29">
        <f t="shared" si="341"/>
        <v>794900</v>
      </c>
      <c r="BJ256" s="81">
        <f t="shared" si="342"/>
        <v>103.96945878734007</v>
      </c>
    </row>
    <row r="257" spans="1:62" s="31" customFormat="1" ht="30" hidden="1" x14ac:dyDescent="0.25">
      <c r="A257" s="22" t="s">
        <v>177</v>
      </c>
      <c r="B257" s="124">
        <v>52</v>
      </c>
      <c r="C257" s="124">
        <v>0</v>
      </c>
      <c r="D257" s="4" t="s">
        <v>87</v>
      </c>
      <c r="E257" s="124">
        <v>852</v>
      </c>
      <c r="F257" s="4" t="s">
        <v>106</v>
      </c>
      <c r="G257" s="4" t="s">
        <v>59</v>
      </c>
      <c r="H257" s="4" t="s">
        <v>321</v>
      </c>
      <c r="I257" s="3"/>
      <c r="J257" s="29">
        <f t="shared" ref="J257:BC258" si="349">J258</f>
        <v>11250700</v>
      </c>
      <c r="K257" s="29">
        <f t="shared" si="349"/>
        <v>0</v>
      </c>
      <c r="L257" s="29">
        <f t="shared" si="349"/>
        <v>11250700</v>
      </c>
      <c r="M257" s="29">
        <f t="shared" si="349"/>
        <v>0</v>
      </c>
      <c r="N257" s="29">
        <f t="shared" si="349"/>
        <v>72664</v>
      </c>
      <c r="O257" s="29">
        <f t="shared" si="349"/>
        <v>0</v>
      </c>
      <c r="P257" s="29">
        <f t="shared" si="349"/>
        <v>72664</v>
      </c>
      <c r="Q257" s="29">
        <f t="shared" si="349"/>
        <v>0</v>
      </c>
      <c r="R257" s="29">
        <f t="shared" si="349"/>
        <v>11323364</v>
      </c>
      <c r="S257" s="29">
        <f t="shared" si="349"/>
        <v>0</v>
      </c>
      <c r="T257" s="29">
        <f t="shared" si="349"/>
        <v>11323364</v>
      </c>
      <c r="U257" s="29">
        <f t="shared" si="349"/>
        <v>0</v>
      </c>
      <c r="V257" s="29">
        <f t="shared" si="349"/>
        <v>0</v>
      </c>
      <c r="W257" s="29">
        <f t="shared" si="349"/>
        <v>0</v>
      </c>
      <c r="X257" s="29">
        <f t="shared" si="349"/>
        <v>0</v>
      </c>
      <c r="Y257" s="29">
        <f t="shared" si="349"/>
        <v>0</v>
      </c>
      <c r="Z257" s="29">
        <f t="shared" si="349"/>
        <v>11323364</v>
      </c>
      <c r="AA257" s="29">
        <f t="shared" si="349"/>
        <v>0</v>
      </c>
      <c r="AB257" s="29">
        <f t="shared" si="349"/>
        <v>11323364</v>
      </c>
      <c r="AC257" s="29">
        <f t="shared" si="349"/>
        <v>0</v>
      </c>
      <c r="AD257" s="29">
        <f t="shared" si="349"/>
        <v>0</v>
      </c>
      <c r="AE257" s="29">
        <f t="shared" si="349"/>
        <v>0</v>
      </c>
      <c r="AF257" s="29">
        <f t="shared" si="349"/>
        <v>0</v>
      </c>
      <c r="AG257" s="29">
        <f t="shared" si="349"/>
        <v>0</v>
      </c>
      <c r="AH257" s="29">
        <f t="shared" si="349"/>
        <v>11323364</v>
      </c>
      <c r="AI257" s="29">
        <f t="shared" si="349"/>
        <v>0</v>
      </c>
      <c r="AJ257" s="29">
        <f t="shared" si="349"/>
        <v>11323364</v>
      </c>
      <c r="AK257" s="29">
        <f t="shared" si="349"/>
        <v>0</v>
      </c>
      <c r="AL257" s="29"/>
      <c r="AM257" s="29"/>
      <c r="AN257" s="29"/>
      <c r="AO257" s="29"/>
      <c r="AP257" s="29"/>
      <c r="AQ257" s="29">
        <f t="shared" si="349"/>
        <v>11032400</v>
      </c>
      <c r="AR257" s="29"/>
      <c r="AS257" s="9">
        <f t="shared" si="267"/>
        <v>11032400</v>
      </c>
      <c r="AT257" s="29"/>
      <c r="AU257" s="9">
        <f t="shared" si="336"/>
        <v>11032400</v>
      </c>
      <c r="AV257" s="29">
        <f t="shared" si="349"/>
        <v>10900300</v>
      </c>
      <c r="AW257" s="29"/>
      <c r="AX257" s="29">
        <f t="shared" si="269"/>
        <v>10900300</v>
      </c>
      <c r="AY257" s="29"/>
      <c r="AZ257" s="29">
        <f t="shared" si="337"/>
        <v>10900300</v>
      </c>
      <c r="BA257" s="29"/>
      <c r="BB257" s="29">
        <f t="shared" si="349"/>
        <v>10778600</v>
      </c>
      <c r="BC257" s="29">
        <f t="shared" si="349"/>
        <v>10778600</v>
      </c>
      <c r="BD257" s="29">
        <f t="shared" ref="BB257:BF258" si="350">BD258</f>
        <v>0</v>
      </c>
      <c r="BE257" s="29">
        <f t="shared" si="350"/>
        <v>10778600</v>
      </c>
      <c r="BF257" s="29">
        <f t="shared" si="350"/>
        <v>0</v>
      </c>
      <c r="BG257" s="29">
        <f t="shared" si="339"/>
        <v>472100</v>
      </c>
      <c r="BH257" s="80">
        <f t="shared" si="340"/>
        <v>104.37997513591746</v>
      </c>
      <c r="BI257" s="29">
        <f t="shared" si="341"/>
        <v>472100</v>
      </c>
      <c r="BJ257" s="81">
        <f t="shared" si="342"/>
        <v>104.37997513591746</v>
      </c>
    </row>
    <row r="258" spans="1:62" s="31" customFormat="1" ht="60" hidden="1" x14ac:dyDescent="0.25">
      <c r="A258" s="106" t="s">
        <v>56</v>
      </c>
      <c r="B258" s="124">
        <v>52</v>
      </c>
      <c r="C258" s="124">
        <v>0</v>
      </c>
      <c r="D258" s="4" t="s">
        <v>87</v>
      </c>
      <c r="E258" s="124">
        <v>852</v>
      </c>
      <c r="F258" s="3" t="s">
        <v>106</v>
      </c>
      <c r="G258" s="4" t="s">
        <v>59</v>
      </c>
      <c r="H258" s="4" t="s">
        <v>321</v>
      </c>
      <c r="I258" s="3" t="s">
        <v>112</v>
      </c>
      <c r="J258" s="29">
        <f t="shared" si="349"/>
        <v>11250700</v>
      </c>
      <c r="K258" s="29">
        <f t="shared" si="349"/>
        <v>0</v>
      </c>
      <c r="L258" s="29">
        <f t="shared" si="349"/>
        <v>11250700</v>
      </c>
      <c r="M258" s="29">
        <f t="shared" si="349"/>
        <v>0</v>
      </c>
      <c r="N258" s="29">
        <f t="shared" si="349"/>
        <v>72664</v>
      </c>
      <c r="O258" s="29">
        <f t="shared" si="349"/>
        <v>0</v>
      </c>
      <c r="P258" s="29">
        <f t="shared" si="349"/>
        <v>72664</v>
      </c>
      <c r="Q258" s="29">
        <f t="shared" si="349"/>
        <v>0</v>
      </c>
      <c r="R258" s="29">
        <f t="shared" si="349"/>
        <v>11323364</v>
      </c>
      <c r="S258" s="29">
        <f t="shared" si="349"/>
        <v>0</v>
      </c>
      <c r="T258" s="29">
        <f t="shared" si="349"/>
        <v>11323364</v>
      </c>
      <c r="U258" s="29">
        <f t="shared" si="349"/>
        <v>0</v>
      </c>
      <c r="V258" s="29">
        <f t="shared" si="349"/>
        <v>0</v>
      </c>
      <c r="W258" s="29">
        <f t="shared" si="349"/>
        <v>0</v>
      </c>
      <c r="X258" s="29">
        <f t="shared" si="349"/>
        <v>0</v>
      </c>
      <c r="Y258" s="29">
        <f t="shared" si="349"/>
        <v>0</v>
      </c>
      <c r="Z258" s="29">
        <f t="shared" si="349"/>
        <v>11323364</v>
      </c>
      <c r="AA258" s="29">
        <f t="shared" si="349"/>
        <v>0</v>
      </c>
      <c r="AB258" s="29">
        <f t="shared" si="349"/>
        <v>11323364</v>
      </c>
      <c r="AC258" s="29">
        <f t="shared" si="349"/>
        <v>0</v>
      </c>
      <c r="AD258" s="29">
        <f t="shared" si="349"/>
        <v>0</v>
      </c>
      <c r="AE258" s="29">
        <f t="shared" si="349"/>
        <v>0</v>
      </c>
      <c r="AF258" s="29">
        <f t="shared" si="349"/>
        <v>0</v>
      </c>
      <c r="AG258" s="29">
        <f t="shared" si="349"/>
        <v>0</v>
      </c>
      <c r="AH258" s="29">
        <f t="shared" si="349"/>
        <v>11323364</v>
      </c>
      <c r="AI258" s="29">
        <f t="shared" si="349"/>
        <v>0</v>
      </c>
      <c r="AJ258" s="29">
        <f t="shared" si="349"/>
        <v>11323364</v>
      </c>
      <c r="AK258" s="29">
        <f t="shared" si="349"/>
        <v>0</v>
      </c>
      <c r="AL258" s="29"/>
      <c r="AM258" s="29"/>
      <c r="AN258" s="29"/>
      <c r="AO258" s="29"/>
      <c r="AP258" s="29"/>
      <c r="AQ258" s="29">
        <f t="shared" si="349"/>
        <v>11032400</v>
      </c>
      <c r="AR258" s="29"/>
      <c r="AS258" s="9">
        <f t="shared" si="267"/>
        <v>11032400</v>
      </c>
      <c r="AT258" s="29"/>
      <c r="AU258" s="9">
        <f t="shared" si="336"/>
        <v>11032400</v>
      </c>
      <c r="AV258" s="29">
        <f t="shared" si="349"/>
        <v>10900300</v>
      </c>
      <c r="AW258" s="29"/>
      <c r="AX258" s="29">
        <f t="shared" si="269"/>
        <v>10900300</v>
      </c>
      <c r="AY258" s="29"/>
      <c r="AZ258" s="29">
        <f t="shared" si="337"/>
        <v>10900300</v>
      </c>
      <c r="BA258" s="29"/>
      <c r="BB258" s="29">
        <f t="shared" si="350"/>
        <v>10778600</v>
      </c>
      <c r="BC258" s="29">
        <f t="shared" si="350"/>
        <v>10778600</v>
      </c>
      <c r="BD258" s="29">
        <f t="shared" si="350"/>
        <v>0</v>
      </c>
      <c r="BE258" s="29">
        <f t="shared" si="350"/>
        <v>10778600</v>
      </c>
      <c r="BF258" s="29">
        <f t="shared" si="350"/>
        <v>0</v>
      </c>
      <c r="BG258" s="29">
        <f t="shared" si="339"/>
        <v>472100</v>
      </c>
      <c r="BH258" s="80">
        <f t="shared" si="340"/>
        <v>104.37997513591746</v>
      </c>
      <c r="BI258" s="29">
        <f t="shared" si="341"/>
        <v>472100</v>
      </c>
      <c r="BJ258" s="81">
        <f t="shared" si="342"/>
        <v>104.37997513591746</v>
      </c>
    </row>
    <row r="259" spans="1:62" s="31" customFormat="1" ht="30" hidden="1" x14ac:dyDescent="0.25">
      <c r="A259" s="106" t="s">
        <v>113</v>
      </c>
      <c r="B259" s="124">
        <v>52</v>
      </c>
      <c r="C259" s="124">
        <v>0</v>
      </c>
      <c r="D259" s="4" t="s">
        <v>87</v>
      </c>
      <c r="E259" s="124">
        <v>852</v>
      </c>
      <c r="F259" s="3" t="s">
        <v>106</v>
      </c>
      <c r="G259" s="4" t="s">
        <v>59</v>
      </c>
      <c r="H259" s="4" t="s">
        <v>321</v>
      </c>
      <c r="I259" s="3" t="s">
        <v>114</v>
      </c>
      <c r="J259" s="29">
        <f>'7.ВС'!J304</f>
        <v>11250700</v>
      </c>
      <c r="K259" s="29">
        <f>'7.ВС'!K304</f>
        <v>0</v>
      </c>
      <c r="L259" s="29">
        <f>'7.ВС'!L304</f>
        <v>11250700</v>
      </c>
      <c r="M259" s="29">
        <f>'7.ВС'!M304</f>
        <v>0</v>
      </c>
      <c r="N259" s="29">
        <f>'7.ВС'!N304</f>
        <v>72664</v>
      </c>
      <c r="O259" s="29">
        <f>'7.ВС'!O304</f>
        <v>0</v>
      </c>
      <c r="P259" s="29">
        <f>'7.ВС'!P304</f>
        <v>72664</v>
      </c>
      <c r="Q259" s="29">
        <f>'7.ВС'!Q304</f>
        <v>0</v>
      </c>
      <c r="R259" s="29">
        <f>'7.ВС'!R304</f>
        <v>11323364</v>
      </c>
      <c r="S259" s="29">
        <f>'7.ВС'!S304</f>
        <v>0</v>
      </c>
      <c r="T259" s="29">
        <f>'7.ВС'!T304</f>
        <v>11323364</v>
      </c>
      <c r="U259" s="29">
        <f>'7.ВС'!U304</f>
        <v>0</v>
      </c>
      <c r="V259" s="29">
        <f>'7.ВС'!V304</f>
        <v>0</v>
      </c>
      <c r="W259" s="29">
        <f>'7.ВС'!W304</f>
        <v>0</v>
      </c>
      <c r="X259" s="29">
        <f>'7.ВС'!X304</f>
        <v>0</v>
      </c>
      <c r="Y259" s="29">
        <f>'7.ВС'!Y304</f>
        <v>0</v>
      </c>
      <c r="Z259" s="29">
        <f>'7.ВС'!Z304</f>
        <v>11323364</v>
      </c>
      <c r="AA259" s="29">
        <f>'7.ВС'!AA304</f>
        <v>0</v>
      </c>
      <c r="AB259" s="29">
        <f>'7.ВС'!AB304</f>
        <v>11323364</v>
      </c>
      <c r="AC259" s="29">
        <f>'7.ВС'!AC304</f>
        <v>0</v>
      </c>
      <c r="AD259" s="29">
        <f>'7.ВС'!AD304</f>
        <v>0</v>
      </c>
      <c r="AE259" s="29">
        <f>'7.ВС'!AE304</f>
        <v>0</v>
      </c>
      <c r="AF259" s="29">
        <f>'7.ВС'!AF304</f>
        <v>0</v>
      </c>
      <c r="AG259" s="29">
        <f>'7.ВС'!AG304</f>
        <v>0</v>
      </c>
      <c r="AH259" s="29">
        <f>'7.ВС'!AH304</f>
        <v>11323364</v>
      </c>
      <c r="AI259" s="29">
        <f>'7.ВС'!AI304</f>
        <v>0</v>
      </c>
      <c r="AJ259" s="29">
        <f>'7.ВС'!AJ304</f>
        <v>11323364</v>
      </c>
      <c r="AK259" s="29">
        <f>'7.ВС'!AK304</f>
        <v>0</v>
      </c>
      <c r="AL259" s="29"/>
      <c r="AM259" s="29"/>
      <c r="AN259" s="29"/>
      <c r="AO259" s="29"/>
      <c r="AP259" s="29"/>
      <c r="AQ259" s="29">
        <f>'7.ВС'!AQ304</f>
        <v>11032400</v>
      </c>
      <c r="AR259" s="29"/>
      <c r="AS259" s="9">
        <f t="shared" si="267"/>
        <v>11032400</v>
      </c>
      <c r="AT259" s="29"/>
      <c r="AU259" s="9">
        <f t="shared" si="336"/>
        <v>11032400</v>
      </c>
      <c r="AV259" s="29">
        <f>'7.ВС'!AV304</f>
        <v>10900300</v>
      </c>
      <c r="AW259" s="29"/>
      <c r="AX259" s="29">
        <f t="shared" si="269"/>
        <v>10900300</v>
      </c>
      <c r="AY259" s="29"/>
      <c r="AZ259" s="29">
        <f t="shared" si="337"/>
        <v>10900300</v>
      </c>
      <c r="BA259" s="29"/>
      <c r="BB259" s="29">
        <f>'7.ВС'!BA304</f>
        <v>10778600</v>
      </c>
      <c r="BC259" s="29">
        <f>'7.ВС'!BB304</f>
        <v>10778600</v>
      </c>
      <c r="BD259" s="29">
        <f>'7.ВС'!BC304</f>
        <v>0</v>
      </c>
      <c r="BE259" s="29">
        <f>'7.ВС'!BD304</f>
        <v>10778600</v>
      </c>
      <c r="BF259" s="29">
        <f>'7.ВС'!BE304</f>
        <v>0</v>
      </c>
      <c r="BG259" s="29">
        <f t="shared" si="339"/>
        <v>472100</v>
      </c>
      <c r="BH259" s="80">
        <f t="shared" si="340"/>
        <v>104.37997513591746</v>
      </c>
      <c r="BI259" s="29">
        <f t="shared" si="341"/>
        <v>472100</v>
      </c>
      <c r="BJ259" s="81">
        <f t="shared" si="342"/>
        <v>104.37997513591746</v>
      </c>
    </row>
    <row r="260" spans="1:62" ht="60" hidden="1" x14ac:dyDescent="0.25">
      <c r="A260" s="22" t="s">
        <v>184</v>
      </c>
      <c r="B260" s="124">
        <v>52</v>
      </c>
      <c r="C260" s="124">
        <v>0</v>
      </c>
      <c r="D260" s="3" t="s">
        <v>87</v>
      </c>
      <c r="E260" s="124">
        <v>852</v>
      </c>
      <c r="F260" s="3" t="s">
        <v>106</v>
      </c>
      <c r="G260" s="3" t="s">
        <v>67</v>
      </c>
      <c r="H260" s="3" t="s">
        <v>323</v>
      </c>
      <c r="I260" s="3"/>
      <c r="J260" s="29">
        <f>J261+J263+J265+J267</f>
        <v>13073184</v>
      </c>
      <c r="K260" s="29">
        <f t="shared" ref="K260:AC260" si="351">K261+K263+K265+K267</f>
        <v>0</v>
      </c>
      <c r="L260" s="29">
        <f t="shared" si="351"/>
        <v>13073184</v>
      </c>
      <c r="M260" s="29">
        <f t="shared" si="351"/>
        <v>0</v>
      </c>
      <c r="N260" s="29">
        <f t="shared" si="351"/>
        <v>91060</v>
      </c>
      <c r="O260" s="29">
        <f t="shared" si="351"/>
        <v>0</v>
      </c>
      <c r="P260" s="29">
        <f t="shared" si="351"/>
        <v>91060</v>
      </c>
      <c r="Q260" s="29">
        <f t="shared" si="351"/>
        <v>0</v>
      </c>
      <c r="R260" s="29">
        <f t="shared" si="351"/>
        <v>13164244</v>
      </c>
      <c r="S260" s="29">
        <f t="shared" si="351"/>
        <v>0</v>
      </c>
      <c r="T260" s="29">
        <f t="shared" si="351"/>
        <v>13164244</v>
      </c>
      <c r="U260" s="29">
        <f t="shared" si="351"/>
        <v>0</v>
      </c>
      <c r="V260" s="29">
        <f t="shared" si="351"/>
        <v>0</v>
      </c>
      <c r="W260" s="29">
        <f t="shared" si="351"/>
        <v>0</v>
      </c>
      <c r="X260" s="29">
        <f t="shared" si="351"/>
        <v>0</v>
      </c>
      <c r="Y260" s="29">
        <f t="shared" si="351"/>
        <v>0</v>
      </c>
      <c r="Z260" s="29">
        <f t="shared" si="351"/>
        <v>13164244</v>
      </c>
      <c r="AA260" s="29">
        <f t="shared" si="351"/>
        <v>0</v>
      </c>
      <c r="AB260" s="29">
        <f t="shared" si="351"/>
        <v>13164244</v>
      </c>
      <c r="AC260" s="29">
        <f t="shared" si="351"/>
        <v>0</v>
      </c>
      <c r="AD260" s="29">
        <f t="shared" ref="AD260:AK260" si="352">AD261+AD263+AD265+AD267</f>
        <v>0</v>
      </c>
      <c r="AE260" s="29">
        <f t="shared" si="352"/>
        <v>0</v>
      </c>
      <c r="AF260" s="29">
        <f t="shared" si="352"/>
        <v>0</v>
      </c>
      <c r="AG260" s="29">
        <f t="shared" si="352"/>
        <v>0</v>
      </c>
      <c r="AH260" s="29">
        <f t="shared" si="352"/>
        <v>13164244</v>
      </c>
      <c r="AI260" s="29">
        <f t="shared" si="352"/>
        <v>0</v>
      </c>
      <c r="AJ260" s="29">
        <f t="shared" si="352"/>
        <v>13164244</v>
      </c>
      <c r="AK260" s="29">
        <f t="shared" si="352"/>
        <v>0</v>
      </c>
      <c r="AL260" s="29"/>
      <c r="AM260" s="29"/>
      <c r="AN260" s="29"/>
      <c r="AO260" s="29"/>
      <c r="AP260" s="29"/>
      <c r="AQ260" s="29">
        <f t="shared" ref="AQ260:BF260" si="353">AQ261+AQ263+AQ267</f>
        <v>12995184</v>
      </c>
      <c r="AR260" s="29"/>
      <c r="AS260" s="9">
        <f t="shared" si="267"/>
        <v>12995184</v>
      </c>
      <c r="AT260" s="29"/>
      <c r="AU260" s="9">
        <f t="shared" si="336"/>
        <v>12995184</v>
      </c>
      <c r="AV260" s="29">
        <f t="shared" si="353"/>
        <v>12986484</v>
      </c>
      <c r="AW260" s="29"/>
      <c r="AX260" s="29">
        <f t="shared" si="269"/>
        <v>12986484</v>
      </c>
      <c r="AY260" s="29"/>
      <c r="AZ260" s="29">
        <f t="shared" si="337"/>
        <v>12986484</v>
      </c>
      <c r="BA260" s="29"/>
      <c r="BB260" s="29">
        <f t="shared" ref="BB260" si="354">BB261+BB263+BB267</f>
        <v>11669900</v>
      </c>
      <c r="BC260" s="29">
        <f t="shared" si="353"/>
        <v>12419890</v>
      </c>
      <c r="BD260" s="29">
        <f t="shared" si="353"/>
        <v>0</v>
      </c>
      <c r="BE260" s="29">
        <f t="shared" si="353"/>
        <v>12419890</v>
      </c>
      <c r="BF260" s="29">
        <f t="shared" si="353"/>
        <v>0</v>
      </c>
      <c r="BG260" s="29">
        <f t="shared" si="339"/>
        <v>1403284</v>
      </c>
      <c r="BH260" s="80">
        <f t="shared" si="340"/>
        <v>112.02481597957137</v>
      </c>
      <c r="BI260" s="29">
        <f t="shared" si="341"/>
        <v>653294</v>
      </c>
      <c r="BJ260" s="81">
        <f t="shared" si="342"/>
        <v>105.26006268976617</v>
      </c>
    </row>
    <row r="261" spans="1:62" ht="135" hidden="1" x14ac:dyDescent="0.25">
      <c r="A261" s="126" t="s">
        <v>19</v>
      </c>
      <c r="B261" s="124">
        <v>52</v>
      </c>
      <c r="C261" s="124">
        <v>0</v>
      </c>
      <c r="D261" s="3" t="s">
        <v>87</v>
      </c>
      <c r="E261" s="124">
        <v>852</v>
      </c>
      <c r="F261" s="3" t="s">
        <v>106</v>
      </c>
      <c r="G261" s="3" t="s">
        <v>67</v>
      </c>
      <c r="H261" s="3" t="s">
        <v>323</v>
      </c>
      <c r="I261" s="3" t="s">
        <v>21</v>
      </c>
      <c r="J261" s="29">
        <f t="shared" ref="J261:BF261" si="355">J262</f>
        <v>11881600</v>
      </c>
      <c r="K261" s="29">
        <f t="shared" si="355"/>
        <v>0</v>
      </c>
      <c r="L261" s="29">
        <f t="shared" si="355"/>
        <v>11881600</v>
      </c>
      <c r="M261" s="29">
        <f t="shared" si="355"/>
        <v>0</v>
      </c>
      <c r="N261" s="29">
        <f t="shared" si="355"/>
        <v>79972.77</v>
      </c>
      <c r="O261" s="29">
        <f t="shared" si="355"/>
        <v>0</v>
      </c>
      <c r="P261" s="29">
        <f t="shared" si="355"/>
        <v>79972.77</v>
      </c>
      <c r="Q261" s="29">
        <f t="shared" si="355"/>
        <v>0</v>
      </c>
      <c r="R261" s="29">
        <f t="shared" si="355"/>
        <v>11961572.77</v>
      </c>
      <c r="S261" s="29">
        <f t="shared" si="355"/>
        <v>0</v>
      </c>
      <c r="T261" s="29">
        <f t="shared" si="355"/>
        <v>11961572.77</v>
      </c>
      <c r="U261" s="29">
        <f t="shared" si="355"/>
        <v>0</v>
      </c>
      <c r="V261" s="29">
        <f t="shared" si="355"/>
        <v>0</v>
      </c>
      <c r="W261" s="29">
        <f t="shared" si="355"/>
        <v>0</v>
      </c>
      <c r="X261" s="29">
        <f t="shared" si="355"/>
        <v>0</v>
      </c>
      <c r="Y261" s="29">
        <f t="shared" si="355"/>
        <v>0</v>
      </c>
      <c r="Z261" s="29">
        <f t="shared" si="355"/>
        <v>11961572.77</v>
      </c>
      <c r="AA261" s="29">
        <f t="shared" si="355"/>
        <v>0</v>
      </c>
      <c r="AB261" s="29">
        <f t="shared" si="355"/>
        <v>11961572.77</v>
      </c>
      <c r="AC261" s="29">
        <f t="shared" si="355"/>
        <v>0</v>
      </c>
      <c r="AD261" s="29">
        <f t="shared" si="355"/>
        <v>0</v>
      </c>
      <c r="AE261" s="29">
        <f t="shared" si="355"/>
        <v>0</v>
      </c>
      <c r="AF261" s="29">
        <f t="shared" si="355"/>
        <v>0</v>
      </c>
      <c r="AG261" s="29">
        <f t="shared" si="355"/>
        <v>0</v>
      </c>
      <c r="AH261" s="29">
        <f t="shared" si="355"/>
        <v>11961572.77</v>
      </c>
      <c r="AI261" s="29">
        <f t="shared" si="355"/>
        <v>0</v>
      </c>
      <c r="AJ261" s="29">
        <f t="shared" si="355"/>
        <v>11961572.77</v>
      </c>
      <c r="AK261" s="29">
        <f t="shared" si="355"/>
        <v>0</v>
      </c>
      <c r="AL261" s="29"/>
      <c r="AM261" s="29"/>
      <c r="AN261" s="29"/>
      <c r="AO261" s="29"/>
      <c r="AP261" s="29"/>
      <c r="AQ261" s="29">
        <f t="shared" si="355"/>
        <v>11881600</v>
      </c>
      <c r="AR261" s="29"/>
      <c r="AS261" s="9">
        <f t="shared" si="267"/>
        <v>11881600</v>
      </c>
      <c r="AT261" s="29"/>
      <c r="AU261" s="9">
        <f t="shared" si="336"/>
        <v>11881600</v>
      </c>
      <c r="AV261" s="29">
        <f t="shared" si="355"/>
        <v>11881600</v>
      </c>
      <c r="AW261" s="29"/>
      <c r="AX261" s="29">
        <f t="shared" si="269"/>
        <v>11881600</v>
      </c>
      <c r="AY261" s="29"/>
      <c r="AZ261" s="29">
        <f t="shared" si="337"/>
        <v>11881600</v>
      </c>
      <c r="BA261" s="29"/>
      <c r="BB261" s="29">
        <f t="shared" si="355"/>
        <v>10684400</v>
      </c>
      <c r="BC261" s="29">
        <f t="shared" si="355"/>
        <v>11384400</v>
      </c>
      <c r="BD261" s="29">
        <f t="shared" si="355"/>
        <v>0</v>
      </c>
      <c r="BE261" s="29">
        <f t="shared" si="355"/>
        <v>11384400</v>
      </c>
      <c r="BF261" s="29">
        <f t="shared" si="355"/>
        <v>0</v>
      </c>
      <c r="BG261" s="29">
        <f t="shared" si="339"/>
        <v>1197200</v>
      </c>
      <c r="BH261" s="80">
        <f t="shared" si="340"/>
        <v>111.2051214855303</v>
      </c>
      <c r="BI261" s="29">
        <f t="shared" si="341"/>
        <v>497200</v>
      </c>
      <c r="BJ261" s="81">
        <f t="shared" si="342"/>
        <v>104.36737992340394</v>
      </c>
    </row>
    <row r="262" spans="1:62" ht="45" hidden="1" x14ac:dyDescent="0.25">
      <c r="A262" s="126" t="s">
        <v>11</v>
      </c>
      <c r="B262" s="124">
        <v>52</v>
      </c>
      <c r="C262" s="124">
        <v>0</v>
      </c>
      <c r="D262" s="4" t="s">
        <v>87</v>
      </c>
      <c r="E262" s="124">
        <v>852</v>
      </c>
      <c r="F262" s="3" t="s">
        <v>106</v>
      </c>
      <c r="G262" s="3" t="s">
        <v>67</v>
      </c>
      <c r="H262" s="3" t="s">
        <v>323</v>
      </c>
      <c r="I262" s="3" t="s">
        <v>22</v>
      </c>
      <c r="J262" s="29">
        <f>'7.ВС'!J329</f>
        <v>11881600</v>
      </c>
      <c r="K262" s="29">
        <f>'7.ВС'!K329</f>
        <v>0</v>
      </c>
      <c r="L262" s="29">
        <f>'7.ВС'!L329</f>
        <v>11881600</v>
      </c>
      <c r="M262" s="29">
        <f>'7.ВС'!M329</f>
        <v>0</v>
      </c>
      <c r="N262" s="29">
        <f>'7.ВС'!N329</f>
        <v>79972.77</v>
      </c>
      <c r="O262" s="29">
        <f>'7.ВС'!O329</f>
        <v>0</v>
      </c>
      <c r="P262" s="29">
        <f>'7.ВС'!P329</f>
        <v>79972.77</v>
      </c>
      <c r="Q262" s="29">
        <f>'7.ВС'!Q329</f>
        <v>0</v>
      </c>
      <c r="R262" s="29">
        <f>'7.ВС'!R329</f>
        <v>11961572.77</v>
      </c>
      <c r="S262" s="29">
        <f>'7.ВС'!S329</f>
        <v>0</v>
      </c>
      <c r="T262" s="29">
        <f>'7.ВС'!T329</f>
        <v>11961572.77</v>
      </c>
      <c r="U262" s="29">
        <f>'7.ВС'!U329</f>
        <v>0</v>
      </c>
      <c r="V262" s="29">
        <f>'7.ВС'!V329</f>
        <v>0</v>
      </c>
      <c r="W262" s="29">
        <f>'7.ВС'!W329</f>
        <v>0</v>
      </c>
      <c r="X262" s="29">
        <f>'7.ВС'!X329</f>
        <v>0</v>
      </c>
      <c r="Y262" s="29">
        <f>'7.ВС'!Y329</f>
        <v>0</v>
      </c>
      <c r="Z262" s="29">
        <f>'7.ВС'!Z329</f>
        <v>11961572.77</v>
      </c>
      <c r="AA262" s="29">
        <f>'7.ВС'!AA329</f>
        <v>0</v>
      </c>
      <c r="AB262" s="29">
        <f>'7.ВС'!AB329</f>
        <v>11961572.77</v>
      </c>
      <c r="AC262" s="29">
        <f>'7.ВС'!AC329</f>
        <v>0</v>
      </c>
      <c r="AD262" s="29">
        <f>'7.ВС'!AD329</f>
        <v>0</v>
      </c>
      <c r="AE262" s="29">
        <f>'7.ВС'!AE329</f>
        <v>0</v>
      </c>
      <c r="AF262" s="29">
        <f>'7.ВС'!AF329</f>
        <v>0</v>
      </c>
      <c r="AG262" s="29">
        <f>'7.ВС'!AG329</f>
        <v>0</v>
      </c>
      <c r="AH262" s="29">
        <f>'7.ВС'!AH329</f>
        <v>11961572.77</v>
      </c>
      <c r="AI262" s="29">
        <f>'7.ВС'!AI329</f>
        <v>0</v>
      </c>
      <c r="AJ262" s="29">
        <f>'7.ВС'!AJ329</f>
        <v>11961572.77</v>
      </c>
      <c r="AK262" s="29">
        <f>'7.ВС'!AK329</f>
        <v>0</v>
      </c>
      <c r="AL262" s="29"/>
      <c r="AM262" s="29"/>
      <c r="AN262" s="29"/>
      <c r="AO262" s="29"/>
      <c r="AP262" s="29"/>
      <c r="AQ262" s="29">
        <f>'7.ВС'!AQ329</f>
        <v>11881600</v>
      </c>
      <c r="AR262" s="29"/>
      <c r="AS262" s="9">
        <f t="shared" ref="AS262:AS333" si="356">AQ262+AR262</f>
        <v>11881600</v>
      </c>
      <c r="AT262" s="29"/>
      <c r="AU262" s="9">
        <f t="shared" si="336"/>
        <v>11881600</v>
      </c>
      <c r="AV262" s="29">
        <f>'7.ВС'!AV329</f>
        <v>11881600</v>
      </c>
      <c r="AW262" s="29"/>
      <c r="AX262" s="29">
        <f t="shared" si="269"/>
        <v>11881600</v>
      </c>
      <c r="AY262" s="29"/>
      <c r="AZ262" s="29">
        <f t="shared" si="337"/>
        <v>11881600</v>
      </c>
      <c r="BA262" s="29"/>
      <c r="BB262" s="29">
        <f>'7.ВС'!BA329</f>
        <v>10684400</v>
      </c>
      <c r="BC262" s="29">
        <f>'7.ВС'!BB329</f>
        <v>11384400</v>
      </c>
      <c r="BD262" s="29">
        <f>'7.ВС'!BC329</f>
        <v>0</v>
      </c>
      <c r="BE262" s="29">
        <f>'7.ВС'!BD329</f>
        <v>11384400</v>
      </c>
      <c r="BF262" s="29">
        <f>'7.ВС'!BE329</f>
        <v>0</v>
      </c>
      <c r="BG262" s="29">
        <f t="shared" si="339"/>
        <v>1197200</v>
      </c>
      <c r="BH262" s="80">
        <f t="shared" si="340"/>
        <v>111.2051214855303</v>
      </c>
      <c r="BI262" s="29">
        <f t="shared" si="341"/>
        <v>497200</v>
      </c>
      <c r="BJ262" s="81">
        <f t="shared" si="342"/>
        <v>104.36737992340394</v>
      </c>
    </row>
    <row r="263" spans="1:62" ht="60" hidden="1" x14ac:dyDescent="0.25">
      <c r="A263" s="106" t="s">
        <v>25</v>
      </c>
      <c r="B263" s="124">
        <v>52</v>
      </c>
      <c r="C263" s="124">
        <v>0</v>
      </c>
      <c r="D263" s="4" t="s">
        <v>87</v>
      </c>
      <c r="E263" s="124">
        <v>852</v>
      </c>
      <c r="F263" s="3" t="s">
        <v>106</v>
      </c>
      <c r="G263" s="3" t="s">
        <v>67</v>
      </c>
      <c r="H263" s="3" t="s">
        <v>323</v>
      </c>
      <c r="I263" s="3" t="s">
        <v>26</v>
      </c>
      <c r="J263" s="29">
        <f t="shared" ref="J263:BF263" si="357">J264</f>
        <v>1145500</v>
      </c>
      <c r="K263" s="29">
        <f t="shared" si="357"/>
        <v>0</v>
      </c>
      <c r="L263" s="29">
        <f t="shared" si="357"/>
        <v>1145500</v>
      </c>
      <c r="M263" s="29">
        <f t="shared" si="357"/>
        <v>0</v>
      </c>
      <c r="N263" s="29">
        <f t="shared" si="357"/>
        <v>0</v>
      </c>
      <c r="O263" s="29">
        <f t="shared" si="357"/>
        <v>0</v>
      </c>
      <c r="P263" s="29">
        <f t="shared" si="357"/>
        <v>0</v>
      </c>
      <c r="Q263" s="29">
        <f t="shared" si="357"/>
        <v>0</v>
      </c>
      <c r="R263" s="29">
        <f t="shared" si="357"/>
        <v>1145500</v>
      </c>
      <c r="S263" s="29">
        <f t="shared" si="357"/>
        <v>0</v>
      </c>
      <c r="T263" s="29">
        <f t="shared" si="357"/>
        <v>1145500</v>
      </c>
      <c r="U263" s="29">
        <f t="shared" si="357"/>
        <v>0</v>
      </c>
      <c r="V263" s="29">
        <f t="shared" si="357"/>
        <v>0</v>
      </c>
      <c r="W263" s="29">
        <f t="shared" si="357"/>
        <v>0</v>
      </c>
      <c r="X263" s="29">
        <f t="shared" si="357"/>
        <v>0</v>
      </c>
      <c r="Y263" s="29">
        <f t="shared" si="357"/>
        <v>0</v>
      </c>
      <c r="Z263" s="29">
        <f t="shared" si="357"/>
        <v>1145500</v>
      </c>
      <c r="AA263" s="29">
        <f t="shared" si="357"/>
        <v>0</v>
      </c>
      <c r="AB263" s="29">
        <f t="shared" si="357"/>
        <v>1145500</v>
      </c>
      <c r="AC263" s="29">
        <f t="shared" si="357"/>
        <v>0</v>
      </c>
      <c r="AD263" s="29">
        <f t="shared" si="357"/>
        <v>0</v>
      </c>
      <c r="AE263" s="29">
        <f t="shared" si="357"/>
        <v>0</v>
      </c>
      <c r="AF263" s="29">
        <f t="shared" si="357"/>
        <v>0</v>
      </c>
      <c r="AG263" s="29">
        <f t="shared" si="357"/>
        <v>0</v>
      </c>
      <c r="AH263" s="29">
        <f t="shared" si="357"/>
        <v>1145500</v>
      </c>
      <c r="AI263" s="29">
        <f t="shared" si="357"/>
        <v>0</v>
      </c>
      <c r="AJ263" s="29">
        <f t="shared" si="357"/>
        <v>1145500</v>
      </c>
      <c r="AK263" s="29">
        <f t="shared" si="357"/>
        <v>0</v>
      </c>
      <c r="AL263" s="29"/>
      <c r="AM263" s="29"/>
      <c r="AN263" s="29"/>
      <c r="AO263" s="29"/>
      <c r="AP263" s="29"/>
      <c r="AQ263" s="29">
        <f t="shared" si="357"/>
        <v>1067500</v>
      </c>
      <c r="AR263" s="29"/>
      <c r="AS263" s="9">
        <f t="shared" si="356"/>
        <v>1067500</v>
      </c>
      <c r="AT263" s="29"/>
      <c r="AU263" s="9">
        <f t="shared" si="336"/>
        <v>1067500</v>
      </c>
      <c r="AV263" s="29">
        <f t="shared" si="357"/>
        <v>1058800</v>
      </c>
      <c r="AW263" s="29"/>
      <c r="AX263" s="29">
        <f t="shared" ref="AX263:AX339" si="358">AV263+AW263</f>
        <v>1058800</v>
      </c>
      <c r="AY263" s="29"/>
      <c r="AZ263" s="29">
        <f t="shared" si="337"/>
        <v>1058800</v>
      </c>
      <c r="BA263" s="29"/>
      <c r="BB263" s="29">
        <f t="shared" si="357"/>
        <v>940600</v>
      </c>
      <c r="BC263" s="29">
        <f t="shared" si="357"/>
        <v>990590</v>
      </c>
      <c r="BD263" s="29">
        <f t="shared" si="357"/>
        <v>0</v>
      </c>
      <c r="BE263" s="29">
        <f t="shared" si="357"/>
        <v>990590</v>
      </c>
      <c r="BF263" s="29">
        <f t="shared" si="357"/>
        <v>0</v>
      </c>
      <c r="BG263" s="29">
        <f t="shared" si="339"/>
        <v>204900</v>
      </c>
      <c r="BH263" s="80">
        <f t="shared" si="340"/>
        <v>121.78396768020411</v>
      </c>
      <c r="BI263" s="29">
        <f t="shared" si="341"/>
        <v>154910</v>
      </c>
      <c r="BJ263" s="81">
        <f t="shared" si="342"/>
        <v>115.6381550389162</v>
      </c>
    </row>
    <row r="264" spans="1:62" ht="60" hidden="1" x14ac:dyDescent="0.25">
      <c r="A264" s="106" t="s">
        <v>12</v>
      </c>
      <c r="B264" s="124">
        <v>52</v>
      </c>
      <c r="C264" s="124">
        <v>0</v>
      </c>
      <c r="D264" s="4" t="s">
        <v>87</v>
      </c>
      <c r="E264" s="124">
        <v>852</v>
      </c>
      <c r="F264" s="3" t="s">
        <v>106</v>
      </c>
      <c r="G264" s="3" t="s">
        <v>67</v>
      </c>
      <c r="H264" s="3" t="s">
        <v>323</v>
      </c>
      <c r="I264" s="3" t="s">
        <v>27</v>
      </c>
      <c r="J264" s="29">
        <f>'7.ВС'!J331</f>
        <v>1145500</v>
      </c>
      <c r="K264" s="29">
        <f>'7.ВС'!K331</f>
        <v>0</v>
      </c>
      <c r="L264" s="29">
        <f>'7.ВС'!L331</f>
        <v>1145500</v>
      </c>
      <c r="M264" s="29">
        <f>'7.ВС'!M331</f>
        <v>0</v>
      </c>
      <c r="N264" s="29">
        <f>'7.ВС'!N331</f>
        <v>0</v>
      </c>
      <c r="O264" s="29">
        <f>'7.ВС'!O331</f>
        <v>0</v>
      </c>
      <c r="P264" s="29">
        <f>'7.ВС'!P331</f>
        <v>0</v>
      </c>
      <c r="Q264" s="29">
        <f>'7.ВС'!Q331</f>
        <v>0</v>
      </c>
      <c r="R264" s="29">
        <f>'7.ВС'!R331</f>
        <v>1145500</v>
      </c>
      <c r="S264" s="29">
        <f>'7.ВС'!S331</f>
        <v>0</v>
      </c>
      <c r="T264" s="29">
        <f>'7.ВС'!T331</f>
        <v>1145500</v>
      </c>
      <c r="U264" s="29">
        <f>'7.ВС'!U331</f>
        <v>0</v>
      </c>
      <c r="V264" s="29">
        <f>'7.ВС'!V331</f>
        <v>0</v>
      </c>
      <c r="W264" s="29">
        <f>'7.ВС'!W331</f>
        <v>0</v>
      </c>
      <c r="X264" s="29">
        <f>'7.ВС'!X331</f>
        <v>0</v>
      </c>
      <c r="Y264" s="29">
        <f>'7.ВС'!Y331</f>
        <v>0</v>
      </c>
      <c r="Z264" s="29">
        <f>'7.ВС'!Z331</f>
        <v>1145500</v>
      </c>
      <c r="AA264" s="29">
        <f>'7.ВС'!AA331</f>
        <v>0</v>
      </c>
      <c r="AB264" s="29">
        <f>'7.ВС'!AB331</f>
        <v>1145500</v>
      </c>
      <c r="AC264" s="29">
        <f>'7.ВС'!AC331</f>
        <v>0</v>
      </c>
      <c r="AD264" s="29">
        <f>'7.ВС'!AD331</f>
        <v>0</v>
      </c>
      <c r="AE264" s="29">
        <f>'7.ВС'!AE331</f>
        <v>0</v>
      </c>
      <c r="AF264" s="29">
        <f>'7.ВС'!AF331</f>
        <v>0</v>
      </c>
      <c r="AG264" s="29">
        <f>'7.ВС'!AG331</f>
        <v>0</v>
      </c>
      <c r="AH264" s="29">
        <f>'7.ВС'!AH331</f>
        <v>1145500</v>
      </c>
      <c r="AI264" s="29">
        <f>'7.ВС'!AI331</f>
        <v>0</v>
      </c>
      <c r="AJ264" s="29">
        <f>'7.ВС'!AJ331</f>
        <v>1145500</v>
      </c>
      <c r="AK264" s="29">
        <f>'7.ВС'!AK331</f>
        <v>0</v>
      </c>
      <c r="AL264" s="29"/>
      <c r="AM264" s="29"/>
      <c r="AN264" s="29"/>
      <c r="AO264" s="29"/>
      <c r="AP264" s="29"/>
      <c r="AQ264" s="29">
        <f>'7.ВС'!AQ331</f>
        <v>1067500</v>
      </c>
      <c r="AR264" s="29"/>
      <c r="AS264" s="9">
        <f t="shared" si="356"/>
        <v>1067500</v>
      </c>
      <c r="AT264" s="29"/>
      <c r="AU264" s="9">
        <f t="shared" si="336"/>
        <v>1067500</v>
      </c>
      <c r="AV264" s="29">
        <f>'7.ВС'!AV331</f>
        <v>1058800</v>
      </c>
      <c r="AW264" s="29"/>
      <c r="AX264" s="29">
        <f t="shared" si="358"/>
        <v>1058800</v>
      </c>
      <c r="AY264" s="29"/>
      <c r="AZ264" s="29">
        <f t="shared" si="337"/>
        <v>1058800</v>
      </c>
      <c r="BA264" s="29"/>
      <c r="BB264" s="29">
        <f>'7.ВС'!BA331</f>
        <v>940600</v>
      </c>
      <c r="BC264" s="29">
        <f>'7.ВС'!BB331</f>
        <v>990590</v>
      </c>
      <c r="BD264" s="29">
        <f>'7.ВС'!BC331</f>
        <v>0</v>
      </c>
      <c r="BE264" s="29">
        <f>'7.ВС'!BD331</f>
        <v>990590</v>
      </c>
      <c r="BF264" s="29">
        <f>'7.ВС'!BE331</f>
        <v>0</v>
      </c>
      <c r="BG264" s="29">
        <f t="shared" si="339"/>
        <v>204900</v>
      </c>
      <c r="BH264" s="80">
        <f t="shared" si="340"/>
        <v>121.78396768020411</v>
      </c>
      <c r="BI264" s="29">
        <f t="shared" si="341"/>
        <v>154910</v>
      </c>
      <c r="BJ264" s="81">
        <f t="shared" si="342"/>
        <v>115.6381550389162</v>
      </c>
    </row>
    <row r="265" spans="1:62" ht="30" hidden="1" x14ac:dyDescent="0.25">
      <c r="A265" s="106" t="s">
        <v>131</v>
      </c>
      <c r="B265" s="124">
        <v>52</v>
      </c>
      <c r="C265" s="124">
        <v>0</v>
      </c>
      <c r="D265" s="4" t="s">
        <v>87</v>
      </c>
      <c r="E265" s="124">
        <v>852</v>
      </c>
      <c r="F265" s="3" t="s">
        <v>106</v>
      </c>
      <c r="G265" s="3" t="s">
        <v>67</v>
      </c>
      <c r="H265" s="3" t="s">
        <v>323</v>
      </c>
      <c r="I265" s="3" t="s">
        <v>132</v>
      </c>
      <c r="J265" s="29">
        <f>J266</f>
        <v>0</v>
      </c>
      <c r="K265" s="29">
        <f t="shared" ref="K265:AK265" si="359">K266</f>
        <v>0</v>
      </c>
      <c r="L265" s="29">
        <f t="shared" si="359"/>
        <v>0</v>
      </c>
      <c r="M265" s="29">
        <f t="shared" si="359"/>
        <v>0</v>
      </c>
      <c r="N265" s="29">
        <f t="shared" si="359"/>
        <v>11087.23</v>
      </c>
      <c r="O265" s="29">
        <f t="shared" si="359"/>
        <v>0</v>
      </c>
      <c r="P265" s="29">
        <f t="shared" si="359"/>
        <v>11087.23</v>
      </c>
      <c r="Q265" s="29">
        <f t="shared" si="359"/>
        <v>0</v>
      </c>
      <c r="R265" s="29">
        <f t="shared" si="359"/>
        <v>11087.23</v>
      </c>
      <c r="S265" s="29">
        <f t="shared" si="359"/>
        <v>0</v>
      </c>
      <c r="T265" s="29">
        <f t="shared" si="359"/>
        <v>11087.23</v>
      </c>
      <c r="U265" s="29">
        <f t="shared" si="359"/>
        <v>0</v>
      </c>
      <c r="V265" s="29">
        <f t="shared" si="359"/>
        <v>0</v>
      </c>
      <c r="W265" s="29">
        <f t="shared" si="359"/>
        <v>0</v>
      </c>
      <c r="X265" s="29">
        <f t="shared" si="359"/>
        <v>0</v>
      </c>
      <c r="Y265" s="29">
        <f t="shared" si="359"/>
        <v>0</v>
      </c>
      <c r="Z265" s="29">
        <f t="shared" si="359"/>
        <v>11087.23</v>
      </c>
      <c r="AA265" s="29">
        <f t="shared" si="359"/>
        <v>0</v>
      </c>
      <c r="AB265" s="29">
        <f t="shared" si="359"/>
        <v>11087.23</v>
      </c>
      <c r="AC265" s="29">
        <f t="shared" si="359"/>
        <v>0</v>
      </c>
      <c r="AD265" s="29">
        <f t="shared" si="359"/>
        <v>0</v>
      </c>
      <c r="AE265" s="29">
        <f t="shared" si="359"/>
        <v>0</v>
      </c>
      <c r="AF265" s="29">
        <f t="shared" si="359"/>
        <v>0</v>
      </c>
      <c r="AG265" s="29">
        <f t="shared" si="359"/>
        <v>0</v>
      </c>
      <c r="AH265" s="29">
        <f t="shared" si="359"/>
        <v>11087.23</v>
      </c>
      <c r="AI265" s="29">
        <f t="shared" si="359"/>
        <v>0</v>
      </c>
      <c r="AJ265" s="29">
        <f t="shared" si="359"/>
        <v>11087.23</v>
      </c>
      <c r="AK265" s="29">
        <f t="shared" si="359"/>
        <v>0</v>
      </c>
      <c r="AL265" s="29"/>
      <c r="AM265" s="29"/>
      <c r="AN265" s="29"/>
      <c r="AO265" s="29"/>
      <c r="AP265" s="29"/>
      <c r="AQ265" s="29"/>
      <c r="AR265" s="29"/>
      <c r="AS265" s="9"/>
      <c r="AT265" s="29"/>
      <c r="AU265" s="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80"/>
      <c r="BI265" s="29"/>
      <c r="BJ265" s="81"/>
    </row>
    <row r="266" spans="1:62" ht="60" hidden="1" x14ac:dyDescent="0.25">
      <c r="A266" s="126" t="s">
        <v>133</v>
      </c>
      <c r="B266" s="124">
        <v>52</v>
      </c>
      <c r="C266" s="124">
        <v>0</v>
      </c>
      <c r="D266" s="4" t="s">
        <v>87</v>
      </c>
      <c r="E266" s="124">
        <v>852</v>
      </c>
      <c r="F266" s="3" t="s">
        <v>106</v>
      </c>
      <c r="G266" s="3" t="s">
        <v>67</v>
      </c>
      <c r="H266" s="3" t="s">
        <v>323</v>
      </c>
      <c r="I266" s="3" t="s">
        <v>134</v>
      </c>
      <c r="J266" s="29">
        <f>'7.ВС'!J333</f>
        <v>0</v>
      </c>
      <c r="K266" s="29">
        <f>'7.ВС'!K333</f>
        <v>0</v>
      </c>
      <c r="L266" s="29">
        <f>'7.ВС'!L333</f>
        <v>0</v>
      </c>
      <c r="M266" s="29">
        <f>'7.ВС'!M333</f>
        <v>0</v>
      </c>
      <c r="N266" s="29">
        <f>'7.ВС'!N333</f>
        <v>11087.23</v>
      </c>
      <c r="O266" s="29">
        <f>'7.ВС'!O333</f>
        <v>0</v>
      </c>
      <c r="P266" s="29">
        <f>'7.ВС'!P333</f>
        <v>11087.23</v>
      </c>
      <c r="Q266" s="29">
        <f>'7.ВС'!Q333</f>
        <v>0</v>
      </c>
      <c r="R266" s="29">
        <f>'7.ВС'!R333</f>
        <v>11087.23</v>
      </c>
      <c r="S266" s="29">
        <f>'7.ВС'!S333</f>
        <v>0</v>
      </c>
      <c r="T266" s="29">
        <f>'7.ВС'!T333</f>
        <v>11087.23</v>
      </c>
      <c r="U266" s="29">
        <f>'7.ВС'!U333</f>
        <v>0</v>
      </c>
      <c r="V266" s="29">
        <f>'7.ВС'!V333</f>
        <v>0</v>
      </c>
      <c r="W266" s="29">
        <f>'7.ВС'!W333</f>
        <v>0</v>
      </c>
      <c r="X266" s="29">
        <f>'7.ВС'!X333</f>
        <v>0</v>
      </c>
      <c r="Y266" s="29">
        <f>'7.ВС'!Y333</f>
        <v>0</v>
      </c>
      <c r="Z266" s="29">
        <f>'7.ВС'!Z333</f>
        <v>11087.23</v>
      </c>
      <c r="AA266" s="29">
        <f>'7.ВС'!AA333</f>
        <v>0</v>
      </c>
      <c r="AB266" s="29">
        <f>'7.ВС'!AB333</f>
        <v>11087.23</v>
      </c>
      <c r="AC266" s="29">
        <f>'7.ВС'!AC333</f>
        <v>0</v>
      </c>
      <c r="AD266" s="29">
        <f>'7.ВС'!AD333</f>
        <v>0</v>
      </c>
      <c r="AE266" s="29">
        <f>'7.ВС'!AE333</f>
        <v>0</v>
      </c>
      <c r="AF266" s="29">
        <f>'7.ВС'!AF333</f>
        <v>0</v>
      </c>
      <c r="AG266" s="29">
        <f>'7.ВС'!AG333</f>
        <v>0</v>
      </c>
      <c r="AH266" s="29">
        <f>'7.ВС'!AH333</f>
        <v>11087.23</v>
      </c>
      <c r="AI266" s="29">
        <f>'7.ВС'!AI333</f>
        <v>0</v>
      </c>
      <c r="AJ266" s="29">
        <f>'7.ВС'!AJ333</f>
        <v>11087.23</v>
      </c>
      <c r="AK266" s="29">
        <f>'7.ВС'!AK333</f>
        <v>0</v>
      </c>
      <c r="AL266" s="29"/>
      <c r="AM266" s="29"/>
      <c r="AN266" s="29"/>
      <c r="AO266" s="29"/>
      <c r="AP266" s="29"/>
      <c r="AQ266" s="29"/>
      <c r="AR266" s="29"/>
      <c r="AS266" s="9"/>
      <c r="AT266" s="29"/>
      <c r="AU266" s="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80"/>
      <c r="BI266" s="29"/>
      <c r="BJ266" s="81"/>
    </row>
    <row r="267" spans="1:62" hidden="1" x14ac:dyDescent="0.25">
      <c r="A267" s="106" t="s">
        <v>28</v>
      </c>
      <c r="B267" s="124">
        <v>52</v>
      </c>
      <c r="C267" s="124">
        <v>0</v>
      </c>
      <c r="D267" s="3" t="s">
        <v>87</v>
      </c>
      <c r="E267" s="124">
        <v>852</v>
      </c>
      <c r="F267" s="3" t="s">
        <v>106</v>
      </c>
      <c r="G267" s="3" t="s">
        <v>67</v>
      </c>
      <c r="H267" s="3" t="s">
        <v>323</v>
      </c>
      <c r="I267" s="3" t="s">
        <v>29</v>
      </c>
      <c r="J267" s="29">
        <f t="shared" ref="J267:BF267" si="360">J268</f>
        <v>46084</v>
      </c>
      <c r="K267" s="29">
        <f t="shared" si="360"/>
        <v>0</v>
      </c>
      <c r="L267" s="29">
        <f t="shared" si="360"/>
        <v>46084</v>
      </c>
      <c r="M267" s="29">
        <f t="shared" si="360"/>
        <v>0</v>
      </c>
      <c r="N267" s="29">
        <f t="shared" si="360"/>
        <v>0</v>
      </c>
      <c r="O267" s="29">
        <f t="shared" si="360"/>
        <v>0</v>
      </c>
      <c r="P267" s="29">
        <f t="shared" si="360"/>
        <v>0</v>
      </c>
      <c r="Q267" s="29">
        <f t="shared" si="360"/>
        <v>0</v>
      </c>
      <c r="R267" s="29">
        <f t="shared" si="360"/>
        <v>46084</v>
      </c>
      <c r="S267" s="29">
        <f t="shared" si="360"/>
        <v>0</v>
      </c>
      <c r="T267" s="29">
        <f t="shared" si="360"/>
        <v>46084</v>
      </c>
      <c r="U267" s="29">
        <f t="shared" si="360"/>
        <v>0</v>
      </c>
      <c r="V267" s="29">
        <f t="shared" si="360"/>
        <v>0</v>
      </c>
      <c r="W267" s="29">
        <f t="shared" si="360"/>
        <v>0</v>
      </c>
      <c r="X267" s="29">
        <f t="shared" si="360"/>
        <v>0</v>
      </c>
      <c r="Y267" s="29">
        <f t="shared" si="360"/>
        <v>0</v>
      </c>
      <c r="Z267" s="29">
        <f t="shared" si="360"/>
        <v>46084</v>
      </c>
      <c r="AA267" s="29">
        <f t="shared" si="360"/>
        <v>0</v>
      </c>
      <c r="AB267" s="29">
        <f t="shared" si="360"/>
        <v>46084</v>
      </c>
      <c r="AC267" s="29">
        <f t="shared" si="360"/>
        <v>0</v>
      </c>
      <c r="AD267" s="29">
        <f t="shared" si="360"/>
        <v>0</v>
      </c>
      <c r="AE267" s="29">
        <f t="shared" si="360"/>
        <v>0</v>
      </c>
      <c r="AF267" s="29">
        <f t="shared" si="360"/>
        <v>0</v>
      </c>
      <c r="AG267" s="29">
        <f t="shared" si="360"/>
        <v>0</v>
      </c>
      <c r="AH267" s="29">
        <f t="shared" si="360"/>
        <v>46084</v>
      </c>
      <c r="AI267" s="29">
        <f t="shared" si="360"/>
        <v>0</v>
      </c>
      <c r="AJ267" s="29">
        <f t="shared" si="360"/>
        <v>46084</v>
      </c>
      <c r="AK267" s="29">
        <f t="shared" si="360"/>
        <v>0</v>
      </c>
      <c r="AL267" s="29"/>
      <c r="AM267" s="29"/>
      <c r="AN267" s="29"/>
      <c r="AO267" s="29"/>
      <c r="AP267" s="29"/>
      <c r="AQ267" s="29">
        <f t="shared" si="360"/>
        <v>46084</v>
      </c>
      <c r="AR267" s="29"/>
      <c r="AS267" s="9">
        <f t="shared" si="356"/>
        <v>46084</v>
      </c>
      <c r="AT267" s="29"/>
      <c r="AU267" s="9">
        <f t="shared" ref="AU267:AU280" si="361">AS267+AT267</f>
        <v>46084</v>
      </c>
      <c r="AV267" s="29">
        <f t="shared" si="360"/>
        <v>46084</v>
      </c>
      <c r="AW267" s="29"/>
      <c r="AX267" s="29">
        <f t="shared" si="358"/>
        <v>46084</v>
      </c>
      <c r="AY267" s="29"/>
      <c r="AZ267" s="29">
        <f t="shared" ref="AZ267:AZ280" si="362">AX267+AY267</f>
        <v>46084</v>
      </c>
      <c r="BA267" s="29"/>
      <c r="BB267" s="29">
        <f t="shared" si="360"/>
        <v>44900</v>
      </c>
      <c r="BC267" s="29">
        <f t="shared" si="360"/>
        <v>44900</v>
      </c>
      <c r="BD267" s="29">
        <f t="shared" si="360"/>
        <v>0</v>
      </c>
      <c r="BE267" s="29">
        <f t="shared" si="360"/>
        <v>44900</v>
      </c>
      <c r="BF267" s="29">
        <f t="shared" si="360"/>
        <v>0</v>
      </c>
      <c r="BG267" s="29">
        <f t="shared" ref="BG267:BG280" si="363">J267-BB267</f>
        <v>1184</v>
      </c>
      <c r="BH267" s="80">
        <f t="shared" ref="BH267:BH280" si="364">J267/BB267*100</f>
        <v>102.63697104677061</v>
      </c>
      <c r="BI267" s="29">
        <f t="shared" ref="BI267:BI280" si="365">J267-BC267</f>
        <v>1184</v>
      </c>
      <c r="BJ267" s="81">
        <f t="shared" ref="BJ267:BJ280" si="366">J267/BC267*100</f>
        <v>102.63697104677061</v>
      </c>
    </row>
    <row r="268" spans="1:62" ht="30" hidden="1" x14ac:dyDescent="0.25">
      <c r="A268" s="106" t="s">
        <v>30</v>
      </c>
      <c r="B268" s="124">
        <v>52</v>
      </c>
      <c r="C268" s="124">
        <v>0</v>
      </c>
      <c r="D268" s="3" t="s">
        <v>87</v>
      </c>
      <c r="E268" s="124">
        <v>852</v>
      </c>
      <c r="F268" s="3" t="s">
        <v>106</v>
      </c>
      <c r="G268" s="3" t="s">
        <v>67</v>
      </c>
      <c r="H268" s="3" t="s">
        <v>323</v>
      </c>
      <c r="I268" s="3" t="s">
        <v>31</v>
      </c>
      <c r="J268" s="29">
        <f>'7.ВС'!J335</f>
        <v>46084</v>
      </c>
      <c r="K268" s="29">
        <f>'7.ВС'!K335</f>
        <v>0</v>
      </c>
      <c r="L268" s="29">
        <f>'7.ВС'!L335</f>
        <v>46084</v>
      </c>
      <c r="M268" s="29">
        <f>'7.ВС'!M335</f>
        <v>0</v>
      </c>
      <c r="N268" s="29">
        <f>'7.ВС'!N335</f>
        <v>0</v>
      </c>
      <c r="O268" s="29">
        <f>'7.ВС'!O335</f>
        <v>0</v>
      </c>
      <c r="P268" s="29">
        <f>'7.ВС'!P335</f>
        <v>0</v>
      </c>
      <c r="Q268" s="29">
        <f>'7.ВС'!Q335</f>
        <v>0</v>
      </c>
      <c r="R268" s="29">
        <f>'7.ВС'!R335</f>
        <v>46084</v>
      </c>
      <c r="S268" s="29">
        <f>'7.ВС'!S335</f>
        <v>0</v>
      </c>
      <c r="T268" s="29">
        <f>'7.ВС'!T335</f>
        <v>46084</v>
      </c>
      <c r="U268" s="29">
        <f>'7.ВС'!U335</f>
        <v>0</v>
      </c>
      <c r="V268" s="29">
        <f>'7.ВС'!V335</f>
        <v>0</v>
      </c>
      <c r="W268" s="29">
        <f>'7.ВС'!W335</f>
        <v>0</v>
      </c>
      <c r="X268" s="29">
        <f>'7.ВС'!X335</f>
        <v>0</v>
      </c>
      <c r="Y268" s="29">
        <f>'7.ВС'!Y335</f>
        <v>0</v>
      </c>
      <c r="Z268" s="29">
        <f>'7.ВС'!Z335</f>
        <v>46084</v>
      </c>
      <c r="AA268" s="29">
        <f>'7.ВС'!AA335</f>
        <v>0</v>
      </c>
      <c r="AB268" s="29">
        <f>'7.ВС'!AB335</f>
        <v>46084</v>
      </c>
      <c r="AC268" s="29">
        <f>'7.ВС'!AC335</f>
        <v>0</v>
      </c>
      <c r="AD268" s="29">
        <f>'7.ВС'!AD335</f>
        <v>0</v>
      </c>
      <c r="AE268" s="29">
        <f>'7.ВС'!AE335</f>
        <v>0</v>
      </c>
      <c r="AF268" s="29">
        <f>'7.ВС'!AF335</f>
        <v>0</v>
      </c>
      <c r="AG268" s="29">
        <f>'7.ВС'!AG335</f>
        <v>0</v>
      </c>
      <c r="AH268" s="29">
        <f>'7.ВС'!AH335</f>
        <v>46084</v>
      </c>
      <c r="AI268" s="29">
        <f>'7.ВС'!AI335</f>
        <v>0</v>
      </c>
      <c r="AJ268" s="29">
        <f>'7.ВС'!AJ335</f>
        <v>46084</v>
      </c>
      <c r="AK268" s="29">
        <f>'7.ВС'!AK335</f>
        <v>0</v>
      </c>
      <c r="AL268" s="29"/>
      <c r="AM268" s="29"/>
      <c r="AN268" s="29"/>
      <c r="AO268" s="29"/>
      <c r="AP268" s="29"/>
      <c r="AQ268" s="29">
        <f>'7.ВС'!AQ335</f>
        <v>46084</v>
      </c>
      <c r="AR268" s="29"/>
      <c r="AS268" s="9">
        <f t="shared" si="356"/>
        <v>46084</v>
      </c>
      <c r="AT268" s="29"/>
      <c r="AU268" s="9">
        <f t="shared" si="361"/>
        <v>46084</v>
      </c>
      <c r="AV268" s="29">
        <f>'7.ВС'!AV335</f>
        <v>46084</v>
      </c>
      <c r="AW268" s="29"/>
      <c r="AX268" s="29">
        <f t="shared" si="358"/>
        <v>46084</v>
      </c>
      <c r="AY268" s="29"/>
      <c r="AZ268" s="29">
        <f t="shared" si="362"/>
        <v>46084</v>
      </c>
      <c r="BA268" s="29"/>
      <c r="BB268" s="29">
        <f>'7.ВС'!BA335</f>
        <v>44900</v>
      </c>
      <c r="BC268" s="29">
        <f>'7.ВС'!BB335</f>
        <v>44900</v>
      </c>
      <c r="BD268" s="29">
        <f>'7.ВС'!BC335</f>
        <v>0</v>
      </c>
      <c r="BE268" s="29">
        <f>'7.ВС'!BD335</f>
        <v>44900</v>
      </c>
      <c r="BF268" s="29">
        <f>'7.ВС'!BE335</f>
        <v>0</v>
      </c>
      <c r="BG268" s="29">
        <f t="shared" si="363"/>
        <v>1184</v>
      </c>
      <c r="BH268" s="80">
        <f t="shared" si="364"/>
        <v>102.63697104677061</v>
      </c>
      <c r="BI268" s="29">
        <f t="shared" si="365"/>
        <v>1184</v>
      </c>
      <c r="BJ268" s="81">
        <f t="shared" si="366"/>
        <v>102.63697104677061</v>
      </c>
    </row>
    <row r="269" spans="1:62" s="31" customFormat="1" ht="30" x14ac:dyDescent="0.25">
      <c r="A269" s="22" t="s">
        <v>317</v>
      </c>
      <c r="B269" s="124">
        <v>52</v>
      </c>
      <c r="C269" s="124">
        <v>0</v>
      </c>
      <c r="D269" s="3" t="s">
        <v>87</v>
      </c>
      <c r="E269" s="124">
        <v>852</v>
      </c>
      <c r="F269" s="4" t="s">
        <v>106</v>
      </c>
      <c r="G269" s="3" t="s">
        <v>14</v>
      </c>
      <c r="H269" s="3" t="s">
        <v>318</v>
      </c>
      <c r="I269" s="3"/>
      <c r="J269" s="29">
        <f t="shared" ref="J269:BC270" si="367">J270</f>
        <v>430085</v>
      </c>
      <c r="K269" s="29">
        <f t="shared" si="367"/>
        <v>0</v>
      </c>
      <c r="L269" s="29">
        <f t="shared" si="367"/>
        <v>430085</v>
      </c>
      <c r="M269" s="29">
        <f t="shared" si="367"/>
        <v>0</v>
      </c>
      <c r="N269" s="29">
        <f t="shared" si="367"/>
        <v>4567936</v>
      </c>
      <c r="O269" s="29">
        <f t="shared" si="367"/>
        <v>0</v>
      </c>
      <c r="P269" s="29">
        <f t="shared" si="367"/>
        <v>4567936</v>
      </c>
      <c r="Q269" s="29">
        <f t="shared" si="367"/>
        <v>0</v>
      </c>
      <c r="R269" s="29">
        <f t="shared" si="367"/>
        <v>4998021</v>
      </c>
      <c r="S269" s="29">
        <f t="shared" si="367"/>
        <v>0</v>
      </c>
      <c r="T269" s="29">
        <f t="shared" si="367"/>
        <v>4998021</v>
      </c>
      <c r="U269" s="29">
        <f t="shared" si="367"/>
        <v>0</v>
      </c>
      <c r="V269" s="29">
        <f t="shared" si="367"/>
        <v>0</v>
      </c>
      <c r="W269" s="29">
        <f t="shared" si="367"/>
        <v>0</v>
      </c>
      <c r="X269" s="29">
        <f t="shared" si="367"/>
        <v>0</v>
      </c>
      <c r="Y269" s="29">
        <f t="shared" si="367"/>
        <v>0</v>
      </c>
      <c r="Z269" s="29">
        <f t="shared" si="367"/>
        <v>4998021</v>
      </c>
      <c r="AA269" s="29">
        <f t="shared" si="367"/>
        <v>0</v>
      </c>
      <c r="AB269" s="29">
        <f t="shared" si="367"/>
        <v>4998021</v>
      </c>
      <c r="AC269" s="29">
        <f t="shared" si="367"/>
        <v>0</v>
      </c>
      <c r="AD269" s="29">
        <f t="shared" si="367"/>
        <v>285386</v>
      </c>
      <c r="AE269" s="29">
        <f t="shared" si="367"/>
        <v>0</v>
      </c>
      <c r="AF269" s="29">
        <f t="shared" si="367"/>
        <v>285386</v>
      </c>
      <c r="AG269" s="29">
        <f t="shared" si="367"/>
        <v>0</v>
      </c>
      <c r="AH269" s="29">
        <f t="shared" si="367"/>
        <v>5283407</v>
      </c>
      <c r="AI269" s="29">
        <f t="shared" si="367"/>
        <v>0</v>
      </c>
      <c r="AJ269" s="29">
        <f t="shared" si="367"/>
        <v>5283407</v>
      </c>
      <c r="AK269" s="29">
        <f t="shared" si="367"/>
        <v>0</v>
      </c>
      <c r="AL269" s="29"/>
      <c r="AM269" s="29"/>
      <c r="AN269" s="29"/>
      <c r="AO269" s="29"/>
      <c r="AP269" s="29"/>
      <c r="AQ269" s="29">
        <f t="shared" si="367"/>
        <v>170460</v>
      </c>
      <c r="AR269" s="29"/>
      <c r="AS269" s="9">
        <f t="shared" si="356"/>
        <v>170460</v>
      </c>
      <c r="AT269" s="29"/>
      <c r="AU269" s="9">
        <f t="shared" si="361"/>
        <v>170460</v>
      </c>
      <c r="AV269" s="29">
        <f t="shared" si="367"/>
        <v>124260</v>
      </c>
      <c r="AW269" s="29"/>
      <c r="AX269" s="29">
        <f t="shared" si="358"/>
        <v>124260</v>
      </c>
      <c r="AY269" s="29"/>
      <c r="AZ269" s="29">
        <f t="shared" si="362"/>
        <v>124260</v>
      </c>
      <c r="BA269" s="29"/>
      <c r="BB269" s="29">
        <f t="shared" si="367"/>
        <v>318020</v>
      </c>
      <c r="BC269" s="29">
        <f t="shared" si="367"/>
        <v>16855020</v>
      </c>
      <c r="BD269" s="29">
        <f t="shared" ref="BB269:BF270" si="368">BD270</f>
        <v>0</v>
      </c>
      <c r="BE269" s="29">
        <f t="shared" si="368"/>
        <v>16855020</v>
      </c>
      <c r="BF269" s="29">
        <f t="shared" si="368"/>
        <v>0</v>
      </c>
      <c r="BG269" s="29">
        <f t="shared" si="363"/>
        <v>112065</v>
      </c>
      <c r="BH269" s="80">
        <f t="shared" si="364"/>
        <v>135.23834978932143</v>
      </c>
      <c r="BI269" s="29">
        <f t="shared" si="365"/>
        <v>-16424935</v>
      </c>
      <c r="BJ269" s="81">
        <f t="shared" si="366"/>
        <v>2.5516730327225954</v>
      </c>
    </row>
    <row r="270" spans="1:62" ht="60" x14ac:dyDescent="0.25">
      <c r="A270" s="106" t="s">
        <v>56</v>
      </c>
      <c r="B270" s="124">
        <v>52</v>
      </c>
      <c r="C270" s="124">
        <v>0</v>
      </c>
      <c r="D270" s="3" t="s">
        <v>87</v>
      </c>
      <c r="E270" s="124">
        <v>852</v>
      </c>
      <c r="F270" s="3" t="s">
        <v>106</v>
      </c>
      <c r="G270" s="3" t="s">
        <v>14</v>
      </c>
      <c r="H270" s="3" t="s">
        <v>318</v>
      </c>
      <c r="I270" s="3" t="s">
        <v>112</v>
      </c>
      <c r="J270" s="29">
        <f t="shared" si="367"/>
        <v>430085</v>
      </c>
      <c r="K270" s="29">
        <f t="shared" si="367"/>
        <v>0</v>
      </c>
      <c r="L270" s="29">
        <f t="shared" si="367"/>
        <v>430085</v>
      </c>
      <c r="M270" s="29">
        <f t="shared" si="367"/>
        <v>0</v>
      </c>
      <c r="N270" s="29">
        <f t="shared" si="367"/>
        <v>4567936</v>
      </c>
      <c r="O270" s="29">
        <f t="shared" si="367"/>
        <v>0</v>
      </c>
      <c r="P270" s="29">
        <f t="shared" si="367"/>
        <v>4567936</v>
      </c>
      <c r="Q270" s="29">
        <f t="shared" si="367"/>
        <v>0</v>
      </c>
      <c r="R270" s="29">
        <f t="shared" si="367"/>
        <v>4998021</v>
      </c>
      <c r="S270" s="29">
        <f t="shared" si="367"/>
        <v>0</v>
      </c>
      <c r="T270" s="29">
        <f t="shared" si="367"/>
        <v>4998021</v>
      </c>
      <c r="U270" s="29">
        <f t="shared" si="367"/>
        <v>0</v>
      </c>
      <c r="V270" s="29">
        <f t="shared" si="367"/>
        <v>0</v>
      </c>
      <c r="W270" s="29">
        <f t="shared" si="367"/>
        <v>0</v>
      </c>
      <c r="X270" s="29">
        <f t="shared" si="367"/>
        <v>0</v>
      </c>
      <c r="Y270" s="29">
        <f t="shared" si="367"/>
        <v>0</v>
      </c>
      <c r="Z270" s="29">
        <f t="shared" si="367"/>
        <v>4998021</v>
      </c>
      <c r="AA270" s="29">
        <f t="shared" si="367"/>
        <v>0</v>
      </c>
      <c r="AB270" s="29">
        <f t="shared" si="367"/>
        <v>4998021</v>
      </c>
      <c r="AC270" s="29">
        <f t="shared" si="367"/>
        <v>0</v>
      </c>
      <c r="AD270" s="29">
        <f t="shared" si="367"/>
        <v>285386</v>
      </c>
      <c r="AE270" s="29">
        <f t="shared" si="367"/>
        <v>0</v>
      </c>
      <c r="AF270" s="29">
        <f t="shared" si="367"/>
        <v>285386</v>
      </c>
      <c r="AG270" s="29">
        <f t="shared" si="367"/>
        <v>0</v>
      </c>
      <c r="AH270" s="29">
        <f t="shared" si="367"/>
        <v>5283407</v>
      </c>
      <c r="AI270" s="29">
        <f t="shared" si="367"/>
        <v>0</v>
      </c>
      <c r="AJ270" s="29">
        <f t="shared" si="367"/>
        <v>5283407</v>
      </c>
      <c r="AK270" s="29">
        <f t="shared" si="367"/>
        <v>0</v>
      </c>
      <c r="AL270" s="29"/>
      <c r="AM270" s="29"/>
      <c r="AN270" s="29"/>
      <c r="AO270" s="29"/>
      <c r="AP270" s="29"/>
      <c r="AQ270" s="29">
        <f t="shared" si="367"/>
        <v>170460</v>
      </c>
      <c r="AR270" s="29"/>
      <c r="AS270" s="9">
        <f t="shared" si="356"/>
        <v>170460</v>
      </c>
      <c r="AT270" s="29"/>
      <c r="AU270" s="9">
        <f t="shared" si="361"/>
        <v>170460</v>
      </c>
      <c r="AV270" s="29">
        <f t="shared" si="367"/>
        <v>124260</v>
      </c>
      <c r="AW270" s="29"/>
      <c r="AX270" s="29">
        <f t="shared" si="358"/>
        <v>124260</v>
      </c>
      <c r="AY270" s="29"/>
      <c r="AZ270" s="29">
        <f t="shared" si="362"/>
        <v>124260</v>
      </c>
      <c r="BA270" s="29"/>
      <c r="BB270" s="29">
        <f t="shared" si="368"/>
        <v>318020</v>
      </c>
      <c r="BC270" s="29">
        <f t="shared" si="368"/>
        <v>16855020</v>
      </c>
      <c r="BD270" s="29">
        <f t="shared" si="368"/>
        <v>0</v>
      </c>
      <c r="BE270" s="29">
        <f t="shared" si="368"/>
        <v>16855020</v>
      </c>
      <c r="BF270" s="29">
        <f t="shared" si="368"/>
        <v>0</v>
      </c>
      <c r="BG270" s="29">
        <f t="shared" si="363"/>
        <v>112065</v>
      </c>
      <c r="BH270" s="80">
        <f t="shared" si="364"/>
        <v>135.23834978932143</v>
      </c>
      <c r="BI270" s="29">
        <f t="shared" si="365"/>
        <v>-16424935</v>
      </c>
      <c r="BJ270" s="81">
        <f t="shared" si="366"/>
        <v>2.5516730327225954</v>
      </c>
    </row>
    <row r="271" spans="1:62" s="31" customFormat="1" ht="30" x14ac:dyDescent="0.25">
      <c r="A271" s="106" t="s">
        <v>113</v>
      </c>
      <c r="B271" s="124">
        <v>52</v>
      </c>
      <c r="C271" s="124">
        <v>0</v>
      </c>
      <c r="D271" s="3" t="s">
        <v>87</v>
      </c>
      <c r="E271" s="124">
        <v>852</v>
      </c>
      <c r="F271" s="3" t="s">
        <v>106</v>
      </c>
      <c r="G271" s="3" t="s">
        <v>14</v>
      </c>
      <c r="H271" s="3" t="s">
        <v>318</v>
      </c>
      <c r="I271" s="3" t="s">
        <v>114</v>
      </c>
      <c r="J271" s="29">
        <f>'7.ВС'!J257+'7.ВС'!J276+'7.ВС'!J307</f>
        <v>430085</v>
      </c>
      <c r="K271" s="29">
        <f>'7.ВС'!K257+'7.ВС'!K276+'7.ВС'!K307</f>
        <v>0</v>
      </c>
      <c r="L271" s="29">
        <f>'7.ВС'!L257+'7.ВС'!L276+'7.ВС'!L307</f>
        <v>430085</v>
      </c>
      <c r="M271" s="29">
        <f>'7.ВС'!M257+'7.ВС'!M276+'7.ВС'!M307</f>
        <v>0</v>
      </c>
      <c r="N271" s="29">
        <f>'7.ВС'!N257+'7.ВС'!N276+'7.ВС'!N307</f>
        <v>4567936</v>
      </c>
      <c r="O271" s="29">
        <f>'7.ВС'!O257+'7.ВС'!O276+'7.ВС'!O307</f>
        <v>0</v>
      </c>
      <c r="P271" s="29">
        <f>'7.ВС'!P257+'7.ВС'!P276+'7.ВС'!P307</f>
        <v>4567936</v>
      </c>
      <c r="Q271" s="29">
        <f>'7.ВС'!Q257+'7.ВС'!Q276+'7.ВС'!Q307</f>
        <v>0</v>
      </c>
      <c r="R271" s="29">
        <f>'7.ВС'!R257+'7.ВС'!R276+'7.ВС'!R307</f>
        <v>4998021</v>
      </c>
      <c r="S271" s="29">
        <f>'7.ВС'!S257+'7.ВС'!S276+'7.ВС'!S307</f>
        <v>0</v>
      </c>
      <c r="T271" s="29">
        <f>'7.ВС'!T257+'7.ВС'!T276+'7.ВС'!T307</f>
        <v>4998021</v>
      </c>
      <c r="U271" s="29">
        <f>'7.ВС'!U257+'7.ВС'!U276+'7.ВС'!U307</f>
        <v>0</v>
      </c>
      <c r="V271" s="29">
        <f>'7.ВС'!V257+'7.ВС'!V276+'7.ВС'!V307</f>
        <v>0</v>
      </c>
      <c r="W271" s="29">
        <f>'7.ВС'!W257+'7.ВС'!W276+'7.ВС'!W307</f>
        <v>0</v>
      </c>
      <c r="X271" s="29">
        <f>'7.ВС'!X257+'7.ВС'!X276+'7.ВС'!X307</f>
        <v>0</v>
      </c>
      <c r="Y271" s="29">
        <f>'7.ВС'!Y257+'7.ВС'!Y276+'7.ВС'!Y307</f>
        <v>0</v>
      </c>
      <c r="Z271" s="29">
        <f>'7.ВС'!Z257+'7.ВС'!Z276+'7.ВС'!Z307</f>
        <v>4998021</v>
      </c>
      <c r="AA271" s="29">
        <f>'7.ВС'!AA257+'7.ВС'!AA276+'7.ВС'!AA307</f>
        <v>0</v>
      </c>
      <c r="AB271" s="29">
        <f>'7.ВС'!AB257+'7.ВС'!AB276+'7.ВС'!AB307</f>
        <v>4998021</v>
      </c>
      <c r="AC271" s="29">
        <f>'7.ВС'!AC257+'7.ВС'!AC276+'7.ВС'!AC307</f>
        <v>0</v>
      </c>
      <c r="AD271" s="29">
        <f>'7.ВС'!AD257+'7.ВС'!AD276+'7.ВС'!AD307</f>
        <v>285386</v>
      </c>
      <c r="AE271" s="29">
        <f>'7.ВС'!AE257+'7.ВС'!AE276+'7.ВС'!AE307</f>
        <v>0</v>
      </c>
      <c r="AF271" s="29">
        <f>'7.ВС'!AF257+'7.ВС'!AF276+'7.ВС'!AF307</f>
        <v>285386</v>
      </c>
      <c r="AG271" s="29">
        <f>'7.ВС'!AG257+'7.ВС'!AG276+'7.ВС'!AG307</f>
        <v>0</v>
      </c>
      <c r="AH271" s="29">
        <f>'7.ВС'!AH257+'7.ВС'!AH276+'7.ВС'!AH307</f>
        <v>5283407</v>
      </c>
      <c r="AI271" s="29">
        <f>'7.ВС'!AI257+'7.ВС'!AI276+'7.ВС'!AI307</f>
        <v>0</v>
      </c>
      <c r="AJ271" s="29">
        <f>'7.ВС'!AJ257+'7.ВС'!AJ276+'7.ВС'!AJ307</f>
        <v>5283407</v>
      </c>
      <c r="AK271" s="29">
        <f>'7.ВС'!AK257+'7.ВС'!AK276+'7.ВС'!AK307</f>
        <v>0</v>
      </c>
      <c r="AL271" s="29"/>
      <c r="AM271" s="29"/>
      <c r="AN271" s="29"/>
      <c r="AO271" s="29"/>
      <c r="AP271" s="29"/>
      <c r="AQ271" s="29">
        <f>'7.ВС'!AQ257+'7.ВС'!AQ276+'7.ВС'!AQ307</f>
        <v>170460</v>
      </c>
      <c r="AR271" s="29"/>
      <c r="AS271" s="9">
        <f t="shared" si="356"/>
        <v>170460</v>
      </c>
      <c r="AT271" s="29"/>
      <c r="AU271" s="9">
        <f t="shared" si="361"/>
        <v>170460</v>
      </c>
      <c r="AV271" s="29">
        <f>'7.ВС'!AV257+'7.ВС'!AV276+'7.ВС'!AV307</f>
        <v>124260</v>
      </c>
      <c r="AW271" s="29"/>
      <c r="AX271" s="29">
        <f t="shared" si="358"/>
        <v>124260</v>
      </c>
      <c r="AY271" s="29"/>
      <c r="AZ271" s="29">
        <f t="shared" si="362"/>
        <v>124260</v>
      </c>
      <c r="BA271" s="29"/>
      <c r="BB271" s="29">
        <f>'7.ВС'!BA257+'7.ВС'!BA276+'7.ВС'!BA307</f>
        <v>318020</v>
      </c>
      <c r="BC271" s="29">
        <f>'7.ВС'!BB257+'7.ВС'!BB276+'7.ВС'!BB307</f>
        <v>16855020</v>
      </c>
      <c r="BD271" s="29">
        <f>'7.ВС'!BC257+'7.ВС'!BC276+'7.ВС'!BC307</f>
        <v>0</v>
      </c>
      <c r="BE271" s="29">
        <f>'7.ВС'!BD257+'7.ВС'!BD276+'7.ВС'!BD307</f>
        <v>16855020</v>
      </c>
      <c r="BF271" s="29">
        <f>'7.ВС'!BE257+'7.ВС'!BE276+'7.ВС'!BE307</f>
        <v>0</v>
      </c>
      <c r="BG271" s="29">
        <f t="shared" si="363"/>
        <v>112065</v>
      </c>
      <c r="BH271" s="80">
        <f t="shared" si="364"/>
        <v>135.23834978932143</v>
      </c>
      <c r="BI271" s="29">
        <f t="shared" si="365"/>
        <v>-16424935</v>
      </c>
      <c r="BJ271" s="81">
        <f t="shared" si="366"/>
        <v>2.5516730327225954</v>
      </c>
    </row>
    <row r="272" spans="1:62" ht="30" hidden="1" x14ac:dyDescent="0.25">
      <c r="A272" s="22" t="s">
        <v>160</v>
      </c>
      <c r="B272" s="124">
        <v>52</v>
      </c>
      <c r="C272" s="124">
        <v>0</v>
      </c>
      <c r="D272" s="3" t="s">
        <v>87</v>
      </c>
      <c r="E272" s="124">
        <v>852</v>
      </c>
      <c r="F272" s="3" t="s">
        <v>106</v>
      </c>
      <c r="G272" s="3" t="s">
        <v>59</v>
      </c>
      <c r="H272" s="3" t="s">
        <v>316</v>
      </c>
      <c r="I272" s="3"/>
      <c r="J272" s="29">
        <f t="shared" ref="J272:BC273" si="369">J273</f>
        <v>5755800</v>
      </c>
      <c r="K272" s="29">
        <f t="shared" si="369"/>
        <v>0</v>
      </c>
      <c r="L272" s="29">
        <f t="shared" si="369"/>
        <v>5755800</v>
      </c>
      <c r="M272" s="29">
        <f t="shared" si="369"/>
        <v>0</v>
      </c>
      <c r="N272" s="29">
        <f t="shared" si="369"/>
        <v>0</v>
      </c>
      <c r="O272" s="29">
        <f t="shared" si="369"/>
        <v>0</v>
      </c>
      <c r="P272" s="29">
        <f t="shared" si="369"/>
        <v>0</v>
      </c>
      <c r="Q272" s="29">
        <f t="shared" si="369"/>
        <v>0</v>
      </c>
      <c r="R272" s="29">
        <f t="shared" si="369"/>
        <v>5755800</v>
      </c>
      <c r="S272" s="29">
        <f t="shared" si="369"/>
        <v>0</v>
      </c>
      <c r="T272" s="29">
        <f t="shared" si="369"/>
        <v>5755800</v>
      </c>
      <c r="U272" s="29">
        <f t="shared" si="369"/>
        <v>0</v>
      </c>
      <c r="V272" s="29">
        <f t="shared" si="369"/>
        <v>0</v>
      </c>
      <c r="W272" s="29">
        <f t="shared" si="369"/>
        <v>0</v>
      </c>
      <c r="X272" s="29">
        <f t="shared" si="369"/>
        <v>0</v>
      </c>
      <c r="Y272" s="29">
        <f t="shared" si="369"/>
        <v>0</v>
      </c>
      <c r="Z272" s="29">
        <f t="shared" si="369"/>
        <v>5755800</v>
      </c>
      <c r="AA272" s="29">
        <f t="shared" si="369"/>
        <v>0</v>
      </c>
      <c r="AB272" s="29">
        <f t="shared" si="369"/>
        <v>5755800</v>
      </c>
      <c r="AC272" s="29">
        <f t="shared" si="369"/>
        <v>0</v>
      </c>
      <c r="AD272" s="29">
        <f t="shared" si="369"/>
        <v>0</v>
      </c>
      <c r="AE272" s="29">
        <f t="shared" si="369"/>
        <v>0</v>
      </c>
      <c r="AF272" s="29">
        <f t="shared" si="369"/>
        <v>0</v>
      </c>
      <c r="AG272" s="29">
        <f t="shared" si="369"/>
        <v>0</v>
      </c>
      <c r="AH272" s="29">
        <f t="shared" si="369"/>
        <v>5755800</v>
      </c>
      <c r="AI272" s="29">
        <f t="shared" si="369"/>
        <v>0</v>
      </c>
      <c r="AJ272" s="29">
        <f t="shared" si="369"/>
        <v>5755800</v>
      </c>
      <c r="AK272" s="29">
        <f t="shared" si="369"/>
        <v>0</v>
      </c>
      <c r="AL272" s="29"/>
      <c r="AM272" s="29"/>
      <c r="AN272" s="29"/>
      <c r="AO272" s="29"/>
      <c r="AP272" s="29"/>
      <c r="AQ272" s="29">
        <f t="shared" si="369"/>
        <v>5755800</v>
      </c>
      <c r="AR272" s="29"/>
      <c r="AS272" s="9">
        <f t="shared" si="356"/>
        <v>5755800</v>
      </c>
      <c r="AT272" s="29"/>
      <c r="AU272" s="9">
        <f t="shared" si="361"/>
        <v>5755800</v>
      </c>
      <c r="AV272" s="29">
        <f t="shared" si="369"/>
        <v>5755800</v>
      </c>
      <c r="AW272" s="29"/>
      <c r="AX272" s="29">
        <f t="shared" si="358"/>
        <v>5755800</v>
      </c>
      <c r="AY272" s="29"/>
      <c r="AZ272" s="29">
        <f t="shared" si="362"/>
        <v>5755800</v>
      </c>
      <c r="BA272" s="29"/>
      <c r="BB272" s="29">
        <f t="shared" si="369"/>
        <v>5984300</v>
      </c>
      <c r="BC272" s="29">
        <f t="shared" si="369"/>
        <v>5984300</v>
      </c>
      <c r="BD272" s="29">
        <f t="shared" ref="BB272:BF273" si="370">BD273</f>
        <v>0</v>
      </c>
      <c r="BE272" s="29">
        <f t="shared" si="370"/>
        <v>5984300</v>
      </c>
      <c r="BF272" s="29">
        <f t="shared" si="370"/>
        <v>0</v>
      </c>
      <c r="BG272" s="29">
        <f t="shared" si="363"/>
        <v>-228500</v>
      </c>
      <c r="BH272" s="80">
        <f t="shared" si="364"/>
        <v>96.181675383921259</v>
      </c>
      <c r="BI272" s="29">
        <f t="shared" si="365"/>
        <v>-228500</v>
      </c>
      <c r="BJ272" s="81">
        <f t="shared" si="366"/>
        <v>96.181675383921259</v>
      </c>
    </row>
    <row r="273" spans="1:62" ht="60" hidden="1" x14ac:dyDescent="0.25">
      <c r="A273" s="106" t="s">
        <v>56</v>
      </c>
      <c r="B273" s="124">
        <v>52</v>
      </c>
      <c r="C273" s="124">
        <v>0</v>
      </c>
      <c r="D273" s="4" t="s">
        <v>87</v>
      </c>
      <c r="E273" s="124">
        <v>852</v>
      </c>
      <c r="F273" s="3" t="s">
        <v>106</v>
      </c>
      <c r="G273" s="4" t="s">
        <v>59</v>
      </c>
      <c r="H273" s="3" t="s">
        <v>316</v>
      </c>
      <c r="I273" s="3" t="s">
        <v>112</v>
      </c>
      <c r="J273" s="29">
        <f t="shared" si="369"/>
        <v>5755800</v>
      </c>
      <c r="K273" s="29">
        <f t="shared" si="369"/>
        <v>0</v>
      </c>
      <c r="L273" s="29">
        <f t="shared" si="369"/>
        <v>5755800</v>
      </c>
      <c r="M273" s="29">
        <f t="shared" si="369"/>
        <v>0</v>
      </c>
      <c r="N273" s="29">
        <f t="shared" si="369"/>
        <v>0</v>
      </c>
      <c r="O273" s="29">
        <f t="shared" si="369"/>
        <v>0</v>
      </c>
      <c r="P273" s="29">
        <f t="shared" si="369"/>
        <v>0</v>
      </c>
      <c r="Q273" s="29">
        <f t="shared" si="369"/>
        <v>0</v>
      </c>
      <c r="R273" s="29">
        <f t="shared" si="369"/>
        <v>5755800</v>
      </c>
      <c r="S273" s="29">
        <f t="shared" si="369"/>
        <v>0</v>
      </c>
      <c r="T273" s="29">
        <f t="shared" si="369"/>
        <v>5755800</v>
      </c>
      <c r="U273" s="29">
        <f t="shared" si="369"/>
        <v>0</v>
      </c>
      <c r="V273" s="29">
        <f t="shared" si="369"/>
        <v>0</v>
      </c>
      <c r="W273" s="29">
        <f t="shared" si="369"/>
        <v>0</v>
      </c>
      <c r="X273" s="29">
        <f t="shared" si="369"/>
        <v>0</v>
      </c>
      <c r="Y273" s="29">
        <f t="shared" si="369"/>
        <v>0</v>
      </c>
      <c r="Z273" s="29">
        <f t="shared" si="369"/>
        <v>5755800</v>
      </c>
      <c r="AA273" s="29">
        <f t="shared" si="369"/>
        <v>0</v>
      </c>
      <c r="AB273" s="29">
        <f t="shared" si="369"/>
        <v>5755800</v>
      </c>
      <c r="AC273" s="29">
        <f t="shared" si="369"/>
        <v>0</v>
      </c>
      <c r="AD273" s="29">
        <f t="shared" si="369"/>
        <v>0</v>
      </c>
      <c r="AE273" s="29">
        <f t="shared" si="369"/>
        <v>0</v>
      </c>
      <c r="AF273" s="29">
        <f t="shared" si="369"/>
        <v>0</v>
      </c>
      <c r="AG273" s="29">
        <f t="shared" si="369"/>
        <v>0</v>
      </c>
      <c r="AH273" s="29">
        <f t="shared" si="369"/>
        <v>5755800</v>
      </c>
      <c r="AI273" s="29">
        <f t="shared" si="369"/>
        <v>0</v>
      </c>
      <c r="AJ273" s="29">
        <f t="shared" si="369"/>
        <v>5755800</v>
      </c>
      <c r="AK273" s="29">
        <f t="shared" si="369"/>
        <v>0</v>
      </c>
      <c r="AL273" s="29"/>
      <c r="AM273" s="29"/>
      <c r="AN273" s="29"/>
      <c r="AO273" s="29"/>
      <c r="AP273" s="29"/>
      <c r="AQ273" s="29">
        <f t="shared" si="369"/>
        <v>5755800</v>
      </c>
      <c r="AR273" s="29"/>
      <c r="AS273" s="9">
        <f t="shared" si="356"/>
        <v>5755800</v>
      </c>
      <c r="AT273" s="29"/>
      <c r="AU273" s="9">
        <f t="shared" si="361"/>
        <v>5755800</v>
      </c>
      <c r="AV273" s="29">
        <f t="shared" si="369"/>
        <v>5755800</v>
      </c>
      <c r="AW273" s="29"/>
      <c r="AX273" s="29">
        <f t="shared" si="358"/>
        <v>5755800</v>
      </c>
      <c r="AY273" s="29"/>
      <c r="AZ273" s="29">
        <f t="shared" si="362"/>
        <v>5755800</v>
      </c>
      <c r="BA273" s="29"/>
      <c r="BB273" s="29">
        <f t="shared" si="370"/>
        <v>5984300</v>
      </c>
      <c r="BC273" s="29">
        <f t="shared" si="370"/>
        <v>5984300</v>
      </c>
      <c r="BD273" s="29">
        <f t="shared" si="370"/>
        <v>0</v>
      </c>
      <c r="BE273" s="29">
        <f t="shared" si="370"/>
        <v>5984300</v>
      </c>
      <c r="BF273" s="29">
        <f t="shared" si="370"/>
        <v>0</v>
      </c>
      <c r="BG273" s="29">
        <f t="shared" si="363"/>
        <v>-228500</v>
      </c>
      <c r="BH273" s="80">
        <f t="shared" si="364"/>
        <v>96.181675383921259</v>
      </c>
      <c r="BI273" s="29">
        <f t="shared" si="365"/>
        <v>-228500</v>
      </c>
      <c r="BJ273" s="81">
        <f t="shared" si="366"/>
        <v>96.181675383921259</v>
      </c>
    </row>
    <row r="274" spans="1:62" ht="30" hidden="1" x14ac:dyDescent="0.25">
      <c r="A274" s="106" t="s">
        <v>113</v>
      </c>
      <c r="B274" s="124">
        <v>52</v>
      </c>
      <c r="C274" s="124">
        <v>0</v>
      </c>
      <c r="D274" s="4" t="s">
        <v>87</v>
      </c>
      <c r="E274" s="124">
        <v>852</v>
      </c>
      <c r="F274" s="3" t="s">
        <v>106</v>
      </c>
      <c r="G274" s="4" t="s">
        <v>59</v>
      </c>
      <c r="H274" s="3" t="s">
        <v>316</v>
      </c>
      <c r="I274" s="3" t="s">
        <v>114</v>
      </c>
      <c r="J274" s="29">
        <f>'7.ВС'!J260+'7.ВС'!J279</f>
        <v>5755800</v>
      </c>
      <c r="K274" s="29">
        <f>'7.ВС'!K260+'7.ВС'!K279</f>
        <v>0</v>
      </c>
      <c r="L274" s="29">
        <f>'7.ВС'!L260+'7.ВС'!L279</f>
        <v>5755800</v>
      </c>
      <c r="M274" s="29">
        <f>'7.ВС'!M260+'7.ВС'!M279</f>
        <v>0</v>
      </c>
      <c r="N274" s="29">
        <f>'7.ВС'!N260+'7.ВС'!N279</f>
        <v>0</v>
      </c>
      <c r="O274" s="29">
        <f>'7.ВС'!O260+'7.ВС'!O279</f>
        <v>0</v>
      </c>
      <c r="P274" s="29">
        <f>'7.ВС'!P260+'7.ВС'!P279</f>
        <v>0</v>
      </c>
      <c r="Q274" s="29">
        <f>'7.ВС'!Q260+'7.ВС'!Q279</f>
        <v>0</v>
      </c>
      <c r="R274" s="29">
        <f>'7.ВС'!R260+'7.ВС'!R279</f>
        <v>5755800</v>
      </c>
      <c r="S274" s="29">
        <f>'7.ВС'!S260+'7.ВС'!S279</f>
        <v>0</v>
      </c>
      <c r="T274" s="29">
        <f>'7.ВС'!T260+'7.ВС'!T279</f>
        <v>5755800</v>
      </c>
      <c r="U274" s="29">
        <f>'7.ВС'!U260+'7.ВС'!U279</f>
        <v>0</v>
      </c>
      <c r="V274" s="29">
        <f>'7.ВС'!V260+'7.ВС'!V279</f>
        <v>0</v>
      </c>
      <c r="W274" s="29">
        <f>'7.ВС'!W260+'7.ВС'!W279</f>
        <v>0</v>
      </c>
      <c r="X274" s="29">
        <f>'7.ВС'!X260+'7.ВС'!X279</f>
        <v>0</v>
      </c>
      <c r="Y274" s="29">
        <f>'7.ВС'!Y260+'7.ВС'!Y279</f>
        <v>0</v>
      </c>
      <c r="Z274" s="29">
        <f>'7.ВС'!Z260+'7.ВС'!Z279</f>
        <v>5755800</v>
      </c>
      <c r="AA274" s="29">
        <f>'7.ВС'!AA260+'7.ВС'!AA279</f>
        <v>0</v>
      </c>
      <c r="AB274" s="29">
        <f>'7.ВС'!AB260+'7.ВС'!AB279</f>
        <v>5755800</v>
      </c>
      <c r="AC274" s="29">
        <f>'7.ВС'!AC260+'7.ВС'!AC279</f>
        <v>0</v>
      </c>
      <c r="AD274" s="29">
        <f>'7.ВС'!AD260+'7.ВС'!AD279</f>
        <v>0</v>
      </c>
      <c r="AE274" s="29">
        <f>'7.ВС'!AE260+'7.ВС'!AE279</f>
        <v>0</v>
      </c>
      <c r="AF274" s="29">
        <f>'7.ВС'!AF260+'7.ВС'!AF279</f>
        <v>0</v>
      </c>
      <c r="AG274" s="29">
        <f>'7.ВС'!AG260+'7.ВС'!AG279</f>
        <v>0</v>
      </c>
      <c r="AH274" s="29">
        <f>'7.ВС'!AH260+'7.ВС'!AH279</f>
        <v>5755800</v>
      </c>
      <c r="AI274" s="29">
        <f>'7.ВС'!AI260+'7.ВС'!AI279</f>
        <v>0</v>
      </c>
      <c r="AJ274" s="29">
        <f>'7.ВС'!AJ260+'7.ВС'!AJ279</f>
        <v>5755800</v>
      </c>
      <c r="AK274" s="29">
        <f>'7.ВС'!AK260+'7.ВС'!AK279</f>
        <v>0</v>
      </c>
      <c r="AL274" s="29"/>
      <c r="AM274" s="29"/>
      <c r="AN274" s="29"/>
      <c r="AO274" s="29"/>
      <c r="AP274" s="29"/>
      <c r="AQ274" s="29">
        <f>'7.ВС'!AQ260+'7.ВС'!AQ279</f>
        <v>5755800</v>
      </c>
      <c r="AR274" s="29"/>
      <c r="AS274" s="9">
        <f t="shared" si="356"/>
        <v>5755800</v>
      </c>
      <c r="AT274" s="29"/>
      <c r="AU274" s="9">
        <f t="shared" si="361"/>
        <v>5755800</v>
      </c>
      <c r="AV274" s="29">
        <f>'7.ВС'!AV260+'7.ВС'!AV279</f>
        <v>5755800</v>
      </c>
      <c r="AW274" s="29"/>
      <c r="AX274" s="29">
        <f t="shared" si="358"/>
        <v>5755800</v>
      </c>
      <c r="AY274" s="29"/>
      <c r="AZ274" s="29">
        <f t="shared" si="362"/>
        <v>5755800</v>
      </c>
      <c r="BA274" s="29"/>
      <c r="BB274" s="29">
        <f>'7.ВС'!BA260+'7.ВС'!BA279</f>
        <v>5984300</v>
      </c>
      <c r="BC274" s="29">
        <f>'7.ВС'!BB260+'7.ВС'!BB279</f>
        <v>5984300</v>
      </c>
      <c r="BD274" s="29">
        <f>'7.ВС'!BC260+'7.ВС'!BC279</f>
        <v>0</v>
      </c>
      <c r="BE274" s="29">
        <f>'7.ВС'!BD260+'7.ВС'!BD279</f>
        <v>5984300</v>
      </c>
      <c r="BF274" s="29">
        <f>'7.ВС'!BE260+'7.ВС'!BE279</f>
        <v>0</v>
      </c>
      <c r="BG274" s="29">
        <f t="shared" si="363"/>
        <v>-228500</v>
      </c>
      <c r="BH274" s="80">
        <f t="shared" si="364"/>
        <v>96.181675383921259</v>
      </c>
      <c r="BI274" s="29">
        <f t="shared" si="365"/>
        <v>-228500</v>
      </c>
      <c r="BJ274" s="81">
        <f t="shared" si="366"/>
        <v>96.181675383921259</v>
      </c>
    </row>
    <row r="275" spans="1:62" s="31" customFormat="1" ht="45" x14ac:dyDescent="0.25">
      <c r="A275" s="22" t="s">
        <v>166</v>
      </c>
      <c r="B275" s="124">
        <v>52</v>
      </c>
      <c r="C275" s="124">
        <v>0</v>
      </c>
      <c r="D275" s="4" t="s">
        <v>87</v>
      </c>
      <c r="E275" s="124">
        <v>852</v>
      </c>
      <c r="F275" s="4" t="s">
        <v>106</v>
      </c>
      <c r="G275" s="4" t="s">
        <v>14</v>
      </c>
      <c r="H275" s="4" t="s">
        <v>319</v>
      </c>
      <c r="I275" s="3"/>
      <c r="J275" s="29">
        <f t="shared" ref="J275:Y276" si="371">J276</f>
        <v>618422</v>
      </c>
      <c r="K275" s="29">
        <f t="shared" si="371"/>
        <v>0</v>
      </c>
      <c r="L275" s="29">
        <f t="shared" si="371"/>
        <v>618422</v>
      </c>
      <c r="M275" s="29">
        <f t="shared" si="371"/>
        <v>0</v>
      </c>
      <c r="N275" s="29">
        <f t="shared" si="371"/>
        <v>84165</v>
      </c>
      <c r="O275" s="29">
        <f t="shared" si="371"/>
        <v>0</v>
      </c>
      <c r="P275" s="29">
        <f t="shared" si="371"/>
        <v>84165</v>
      </c>
      <c r="Q275" s="29">
        <f t="shared" si="371"/>
        <v>0</v>
      </c>
      <c r="R275" s="29">
        <f t="shared" si="371"/>
        <v>702587</v>
      </c>
      <c r="S275" s="29">
        <f t="shared" si="371"/>
        <v>0</v>
      </c>
      <c r="T275" s="29">
        <f t="shared" si="371"/>
        <v>702587</v>
      </c>
      <c r="U275" s="29">
        <f t="shared" si="371"/>
        <v>0</v>
      </c>
      <c r="V275" s="29">
        <f t="shared" si="371"/>
        <v>0</v>
      </c>
      <c r="W275" s="29">
        <f t="shared" si="371"/>
        <v>0</v>
      </c>
      <c r="X275" s="29">
        <f t="shared" si="371"/>
        <v>0</v>
      </c>
      <c r="Y275" s="29">
        <f t="shared" si="371"/>
        <v>0</v>
      </c>
      <c r="Z275" s="29">
        <f t="shared" ref="V275:AK276" si="372">Z276</f>
        <v>702587</v>
      </c>
      <c r="AA275" s="29">
        <f t="shared" si="372"/>
        <v>0</v>
      </c>
      <c r="AB275" s="29">
        <f t="shared" si="372"/>
        <v>702587</v>
      </c>
      <c r="AC275" s="29">
        <f t="shared" si="372"/>
        <v>0</v>
      </c>
      <c r="AD275" s="29">
        <f t="shared" si="372"/>
        <v>-136379</v>
      </c>
      <c r="AE275" s="29">
        <f t="shared" si="372"/>
        <v>0</v>
      </c>
      <c r="AF275" s="29">
        <f t="shared" si="372"/>
        <v>-136379</v>
      </c>
      <c r="AG275" s="29">
        <f t="shared" si="372"/>
        <v>0</v>
      </c>
      <c r="AH275" s="29">
        <f t="shared" si="372"/>
        <v>566208</v>
      </c>
      <c r="AI275" s="29">
        <f t="shared" si="372"/>
        <v>0</v>
      </c>
      <c r="AJ275" s="29">
        <f t="shared" si="372"/>
        <v>566208</v>
      </c>
      <c r="AK275" s="29">
        <f t="shared" si="372"/>
        <v>0</v>
      </c>
      <c r="AL275" s="29"/>
      <c r="AM275" s="29"/>
      <c r="AN275" s="29"/>
      <c r="AO275" s="29"/>
      <c r="AP275" s="29"/>
      <c r="AQ275" s="29">
        <f t="shared" ref="AQ275:BF288" si="373">AQ276</f>
        <v>146078</v>
      </c>
      <c r="AR275" s="29"/>
      <c r="AS275" s="9">
        <f t="shared" si="356"/>
        <v>146078</v>
      </c>
      <c r="AT275" s="29"/>
      <c r="AU275" s="9">
        <f t="shared" si="361"/>
        <v>146078</v>
      </c>
      <c r="AV275" s="29">
        <f t="shared" si="373"/>
        <v>193500</v>
      </c>
      <c r="AW275" s="29"/>
      <c r="AX275" s="29">
        <f t="shared" si="358"/>
        <v>193500</v>
      </c>
      <c r="AY275" s="29"/>
      <c r="AZ275" s="29">
        <f t="shared" si="362"/>
        <v>193500</v>
      </c>
      <c r="BA275" s="29"/>
      <c r="BB275" s="29">
        <f t="shared" si="373"/>
        <v>115350</v>
      </c>
      <c r="BC275" s="29">
        <f t="shared" si="373"/>
        <v>2194157</v>
      </c>
      <c r="BD275" s="29">
        <f t="shared" si="373"/>
        <v>0</v>
      </c>
      <c r="BE275" s="29">
        <f t="shared" si="373"/>
        <v>2151187</v>
      </c>
      <c r="BF275" s="29">
        <f t="shared" si="373"/>
        <v>0</v>
      </c>
      <c r="BG275" s="29">
        <f t="shared" si="363"/>
        <v>503072</v>
      </c>
      <c r="BH275" s="80">
        <f t="shared" si="364"/>
        <v>536.12657130472473</v>
      </c>
      <c r="BI275" s="29">
        <f t="shared" si="365"/>
        <v>-1575735</v>
      </c>
      <c r="BJ275" s="81">
        <f t="shared" si="366"/>
        <v>28.184947567562396</v>
      </c>
    </row>
    <row r="276" spans="1:62" s="31" customFormat="1" ht="60" x14ac:dyDescent="0.25">
      <c r="A276" s="106" t="s">
        <v>56</v>
      </c>
      <c r="B276" s="124">
        <v>52</v>
      </c>
      <c r="C276" s="124">
        <v>0</v>
      </c>
      <c r="D276" s="3" t="s">
        <v>87</v>
      </c>
      <c r="E276" s="124">
        <v>852</v>
      </c>
      <c r="F276" s="3" t="s">
        <v>106</v>
      </c>
      <c r="G276" s="3" t="s">
        <v>14</v>
      </c>
      <c r="H276" s="3" t="s">
        <v>319</v>
      </c>
      <c r="I276" s="3" t="s">
        <v>112</v>
      </c>
      <c r="J276" s="29">
        <f t="shared" si="371"/>
        <v>618422</v>
      </c>
      <c r="K276" s="29">
        <f t="shared" si="371"/>
        <v>0</v>
      </c>
      <c r="L276" s="29">
        <f t="shared" si="371"/>
        <v>618422</v>
      </c>
      <c r="M276" s="29">
        <f t="shared" si="371"/>
        <v>0</v>
      </c>
      <c r="N276" s="29">
        <f t="shared" si="371"/>
        <v>84165</v>
      </c>
      <c r="O276" s="29">
        <f t="shared" si="371"/>
        <v>0</v>
      </c>
      <c r="P276" s="29">
        <f t="shared" si="371"/>
        <v>84165</v>
      </c>
      <c r="Q276" s="29">
        <f t="shared" si="371"/>
        <v>0</v>
      </c>
      <c r="R276" s="29">
        <f t="shared" si="371"/>
        <v>702587</v>
      </c>
      <c r="S276" s="29">
        <f t="shared" si="371"/>
        <v>0</v>
      </c>
      <c r="T276" s="29">
        <f t="shared" si="371"/>
        <v>702587</v>
      </c>
      <c r="U276" s="29">
        <f t="shared" si="371"/>
        <v>0</v>
      </c>
      <c r="V276" s="29">
        <f t="shared" si="372"/>
        <v>0</v>
      </c>
      <c r="W276" s="29">
        <f t="shared" si="372"/>
        <v>0</v>
      </c>
      <c r="X276" s="29">
        <f t="shared" si="372"/>
        <v>0</v>
      </c>
      <c r="Y276" s="29">
        <f t="shared" si="372"/>
        <v>0</v>
      </c>
      <c r="Z276" s="29">
        <f t="shared" si="372"/>
        <v>702587</v>
      </c>
      <c r="AA276" s="29">
        <f t="shared" si="372"/>
        <v>0</v>
      </c>
      <c r="AB276" s="29">
        <f t="shared" si="372"/>
        <v>702587</v>
      </c>
      <c r="AC276" s="29">
        <f t="shared" si="372"/>
        <v>0</v>
      </c>
      <c r="AD276" s="29">
        <f t="shared" si="372"/>
        <v>-136379</v>
      </c>
      <c r="AE276" s="29">
        <f t="shared" si="372"/>
        <v>0</v>
      </c>
      <c r="AF276" s="29">
        <f t="shared" si="372"/>
        <v>-136379</v>
      </c>
      <c r="AG276" s="29">
        <f t="shared" si="372"/>
        <v>0</v>
      </c>
      <c r="AH276" s="29">
        <f t="shared" si="372"/>
        <v>566208</v>
      </c>
      <c r="AI276" s="29">
        <f t="shared" si="372"/>
        <v>0</v>
      </c>
      <c r="AJ276" s="29">
        <f t="shared" si="372"/>
        <v>566208</v>
      </c>
      <c r="AK276" s="29">
        <f t="shared" si="372"/>
        <v>0</v>
      </c>
      <c r="AL276" s="29"/>
      <c r="AM276" s="29"/>
      <c r="AN276" s="29"/>
      <c r="AO276" s="29"/>
      <c r="AP276" s="29"/>
      <c r="AQ276" s="29">
        <f t="shared" si="373"/>
        <v>146078</v>
      </c>
      <c r="AR276" s="29"/>
      <c r="AS276" s="9">
        <f t="shared" si="356"/>
        <v>146078</v>
      </c>
      <c r="AT276" s="29"/>
      <c r="AU276" s="9">
        <f t="shared" si="361"/>
        <v>146078</v>
      </c>
      <c r="AV276" s="29">
        <f t="shared" si="373"/>
        <v>193500</v>
      </c>
      <c r="AW276" s="29"/>
      <c r="AX276" s="29">
        <f t="shared" si="358"/>
        <v>193500</v>
      </c>
      <c r="AY276" s="29"/>
      <c r="AZ276" s="29">
        <f t="shared" si="362"/>
        <v>193500</v>
      </c>
      <c r="BA276" s="29"/>
      <c r="BB276" s="29">
        <f t="shared" si="373"/>
        <v>115350</v>
      </c>
      <c r="BC276" s="29">
        <f t="shared" si="373"/>
        <v>2194157</v>
      </c>
      <c r="BD276" s="29">
        <f t="shared" si="373"/>
        <v>0</v>
      </c>
      <c r="BE276" s="29">
        <f t="shared" si="373"/>
        <v>2151187</v>
      </c>
      <c r="BF276" s="29">
        <f t="shared" si="373"/>
        <v>0</v>
      </c>
      <c r="BG276" s="29">
        <f t="shared" si="363"/>
        <v>503072</v>
      </c>
      <c r="BH276" s="80">
        <f t="shared" si="364"/>
        <v>536.12657130472473</v>
      </c>
      <c r="BI276" s="29">
        <f t="shared" si="365"/>
        <v>-1575735</v>
      </c>
      <c r="BJ276" s="81">
        <f t="shared" si="366"/>
        <v>28.184947567562396</v>
      </c>
    </row>
    <row r="277" spans="1:62" ht="30" x14ac:dyDescent="0.25">
      <c r="A277" s="106" t="s">
        <v>113</v>
      </c>
      <c r="B277" s="124">
        <v>52</v>
      </c>
      <c r="C277" s="124">
        <v>0</v>
      </c>
      <c r="D277" s="3" t="s">
        <v>87</v>
      </c>
      <c r="E277" s="124">
        <v>852</v>
      </c>
      <c r="F277" s="3" t="s">
        <v>106</v>
      </c>
      <c r="G277" s="3" t="s">
        <v>14</v>
      </c>
      <c r="H277" s="3" t="s">
        <v>319</v>
      </c>
      <c r="I277" s="3" t="s">
        <v>114</v>
      </c>
      <c r="J277" s="29">
        <f>'7.ВС'!J263+'7.ВС'!J282+'7.ВС'!J310</f>
        <v>618422</v>
      </c>
      <c r="K277" s="29">
        <f>'7.ВС'!K263+'7.ВС'!K282+'7.ВС'!K310</f>
        <v>0</v>
      </c>
      <c r="L277" s="29">
        <f>'7.ВС'!L263+'7.ВС'!L282+'7.ВС'!L310</f>
        <v>618422</v>
      </c>
      <c r="M277" s="29">
        <f>'7.ВС'!M263+'7.ВС'!M282+'7.ВС'!M310</f>
        <v>0</v>
      </c>
      <c r="N277" s="29">
        <f>'7.ВС'!N263+'7.ВС'!N282+'7.ВС'!N310</f>
        <v>84165</v>
      </c>
      <c r="O277" s="29">
        <f>'7.ВС'!O263+'7.ВС'!O282+'7.ВС'!O310</f>
        <v>0</v>
      </c>
      <c r="P277" s="29">
        <f>'7.ВС'!P263+'7.ВС'!P282+'7.ВС'!P310</f>
        <v>84165</v>
      </c>
      <c r="Q277" s="29">
        <f>'7.ВС'!Q263+'7.ВС'!Q282+'7.ВС'!Q310</f>
        <v>0</v>
      </c>
      <c r="R277" s="29">
        <f>'7.ВС'!R263+'7.ВС'!R282+'7.ВС'!R310</f>
        <v>702587</v>
      </c>
      <c r="S277" s="29">
        <f>'7.ВС'!S263+'7.ВС'!S282+'7.ВС'!S310</f>
        <v>0</v>
      </c>
      <c r="T277" s="29">
        <f>'7.ВС'!T263+'7.ВС'!T282+'7.ВС'!T310</f>
        <v>702587</v>
      </c>
      <c r="U277" s="29">
        <f>'7.ВС'!U263+'7.ВС'!U282+'7.ВС'!U310</f>
        <v>0</v>
      </c>
      <c r="V277" s="29">
        <f>'7.ВС'!V263+'7.ВС'!V282+'7.ВС'!V310</f>
        <v>0</v>
      </c>
      <c r="W277" s="29">
        <f>'7.ВС'!W263+'7.ВС'!W282+'7.ВС'!W310</f>
        <v>0</v>
      </c>
      <c r="X277" s="29">
        <f>'7.ВС'!X263+'7.ВС'!X282+'7.ВС'!X310</f>
        <v>0</v>
      </c>
      <c r="Y277" s="29">
        <f>'7.ВС'!Y263+'7.ВС'!Y282+'7.ВС'!Y310</f>
        <v>0</v>
      </c>
      <c r="Z277" s="29">
        <f>'7.ВС'!Z263+'7.ВС'!Z282+'7.ВС'!Z310</f>
        <v>702587</v>
      </c>
      <c r="AA277" s="29">
        <f>'7.ВС'!AA263+'7.ВС'!AA282+'7.ВС'!AA310</f>
        <v>0</v>
      </c>
      <c r="AB277" s="29">
        <f>'7.ВС'!AB263+'7.ВС'!AB282+'7.ВС'!AB310</f>
        <v>702587</v>
      </c>
      <c r="AC277" s="29">
        <f>'7.ВС'!AC263+'7.ВС'!AC282+'7.ВС'!AC310</f>
        <v>0</v>
      </c>
      <c r="AD277" s="29">
        <f>'7.ВС'!AD263+'7.ВС'!AD282+'7.ВС'!AD310</f>
        <v>-136379</v>
      </c>
      <c r="AE277" s="29">
        <f>'7.ВС'!AE263+'7.ВС'!AE282+'7.ВС'!AE310</f>
        <v>0</v>
      </c>
      <c r="AF277" s="29">
        <f>'7.ВС'!AF263+'7.ВС'!AF282+'7.ВС'!AF310</f>
        <v>-136379</v>
      </c>
      <c r="AG277" s="29">
        <f>'7.ВС'!AG263+'7.ВС'!AG282+'7.ВС'!AG310</f>
        <v>0</v>
      </c>
      <c r="AH277" s="29">
        <f>'7.ВС'!AH263+'7.ВС'!AH282+'7.ВС'!AH310</f>
        <v>566208</v>
      </c>
      <c r="AI277" s="29">
        <f>'7.ВС'!AI263+'7.ВС'!AI282+'7.ВС'!AI310</f>
        <v>0</v>
      </c>
      <c r="AJ277" s="29">
        <f>'7.ВС'!AJ263+'7.ВС'!AJ282+'7.ВС'!AJ310</f>
        <v>566208</v>
      </c>
      <c r="AK277" s="29">
        <f>'7.ВС'!AK263+'7.ВС'!AK282+'7.ВС'!AK310</f>
        <v>0</v>
      </c>
      <c r="AL277" s="29"/>
      <c r="AM277" s="29"/>
      <c r="AN277" s="29"/>
      <c r="AO277" s="29"/>
      <c r="AP277" s="29"/>
      <c r="AQ277" s="29">
        <f>'7.ВС'!AQ263+'7.ВС'!AQ282+'7.ВС'!AQ310</f>
        <v>146078</v>
      </c>
      <c r="AR277" s="29"/>
      <c r="AS277" s="9">
        <f t="shared" si="356"/>
        <v>146078</v>
      </c>
      <c r="AT277" s="29"/>
      <c r="AU277" s="9">
        <f t="shared" si="361"/>
        <v>146078</v>
      </c>
      <c r="AV277" s="29">
        <f>'7.ВС'!AV263+'7.ВС'!AV282+'7.ВС'!AV310</f>
        <v>193500</v>
      </c>
      <c r="AW277" s="29"/>
      <c r="AX277" s="29">
        <f t="shared" si="358"/>
        <v>193500</v>
      </c>
      <c r="AY277" s="29"/>
      <c r="AZ277" s="29">
        <f t="shared" si="362"/>
        <v>193500</v>
      </c>
      <c r="BA277" s="29"/>
      <c r="BB277" s="29">
        <f>'7.ВС'!BA263+'7.ВС'!BA282+'7.ВС'!BA310</f>
        <v>115350</v>
      </c>
      <c r="BC277" s="29">
        <f>'7.ВС'!BB263+'7.ВС'!BB282+'7.ВС'!BB310</f>
        <v>2194157</v>
      </c>
      <c r="BD277" s="29">
        <f>'7.ВС'!BC263+'7.ВС'!BC282+'7.ВС'!BC310</f>
        <v>0</v>
      </c>
      <c r="BE277" s="29">
        <f>'7.ВС'!BD263+'7.ВС'!BD282+'7.ВС'!BD310</f>
        <v>2151187</v>
      </c>
      <c r="BF277" s="29">
        <f>'7.ВС'!BE263+'7.ВС'!BE282+'7.ВС'!BE310</f>
        <v>0</v>
      </c>
      <c r="BG277" s="29">
        <f t="shared" si="363"/>
        <v>503072</v>
      </c>
      <c r="BH277" s="80">
        <f t="shared" si="364"/>
        <v>536.12657130472473</v>
      </c>
      <c r="BI277" s="29">
        <f t="shared" si="365"/>
        <v>-1575735</v>
      </c>
      <c r="BJ277" s="81">
        <f t="shared" si="366"/>
        <v>28.184947567562396</v>
      </c>
    </row>
    <row r="278" spans="1:62" ht="90" hidden="1" x14ac:dyDescent="0.25">
      <c r="A278" s="12" t="s">
        <v>406</v>
      </c>
      <c r="B278" s="124">
        <v>52</v>
      </c>
      <c r="C278" s="124">
        <v>0</v>
      </c>
      <c r="D278" s="4" t="s">
        <v>87</v>
      </c>
      <c r="E278" s="124">
        <v>852</v>
      </c>
      <c r="F278" s="3"/>
      <c r="G278" s="3"/>
      <c r="H278" s="3" t="s">
        <v>405</v>
      </c>
      <c r="I278" s="3"/>
      <c r="J278" s="29">
        <f t="shared" ref="J278:AV288" si="374">J279</f>
        <v>0</v>
      </c>
      <c r="K278" s="29">
        <f t="shared" si="374"/>
        <v>0</v>
      </c>
      <c r="L278" s="29">
        <f t="shared" si="374"/>
        <v>0</v>
      </c>
      <c r="M278" s="29">
        <f t="shared" si="374"/>
        <v>0</v>
      </c>
      <c r="N278" s="29">
        <f t="shared" si="374"/>
        <v>158536</v>
      </c>
      <c r="O278" s="29">
        <f t="shared" si="374"/>
        <v>0</v>
      </c>
      <c r="P278" s="29">
        <f t="shared" si="374"/>
        <v>158536</v>
      </c>
      <c r="Q278" s="29">
        <f t="shared" si="374"/>
        <v>0</v>
      </c>
      <c r="R278" s="29">
        <f t="shared" si="374"/>
        <v>158536</v>
      </c>
      <c r="S278" s="29">
        <f t="shared" si="374"/>
        <v>0</v>
      </c>
      <c r="T278" s="29">
        <f t="shared" si="374"/>
        <v>158536</v>
      </c>
      <c r="U278" s="29">
        <f t="shared" si="374"/>
        <v>0</v>
      </c>
      <c r="V278" s="29">
        <f t="shared" si="374"/>
        <v>-158536</v>
      </c>
      <c r="W278" s="29">
        <f t="shared" si="374"/>
        <v>0</v>
      </c>
      <c r="X278" s="29">
        <f t="shared" si="374"/>
        <v>-158536</v>
      </c>
      <c r="Y278" s="29">
        <f t="shared" si="374"/>
        <v>0</v>
      </c>
      <c r="Z278" s="29">
        <f t="shared" si="374"/>
        <v>0</v>
      </c>
      <c r="AA278" s="29">
        <f t="shared" si="374"/>
        <v>0</v>
      </c>
      <c r="AB278" s="29">
        <f t="shared" si="374"/>
        <v>0</v>
      </c>
      <c r="AC278" s="29">
        <f t="shared" si="374"/>
        <v>0</v>
      </c>
      <c r="AD278" s="29">
        <f t="shared" si="374"/>
        <v>0</v>
      </c>
      <c r="AE278" s="29">
        <f t="shared" si="374"/>
        <v>0</v>
      </c>
      <c r="AF278" s="29">
        <f t="shared" si="374"/>
        <v>0</v>
      </c>
      <c r="AG278" s="29">
        <f t="shared" si="374"/>
        <v>0</v>
      </c>
      <c r="AH278" s="29">
        <f t="shared" si="374"/>
        <v>0</v>
      </c>
      <c r="AI278" s="29">
        <f t="shared" si="374"/>
        <v>0</v>
      </c>
      <c r="AJ278" s="29">
        <f t="shared" si="374"/>
        <v>0</v>
      </c>
      <c r="AK278" s="29">
        <f t="shared" si="374"/>
        <v>0</v>
      </c>
      <c r="AL278" s="29"/>
      <c r="AM278" s="29"/>
      <c r="AN278" s="29"/>
      <c r="AO278" s="29"/>
      <c r="AP278" s="29"/>
      <c r="AQ278" s="29">
        <f t="shared" si="374"/>
        <v>0</v>
      </c>
      <c r="AR278" s="29"/>
      <c r="AS278" s="9">
        <f t="shared" si="356"/>
        <v>0</v>
      </c>
      <c r="AT278" s="29"/>
      <c r="AU278" s="9">
        <f t="shared" si="361"/>
        <v>0</v>
      </c>
      <c r="AV278" s="29">
        <f t="shared" si="374"/>
        <v>0</v>
      </c>
      <c r="AW278" s="29"/>
      <c r="AX278" s="29">
        <f t="shared" si="358"/>
        <v>0</v>
      </c>
      <c r="AY278" s="29"/>
      <c r="AZ278" s="29">
        <f t="shared" si="362"/>
        <v>0</v>
      </c>
      <c r="BA278" s="29"/>
      <c r="BB278" s="29">
        <f t="shared" si="373"/>
        <v>0</v>
      </c>
      <c r="BC278" s="29">
        <f t="shared" si="373"/>
        <v>2051972.39</v>
      </c>
      <c r="BD278" s="29">
        <f t="shared" si="373"/>
        <v>0</v>
      </c>
      <c r="BE278" s="29">
        <f t="shared" si="373"/>
        <v>0</v>
      </c>
      <c r="BF278" s="29">
        <f t="shared" si="373"/>
        <v>0</v>
      </c>
      <c r="BG278" s="29">
        <f t="shared" si="363"/>
        <v>0</v>
      </c>
      <c r="BH278" s="80" t="e">
        <f t="shared" si="364"/>
        <v>#DIV/0!</v>
      </c>
      <c r="BI278" s="29">
        <f t="shared" si="365"/>
        <v>-2051972.39</v>
      </c>
      <c r="BJ278" s="81">
        <f t="shared" si="366"/>
        <v>0</v>
      </c>
    </row>
    <row r="279" spans="1:62" ht="60" hidden="1" x14ac:dyDescent="0.25">
      <c r="A279" s="106" t="s">
        <v>56</v>
      </c>
      <c r="B279" s="124">
        <v>52</v>
      </c>
      <c r="C279" s="124">
        <v>0</v>
      </c>
      <c r="D279" s="3" t="s">
        <v>87</v>
      </c>
      <c r="E279" s="124">
        <v>852</v>
      </c>
      <c r="F279" s="3"/>
      <c r="G279" s="3"/>
      <c r="H279" s="3" t="s">
        <v>405</v>
      </c>
      <c r="I279" s="3" t="s">
        <v>112</v>
      </c>
      <c r="J279" s="29">
        <f t="shared" si="374"/>
        <v>0</v>
      </c>
      <c r="K279" s="29">
        <f t="shared" si="374"/>
        <v>0</v>
      </c>
      <c r="L279" s="29">
        <f t="shared" si="374"/>
        <v>0</v>
      </c>
      <c r="M279" s="29">
        <f t="shared" si="374"/>
        <v>0</v>
      </c>
      <c r="N279" s="29">
        <f t="shared" si="374"/>
        <v>158536</v>
      </c>
      <c r="O279" s="29">
        <f t="shared" si="374"/>
        <v>0</v>
      </c>
      <c r="P279" s="29">
        <f t="shared" si="374"/>
        <v>158536</v>
      </c>
      <c r="Q279" s="29">
        <f t="shared" si="374"/>
        <v>0</v>
      </c>
      <c r="R279" s="29">
        <f t="shared" si="374"/>
        <v>158536</v>
      </c>
      <c r="S279" s="29">
        <f t="shared" si="374"/>
        <v>0</v>
      </c>
      <c r="T279" s="29">
        <f t="shared" si="374"/>
        <v>158536</v>
      </c>
      <c r="U279" s="29">
        <f t="shared" si="374"/>
        <v>0</v>
      </c>
      <c r="V279" s="29">
        <f t="shared" si="374"/>
        <v>-158536</v>
      </c>
      <c r="W279" s="29">
        <f t="shared" si="374"/>
        <v>0</v>
      </c>
      <c r="X279" s="29">
        <f t="shared" si="374"/>
        <v>-158536</v>
      </c>
      <c r="Y279" s="29">
        <f t="shared" si="374"/>
        <v>0</v>
      </c>
      <c r="Z279" s="29">
        <f t="shared" si="374"/>
        <v>0</v>
      </c>
      <c r="AA279" s="29">
        <f t="shared" si="374"/>
        <v>0</v>
      </c>
      <c r="AB279" s="29">
        <f t="shared" si="374"/>
        <v>0</v>
      </c>
      <c r="AC279" s="29">
        <f t="shared" si="374"/>
        <v>0</v>
      </c>
      <c r="AD279" s="29">
        <f t="shared" si="374"/>
        <v>0</v>
      </c>
      <c r="AE279" s="29">
        <f t="shared" si="374"/>
        <v>0</v>
      </c>
      <c r="AF279" s="29">
        <f t="shared" si="374"/>
        <v>0</v>
      </c>
      <c r="AG279" s="29">
        <f t="shared" si="374"/>
        <v>0</v>
      </c>
      <c r="AH279" s="29">
        <f t="shared" si="374"/>
        <v>0</v>
      </c>
      <c r="AI279" s="29">
        <f t="shared" si="374"/>
        <v>0</v>
      </c>
      <c r="AJ279" s="29">
        <f t="shared" si="374"/>
        <v>0</v>
      </c>
      <c r="AK279" s="29">
        <f t="shared" si="374"/>
        <v>0</v>
      </c>
      <c r="AL279" s="29"/>
      <c r="AM279" s="29"/>
      <c r="AN279" s="29"/>
      <c r="AO279" s="29"/>
      <c r="AP279" s="29"/>
      <c r="AQ279" s="29">
        <f t="shared" si="374"/>
        <v>0</v>
      </c>
      <c r="AR279" s="29"/>
      <c r="AS279" s="9">
        <f t="shared" si="356"/>
        <v>0</v>
      </c>
      <c r="AT279" s="29"/>
      <c r="AU279" s="9">
        <f t="shared" si="361"/>
        <v>0</v>
      </c>
      <c r="AV279" s="29">
        <f t="shared" si="374"/>
        <v>0</v>
      </c>
      <c r="AW279" s="29"/>
      <c r="AX279" s="29">
        <f t="shared" si="358"/>
        <v>0</v>
      </c>
      <c r="AY279" s="29"/>
      <c r="AZ279" s="29">
        <f t="shared" si="362"/>
        <v>0</v>
      </c>
      <c r="BA279" s="29"/>
      <c r="BB279" s="29">
        <f t="shared" si="373"/>
        <v>0</v>
      </c>
      <c r="BC279" s="29">
        <f t="shared" si="373"/>
        <v>2051972.39</v>
      </c>
      <c r="BD279" s="29">
        <f t="shared" si="373"/>
        <v>0</v>
      </c>
      <c r="BE279" s="29">
        <f t="shared" si="373"/>
        <v>0</v>
      </c>
      <c r="BF279" s="29">
        <f t="shared" si="373"/>
        <v>0</v>
      </c>
      <c r="BG279" s="29">
        <f t="shared" si="363"/>
        <v>0</v>
      </c>
      <c r="BH279" s="80" t="e">
        <f t="shared" si="364"/>
        <v>#DIV/0!</v>
      </c>
      <c r="BI279" s="29">
        <f t="shared" si="365"/>
        <v>-2051972.39</v>
      </c>
      <c r="BJ279" s="81">
        <f t="shared" si="366"/>
        <v>0</v>
      </c>
    </row>
    <row r="280" spans="1:62" ht="30" hidden="1" x14ac:dyDescent="0.25">
      <c r="A280" s="106" t="s">
        <v>57</v>
      </c>
      <c r="B280" s="124">
        <v>52</v>
      </c>
      <c r="C280" s="124">
        <v>0</v>
      </c>
      <c r="D280" s="3" t="s">
        <v>87</v>
      </c>
      <c r="E280" s="124">
        <v>852</v>
      </c>
      <c r="F280" s="3"/>
      <c r="G280" s="3"/>
      <c r="H280" s="3" t="s">
        <v>405</v>
      </c>
      <c r="I280" s="3" t="s">
        <v>114</v>
      </c>
      <c r="J280" s="29">
        <f>'7.ВС'!J285</f>
        <v>0</v>
      </c>
      <c r="K280" s="29">
        <f>'7.ВС'!K285</f>
        <v>0</v>
      </c>
      <c r="L280" s="29">
        <f>'7.ВС'!L285</f>
        <v>0</v>
      </c>
      <c r="M280" s="29">
        <f>'7.ВС'!M285</f>
        <v>0</v>
      </c>
      <c r="N280" s="29">
        <f>'7.ВС'!N285</f>
        <v>158536</v>
      </c>
      <c r="O280" s="29">
        <f>'7.ВС'!O285</f>
        <v>0</v>
      </c>
      <c r="P280" s="29">
        <f>'7.ВС'!P285</f>
        <v>158536</v>
      </c>
      <c r="Q280" s="29">
        <f>'7.ВС'!Q285</f>
        <v>0</v>
      </c>
      <c r="R280" s="29">
        <f>'7.ВС'!R285</f>
        <v>158536</v>
      </c>
      <c r="S280" s="29">
        <f>'7.ВС'!S285</f>
        <v>0</v>
      </c>
      <c r="T280" s="29">
        <f>'7.ВС'!T285</f>
        <v>158536</v>
      </c>
      <c r="U280" s="29">
        <f>'7.ВС'!U285</f>
        <v>0</v>
      </c>
      <c r="V280" s="29">
        <f>'7.ВС'!V285</f>
        <v>-158536</v>
      </c>
      <c r="W280" s="29">
        <f>'7.ВС'!W285</f>
        <v>0</v>
      </c>
      <c r="X280" s="29">
        <f>'7.ВС'!X285</f>
        <v>-158536</v>
      </c>
      <c r="Y280" s="29">
        <f>'7.ВС'!Y285</f>
        <v>0</v>
      </c>
      <c r="Z280" s="29">
        <f>'7.ВС'!Z285</f>
        <v>0</v>
      </c>
      <c r="AA280" s="29">
        <f>'7.ВС'!AA285</f>
        <v>0</v>
      </c>
      <c r="AB280" s="29">
        <f>'7.ВС'!AB285</f>
        <v>0</v>
      </c>
      <c r="AC280" s="29">
        <f>'7.ВС'!AC285</f>
        <v>0</v>
      </c>
      <c r="AD280" s="29">
        <f>'7.ВС'!AD285</f>
        <v>0</v>
      </c>
      <c r="AE280" s="29">
        <f>'7.ВС'!AE285</f>
        <v>0</v>
      </c>
      <c r="AF280" s="29">
        <f>'7.ВС'!AF285</f>
        <v>0</v>
      </c>
      <c r="AG280" s="29">
        <f>'7.ВС'!AG285</f>
        <v>0</v>
      </c>
      <c r="AH280" s="29">
        <f>'7.ВС'!AH285</f>
        <v>0</v>
      </c>
      <c r="AI280" s="29">
        <f>'7.ВС'!AI285</f>
        <v>0</v>
      </c>
      <c r="AJ280" s="29">
        <f>'7.ВС'!AJ285</f>
        <v>0</v>
      </c>
      <c r="AK280" s="29">
        <f>'7.ВС'!AK285</f>
        <v>0</v>
      </c>
      <c r="AL280" s="29"/>
      <c r="AM280" s="29"/>
      <c r="AN280" s="29"/>
      <c r="AO280" s="29"/>
      <c r="AP280" s="29"/>
      <c r="AQ280" s="29">
        <f>'7.ВС'!AQ285</f>
        <v>0</v>
      </c>
      <c r="AR280" s="29"/>
      <c r="AS280" s="9">
        <f t="shared" si="356"/>
        <v>0</v>
      </c>
      <c r="AT280" s="29"/>
      <c r="AU280" s="9">
        <f t="shared" si="361"/>
        <v>0</v>
      </c>
      <c r="AV280" s="29">
        <f>'7.ВС'!AV285</f>
        <v>0</v>
      </c>
      <c r="AW280" s="29"/>
      <c r="AX280" s="29">
        <f t="shared" si="358"/>
        <v>0</v>
      </c>
      <c r="AY280" s="29"/>
      <c r="AZ280" s="29">
        <f t="shared" si="362"/>
        <v>0</v>
      </c>
      <c r="BA280" s="29"/>
      <c r="BB280" s="29">
        <f>'7.ВС'!BA285</f>
        <v>0</v>
      </c>
      <c r="BC280" s="29">
        <f>'7.ВС'!BB285</f>
        <v>2051972.39</v>
      </c>
      <c r="BD280" s="29">
        <f>'7.ВС'!BC285</f>
        <v>0</v>
      </c>
      <c r="BE280" s="29">
        <f>'7.ВС'!BD285</f>
        <v>0</v>
      </c>
      <c r="BF280" s="29">
        <f>'7.ВС'!BE285</f>
        <v>0</v>
      </c>
      <c r="BG280" s="29">
        <f t="shared" si="363"/>
        <v>0</v>
      </c>
      <c r="BH280" s="80" t="e">
        <f t="shared" si="364"/>
        <v>#DIV/0!</v>
      </c>
      <c r="BI280" s="29">
        <f t="shared" si="365"/>
        <v>-2051972.39</v>
      </c>
      <c r="BJ280" s="81">
        <f t="shared" si="366"/>
        <v>0</v>
      </c>
    </row>
    <row r="281" spans="1:62" ht="30" x14ac:dyDescent="0.25">
      <c r="A281" s="12" t="s">
        <v>480</v>
      </c>
      <c r="B281" s="124">
        <v>52</v>
      </c>
      <c r="C281" s="124">
        <v>0</v>
      </c>
      <c r="D281" s="4" t="s">
        <v>87</v>
      </c>
      <c r="E281" s="124">
        <v>852</v>
      </c>
      <c r="F281" s="4" t="s">
        <v>106</v>
      </c>
      <c r="G281" s="4" t="s">
        <v>14</v>
      </c>
      <c r="H281" s="4" t="s">
        <v>483</v>
      </c>
      <c r="I281" s="3"/>
      <c r="J281" s="29">
        <f t="shared" si="374"/>
        <v>0</v>
      </c>
      <c r="K281" s="29">
        <f t="shared" si="374"/>
        <v>0</v>
      </c>
      <c r="L281" s="29">
        <f t="shared" si="374"/>
        <v>0</v>
      </c>
      <c r="M281" s="29">
        <f t="shared" si="374"/>
        <v>0</v>
      </c>
      <c r="N281" s="29">
        <f t="shared" si="374"/>
        <v>2750</v>
      </c>
      <c r="O281" s="29">
        <f t="shared" si="374"/>
        <v>0</v>
      </c>
      <c r="P281" s="29">
        <f t="shared" si="374"/>
        <v>2750</v>
      </c>
      <c r="Q281" s="29">
        <f t="shared" si="374"/>
        <v>0</v>
      </c>
      <c r="R281" s="29">
        <f t="shared" si="374"/>
        <v>2750</v>
      </c>
      <c r="S281" s="29">
        <f t="shared" si="374"/>
        <v>0</v>
      </c>
      <c r="T281" s="29">
        <f t="shared" si="374"/>
        <v>2750</v>
      </c>
      <c r="U281" s="29">
        <f t="shared" si="374"/>
        <v>0</v>
      </c>
      <c r="V281" s="29">
        <f t="shared" si="374"/>
        <v>0</v>
      </c>
      <c r="W281" s="29">
        <f t="shared" si="374"/>
        <v>0</v>
      </c>
      <c r="X281" s="29">
        <f t="shared" si="374"/>
        <v>0</v>
      </c>
      <c r="Y281" s="29">
        <f t="shared" si="374"/>
        <v>0</v>
      </c>
      <c r="Z281" s="29">
        <f t="shared" si="374"/>
        <v>2750</v>
      </c>
      <c r="AA281" s="29">
        <f t="shared" si="374"/>
        <v>0</v>
      </c>
      <c r="AB281" s="29">
        <f t="shared" si="374"/>
        <v>2750</v>
      </c>
      <c r="AC281" s="29">
        <f t="shared" si="374"/>
        <v>0</v>
      </c>
      <c r="AD281" s="29">
        <f t="shared" si="374"/>
        <v>52249</v>
      </c>
      <c r="AE281" s="29">
        <f t="shared" si="374"/>
        <v>52249</v>
      </c>
      <c r="AF281" s="29">
        <f t="shared" si="374"/>
        <v>0</v>
      </c>
      <c r="AG281" s="29">
        <f t="shared" si="374"/>
        <v>0</v>
      </c>
      <c r="AH281" s="29">
        <f t="shared" si="374"/>
        <v>54999</v>
      </c>
      <c r="AI281" s="29">
        <f t="shared" si="374"/>
        <v>52249</v>
      </c>
      <c r="AJ281" s="29">
        <f t="shared" si="374"/>
        <v>2750</v>
      </c>
      <c r="AK281" s="29">
        <f t="shared" si="374"/>
        <v>0</v>
      </c>
      <c r="AL281" s="29"/>
      <c r="AM281" s="29"/>
      <c r="AN281" s="29"/>
      <c r="AO281" s="29"/>
      <c r="AP281" s="29"/>
      <c r="AQ281" s="29"/>
      <c r="AR281" s="29"/>
      <c r="AS281" s="9"/>
      <c r="AT281" s="29"/>
      <c r="AU281" s="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80"/>
      <c r="BI281" s="29"/>
      <c r="BJ281" s="81"/>
    </row>
    <row r="282" spans="1:62" ht="60" x14ac:dyDescent="0.25">
      <c r="A282" s="106" t="s">
        <v>56</v>
      </c>
      <c r="B282" s="124">
        <v>52</v>
      </c>
      <c r="C282" s="124">
        <v>0</v>
      </c>
      <c r="D282" s="3" t="s">
        <v>87</v>
      </c>
      <c r="E282" s="124">
        <v>852</v>
      </c>
      <c r="F282" s="3" t="s">
        <v>106</v>
      </c>
      <c r="G282" s="3" t="s">
        <v>14</v>
      </c>
      <c r="H282" s="3" t="s">
        <v>483</v>
      </c>
      <c r="I282" s="3" t="s">
        <v>112</v>
      </c>
      <c r="J282" s="29">
        <f t="shared" si="374"/>
        <v>0</v>
      </c>
      <c r="K282" s="29">
        <f t="shared" si="374"/>
        <v>0</v>
      </c>
      <c r="L282" s="29">
        <f t="shared" si="374"/>
        <v>0</v>
      </c>
      <c r="M282" s="29">
        <f t="shared" si="374"/>
        <v>0</v>
      </c>
      <c r="N282" s="29">
        <f t="shared" si="374"/>
        <v>2750</v>
      </c>
      <c r="O282" s="29">
        <f t="shared" si="374"/>
        <v>0</v>
      </c>
      <c r="P282" s="29">
        <f t="shared" si="374"/>
        <v>2750</v>
      </c>
      <c r="Q282" s="29">
        <f t="shared" si="374"/>
        <v>0</v>
      </c>
      <c r="R282" s="29">
        <f t="shared" si="374"/>
        <v>2750</v>
      </c>
      <c r="S282" s="29">
        <f t="shared" si="374"/>
        <v>0</v>
      </c>
      <c r="T282" s="29">
        <f t="shared" si="374"/>
        <v>2750</v>
      </c>
      <c r="U282" s="29">
        <f t="shared" si="374"/>
        <v>0</v>
      </c>
      <c r="V282" s="29">
        <f t="shared" si="374"/>
        <v>0</v>
      </c>
      <c r="W282" s="29">
        <f t="shared" si="374"/>
        <v>0</v>
      </c>
      <c r="X282" s="29">
        <f t="shared" si="374"/>
        <v>0</v>
      </c>
      <c r="Y282" s="29">
        <f t="shared" si="374"/>
        <v>0</v>
      </c>
      <c r="Z282" s="29">
        <f t="shared" si="374"/>
        <v>2750</v>
      </c>
      <c r="AA282" s="29">
        <f t="shared" si="374"/>
        <v>0</v>
      </c>
      <c r="AB282" s="29">
        <f t="shared" si="374"/>
        <v>2750</v>
      </c>
      <c r="AC282" s="29">
        <f t="shared" si="374"/>
        <v>0</v>
      </c>
      <c r="AD282" s="29">
        <f t="shared" si="374"/>
        <v>52249</v>
      </c>
      <c r="AE282" s="29">
        <f t="shared" si="374"/>
        <v>52249</v>
      </c>
      <c r="AF282" s="29">
        <f t="shared" si="374"/>
        <v>0</v>
      </c>
      <c r="AG282" s="29">
        <f t="shared" si="374"/>
        <v>0</v>
      </c>
      <c r="AH282" s="29">
        <f t="shared" si="374"/>
        <v>54999</v>
      </c>
      <c r="AI282" s="29">
        <f t="shared" si="374"/>
        <v>52249</v>
      </c>
      <c r="AJ282" s="29">
        <f t="shared" si="374"/>
        <v>2750</v>
      </c>
      <c r="AK282" s="29">
        <f t="shared" si="374"/>
        <v>0</v>
      </c>
      <c r="AL282" s="29"/>
      <c r="AM282" s="29"/>
      <c r="AN282" s="29"/>
      <c r="AO282" s="29"/>
      <c r="AP282" s="29"/>
      <c r="AQ282" s="29"/>
      <c r="AR282" s="29"/>
      <c r="AS282" s="9"/>
      <c r="AT282" s="29"/>
      <c r="AU282" s="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80"/>
      <c r="BI282" s="29"/>
      <c r="BJ282" s="81"/>
    </row>
    <row r="283" spans="1:62" ht="30" x14ac:dyDescent="0.25">
      <c r="A283" s="106" t="s">
        <v>57</v>
      </c>
      <c r="B283" s="124">
        <v>52</v>
      </c>
      <c r="C283" s="124">
        <v>0</v>
      </c>
      <c r="D283" s="3" t="s">
        <v>87</v>
      </c>
      <c r="E283" s="124">
        <v>852</v>
      </c>
      <c r="F283" s="3" t="s">
        <v>106</v>
      </c>
      <c r="G283" s="3" t="s">
        <v>14</v>
      </c>
      <c r="H283" s="3" t="s">
        <v>483</v>
      </c>
      <c r="I283" s="3" t="s">
        <v>114</v>
      </c>
      <c r="J283" s="29">
        <f>'7.ВС'!J288</f>
        <v>0</v>
      </c>
      <c r="K283" s="29">
        <f>'7.ВС'!K288</f>
        <v>0</v>
      </c>
      <c r="L283" s="29">
        <f>'7.ВС'!L288</f>
        <v>0</v>
      </c>
      <c r="M283" s="29">
        <f>'7.ВС'!M288</f>
        <v>0</v>
      </c>
      <c r="N283" s="29">
        <f>'7.ВС'!N288</f>
        <v>2750</v>
      </c>
      <c r="O283" s="29">
        <f>'7.ВС'!O288</f>
        <v>0</v>
      </c>
      <c r="P283" s="29">
        <f>'7.ВС'!P288</f>
        <v>2750</v>
      </c>
      <c r="Q283" s="29">
        <f>'7.ВС'!Q288</f>
        <v>0</v>
      </c>
      <c r="R283" s="29">
        <f>'7.ВС'!R288</f>
        <v>2750</v>
      </c>
      <c r="S283" s="29">
        <f>'7.ВС'!S288</f>
        <v>0</v>
      </c>
      <c r="T283" s="29">
        <f>'7.ВС'!T288</f>
        <v>2750</v>
      </c>
      <c r="U283" s="29">
        <f>'7.ВС'!U288</f>
        <v>0</v>
      </c>
      <c r="V283" s="29">
        <f>'7.ВС'!V288</f>
        <v>0</v>
      </c>
      <c r="W283" s="29">
        <f>'7.ВС'!W288</f>
        <v>0</v>
      </c>
      <c r="X283" s="29">
        <f>'7.ВС'!X288</f>
        <v>0</v>
      </c>
      <c r="Y283" s="29">
        <f>'7.ВС'!Y288</f>
        <v>0</v>
      </c>
      <c r="Z283" s="29">
        <f>'7.ВС'!Z288</f>
        <v>2750</v>
      </c>
      <c r="AA283" s="29">
        <f>'7.ВС'!AA288</f>
        <v>0</v>
      </c>
      <c r="AB283" s="29">
        <f>'7.ВС'!AB288</f>
        <v>2750</v>
      </c>
      <c r="AC283" s="29">
        <f>'7.ВС'!AC288</f>
        <v>0</v>
      </c>
      <c r="AD283" s="29">
        <f>'7.ВС'!AD288</f>
        <v>52249</v>
      </c>
      <c r="AE283" s="29">
        <f>'7.ВС'!AE288</f>
        <v>52249</v>
      </c>
      <c r="AF283" s="29">
        <f>'7.ВС'!AF288</f>
        <v>0</v>
      </c>
      <c r="AG283" s="29">
        <f>'7.ВС'!AG288</f>
        <v>0</v>
      </c>
      <c r="AH283" s="29">
        <f>'7.ВС'!AH288</f>
        <v>54999</v>
      </c>
      <c r="AI283" s="29">
        <f>'7.ВС'!AI288</f>
        <v>52249</v>
      </c>
      <c r="AJ283" s="29">
        <f>'7.ВС'!AJ288</f>
        <v>2750</v>
      </c>
      <c r="AK283" s="29">
        <f>'7.ВС'!AK288</f>
        <v>0</v>
      </c>
      <c r="AL283" s="29"/>
      <c r="AM283" s="29"/>
      <c r="AN283" s="29"/>
      <c r="AO283" s="29"/>
      <c r="AP283" s="29"/>
      <c r="AQ283" s="29"/>
      <c r="AR283" s="29"/>
      <c r="AS283" s="9"/>
      <c r="AT283" s="29"/>
      <c r="AU283" s="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80"/>
      <c r="BI283" s="29"/>
      <c r="BJ283" s="81"/>
    </row>
    <row r="284" spans="1:62" ht="49.5" customHeight="1" x14ac:dyDescent="0.25">
      <c r="A284" s="12" t="s">
        <v>482</v>
      </c>
      <c r="B284" s="124">
        <v>52</v>
      </c>
      <c r="C284" s="124">
        <v>0</v>
      </c>
      <c r="D284" s="4" t="s">
        <v>87</v>
      </c>
      <c r="E284" s="124">
        <v>852</v>
      </c>
      <c r="F284" s="3"/>
      <c r="G284" s="3"/>
      <c r="H284" s="3" t="s">
        <v>484</v>
      </c>
      <c r="I284" s="3"/>
      <c r="J284" s="29">
        <f t="shared" si="374"/>
        <v>0</v>
      </c>
      <c r="K284" s="29">
        <f t="shared" si="374"/>
        <v>0</v>
      </c>
      <c r="L284" s="29">
        <f t="shared" si="374"/>
        <v>0</v>
      </c>
      <c r="M284" s="29">
        <f t="shared" si="374"/>
        <v>0</v>
      </c>
      <c r="N284" s="29">
        <f t="shared" si="374"/>
        <v>598886</v>
      </c>
      <c r="O284" s="29">
        <f t="shared" si="374"/>
        <v>0</v>
      </c>
      <c r="P284" s="29">
        <f t="shared" si="374"/>
        <v>598886</v>
      </c>
      <c r="Q284" s="29">
        <f t="shared" si="374"/>
        <v>0</v>
      </c>
      <c r="R284" s="29">
        <f t="shared" si="374"/>
        <v>598886</v>
      </c>
      <c r="S284" s="29">
        <f t="shared" si="374"/>
        <v>0</v>
      </c>
      <c r="T284" s="29">
        <f t="shared" si="374"/>
        <v>598886</v>
      </c>
      <c r="U284" s="29">
        <f t="shared" si="374"/>
        <v>0</v>
      </c>
      <c r="V284" s="29">
        <f t="shared" si="374"/>
        <v>0</v>
      </c>
      <c r="W284" s="29">
        <f t="shared" si="374"/>
        <v>0</v>
      </c>
      <c r="X284" s="29">
        <f t="shared" si="374"/>
        <v>0</v>
      </c>
      <c r="Y284" s="29">
        <f t="shared" si="374"/>
        <v>0</v>
      </c>
      <c r="Z284" s="29">
        <f t="shared" si="374"/>
        <v>598886</v>
      </c>
      <c r="AA284" s="29">
        <f t="shared" si="374"/>
        <v>0</v>
      </c>
      <c r="AB284" s="29">
        <f t="shared" si="374"/>
        <v>598886</v>
      </c>
      <c r="AC284" s="29">
        <f t="shared" si="374"/>
        <v>0</v>
      </c>
      <c r="AD284" s="29">
        <f t="shared" si="374"/>
        <v>10185484</v>
      </c>
      <c r="AE284" s="29">
        <f t="shared" si="374"/>
        <v>10245151.5</v>
      </c>
      <c r="AF284" s="29">
        <f t="shared" si="374"/>
        <v>-59667.5</v>
      </c>
      <c r="AG284" s="29">
        <f t="shared" si="374"/>
        <v>0</v>
      </c>
      <c r="AH284" s="29">
        <f t="shared" si="374"/>
        <v>10784370</v>
      </c>
      <c r="AI284" s="29">
        <f t="shared" si="374"/>
        <v>10245151.5</v>
      </c>
      <c r="AJ284" s="29">
        <f t="shared" si="374"/>
        <v>539218.5</v>
      </c>
      <c r="AK284" s="29">
        <f t="shared" si="374"/>
        <v>0</v>
      </c>
      <c r="AL284" s="29"/>
      <c r="AM284" s="29"/>
      <c r="AN284" s="29"/>
      <c r="AO284" s="29"/>
      <c r="AP284" s="29"/>
      <c r="AQ284" s="29"/>
      <c r="AR284" s="29"/>
      <c r="AS284" s="9"/>
      <c r="AT284" s="29"/>
      <c r="AU284" s="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80"/>
      <c r="BI284" s="29"/>
      <c r="BJ284" s="81"/>
    </row>
    <row r="285" spans="1:62" ht="60" x14ac:dyDescent="0.25">
      <c r="A285" s="106" t="s">
        <v>56</v>
      </c>
      <c r="B285" s="124">
        <v>52</v>
      </c>
      <c r="C285" s="124">
        <v>0</v>
      </c>
      <c r="D285" s="3" t="s">
        <v>87</v>
      </c>
      <c r="E285" s="124">
        <v>852</v>
      </c>
      <c r="F285" s="3"/>
      <c r="G285" s="3"/>
      <c r="H285" s="3" t="s">
        <v>484</v>
      </c>
      <c r="I285" s="3" t="s">
        <v>112</v>
      </c>
      <c r="J285" s="29">
        <f t="shared" si="374"/>
        <v>0</v>
      </c>
      <c r="K285" s="29">
        <f t="shared" si="374"/>
        <v>0</v>
      </c>
      <c r="L285" s="29">
        <f t="shared" si="374"/>
        <v>0</v>
      </c>
      <c r="M285" s="29">
        <f t="shared" si="374"/>
        <v>0</v>
      </c>
      <c r="N285" s="29">
        <f t="shared" si="374"/>
        <v>598886</v>
      </c>
      <c r="O285" s="29">
        <f t="shared" si="374"/>
        <v>0</v>
      </c>
      <c r="P285" s="29">
        <f t="shared" si="374"/>
        <v>598886</v>
      </c>
      <c r="Q285" s="29">
        <f t="shared" si="374"/>
        <v>0</v>
      </c>
      <c r="R285" s="29">
        <f t="shared" si="374"/>
        <v>598886</v>
      </c>
      <c r="S285" s="29">
        <f t="shared" si="374"/>
        <v>0</v>
      </c>
      <c r="T285" s="29">
        <f t="shared" si="374"/>
        <v>598886</v>
      </c>
      <c r="U285" s="29">
        <f t="shared" si="374"/>
        <v>0</v>
      </c>
      <c r="V285" s="29">
        <f t="shared" si="374"/>
        <v>0</v>
      </c>
      <c r="W285" s="29">
        <f t="shared" si="374"/>
        <v>0</v>
      </c>
      <c r="X285" s="29">
        <f t="shared" si="374"/>
        <v>0</v>
      </c>
      <c r="Y285" s="29">
        <f t="shared" si="374"/>
        <v>0</v>
      </c>
      <c r="Z285" s="29">
        <f t="shared" si="374"/>
        <v>598886</v>
      </c>
      <c r="AA285" s="29">
        <f t="shared" si="374"/>
        <v>0</v>
      </c>
      <c r="AB285" s="29">
        <f t="shared" si="374"/>
        <v>598886</v>
      </c>
      <c r="AC285" s="29">
        <f t="shared" si="374"/>
        <v>0</v>
      </c>
      <c r="AD285" s="29">
        <f t="shared" si="374"/>
        <v>10185484</v>
      </c>
      <c r="AE285" s="29">
        <f t="shared" si="374"/>
        <v>10245151.5</v>
      </c>
      <c r="AF285" s="29">
        <f t="shared" si="374"/>
        <v>-59667.5</v>
      </c>
      <c r="AG285" s="29">
        <f t="shared" si="374"/>
        <v>0</v>
      </c>
      <c r="AH285" s="29">
        <f t="shared" si="374"/>
        <v>10784370</v>
      </c>
      <c r="AI285" s="29">
        <f t="shared" si="374"/>
        <v>10245151.5</v>
      </c>
      <c r="AJ285" s="29">
        <f t="shared" si="374"/>
        <v>539218.5</v>
      </c>
      <c r="AK285" s="29">
        <f t="shared" si="374"/>
        <v>0</v>
      </c>
      <c r="AL285" s="29"/>
      <c r="AM285" s="29"/>
      <c r="AN285" s="29"/>
      <c r="AO285" s="29"/>
      <c r="AP285" s="29"/>
      <c r="AQ285" s="29"/>
      <c r="AR285" s="29"/>
      <c r="AS285" s="9"/>
      <c r="AT285" s="29"/>
      <c r="AU285" s="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80"/>
      <c r="BI285" s="29"/>
      <c r="BJ285" s="81"/>
    </row>
    <row r="286" spans="1:62" ht="30" x14ac:dyDescent="0.25">
      <c r="A286" s="106" t="s">
        <v>57</v>
      </c>
      <c r="B286" s="124">
        <v>52</v>
      </c>
      <c r="C286" s="124">
        <v>0</v>
      </c>
      <c r="D286" s="3" t="s">
        <v>87</v>
      </c>
      <c r="E286" s="124">
        <v>852</v>
      </c>
      <c r="F286" s="3"/>
      <c r="G286" s="3"/>
      <c r="H286" s="3" t="s">
        <v>484</v>
      </c>
      <c r="I286" s="3" t="s">
        <v>114</v>
      </c>
      <c r="J286" s="29">
        <f>'7.ВС'!J291</f>
        <v>0</v>
      </c>
      <c r="K286" s="29">
        <f>'7.ВС'!K291</f>
        <v>0</v>
      </c>
      <c r="L286" s="29">
        <f>'7.ВС'!L291</f>
        <v>0</v>
      </c>
      <c r="M286" s="29">
        <f>'7.ВС'!M291</f>
        <v>0</v>
      </c>
      <c r="N286" s="29">
        <f>'7.ВС'!N291</f>
        <v>598886</v>
      </c>
      <c r="O286" s="29">
        <f>'7.ВС'!O291</f>
        <v>0</v>
      </c>
      <c r="P286" s="29">
        <f>'7.ВС'!P291</f>
        <v>598886</v>
      </c>
      <c r="Q286" s="29">
        <f>'7.ВС'!Q291</f>
        <v>0</v>
      </c>
      <c r="R286" s="29">
        <f>'7.ВС'!R291</f>
        <v>598886</v>
      </c>
      <c r="S286" s="29">
        <f>'7.ВС'!S291</f>
        <v>0</v>
      </c>
      <c r="T286" s="29">
        <f>'7.ВС'!T291</f>
        <v>598886</v>
      </c>
      <c r="U286" s="29">
        <f>'7.ВС'!U291</f>
        <v>0</v>
      </c>
      <c r="V286" s="29">
        <f>'7.ВС'!V291</f>
        <v>0</v>
      </c>
      <c r="W286" s="29">
        <f>'7.ВС'!W291</f>
        <v>0</v>
      </c>
      <c r="X286" s="29">
        <f>'7.ВС'!X291</f>
        <v>0</v>
      </c>
      <c r="Y286" s="29">
        <f>'7.ВС'!Y291</f>
        <v>0</v>
      </c>
      <c r="Z286" s="29">
        <f>'7.ВС'!Z291</f>
        <v>598886</v>
      </c>
      <c r="AA286" s="29">
        <f>'7.ВС'!AA291</f>
        <v>0</v>
      </c>
      <c r="AB286" s="29">
        <f>'7.ВС'!AB291</f>
        <v>598886</v>
      </c>
      <c r="AC286" s="29">
        <f>'7.ВС'!AC291</f>
        <v>0</v>
      </c>
      <c r="AD286" s="29">
        <f>'7.ВС'!AD291</f>
        <v>10185484</v>
      </c>
      <c r="AE286" s="29">
        <f>'7.ВС'!AE291</f>
        <v>10245151.5</v>
      </c>
      <c r="AF286" s="29">
        <f>'7.ВС'!AF291</f>
        <v>-59667.5</v>
      </c>
      <c r="AG286" s="29">
        <f>'7.ВС'!AG291</f>
        <v>0</v>
      </c>
      <c r="AH286" s="29">
        <f>'7.ВС'!AH291</f>
        <v>10784370</v>
      </c>
      <c r="AI286" s="29">
        <f>'7.ВС'!AI291</f>
        <v>10245151.5</v>
      </c>
      <c r="AJ286" s="29">
        <f>'7.ВС'!AJ291</f>
        <v>539218.5</v>
      </c>
      <c r="AK286" s="29">
        <f>'7.ВС'!AK291</f>
        <v>0</v>
      </c>
      <c r="AL286" s="29"/>
      <c r="AM286" s="29"/>
      <c r="AN286" s="29"/>
      <c r="AO286" s="29"/>
      <c r="AP286" s="29"/>
      <c r="AQ286" s="29"/>
      <c r="AR286" s="29"/>
      <c r="AS286" s="9"/>
      <c r="AT286" s="29"/>
      <c r="AU286" s="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80"/>
      <c r="BI286" s="29"/>
      <c r="BJ286" s="81"/>
    </row>
    <row r="287" spans="1:62" ht="30" x14ac:dyDescent="0.25">
      <c r="A287" s="12" t="s">
        <v>417</v>
      </c>
      <c r="B287" s="124">
        <v>52</v>
      </c>
      <c r="C287" s="124">
        <v>0</v>
      </c>
      <c r="D287" s="4" t="s">
        <v>87</v>
      </c>
      <c r="E287" s="124">
        <v>852</v>
      </c>
      <c r="F287" s="3"/>
      <c r="G287" s="3"/>
      <c r="H287" s="3" t="s">
        <v>418</v>
      </c>
      <c r="I287" s="3"/>
      <c r="J287" s="29">
        <f t="shared" si="374"/>
        <v>100000</v>
      </c>
      <c r="K287" s="29">
        <f t="shared" si="374"/>
        <v>0</v>
      </c>
      <c r="L287" s="29">
        <f t="shared" si="374"/>
        <v>100000</v>
      </c>
      <c r="M287" s="29">
        <f t="shared" si="374"/>
        <v>0</v>
      </c>
      <c r="N287" s="29">
        <f t="shared" si="374"/>
        <v>0</v>
      </c>
      <c r="O287" s="29">
        <f t="shared" si="374"/>
        <v>0</v>
      </c>
      <c r="P287" s="29">
        <f t="shared" si="374"/>
        <v>0</v>
      </c>
      <c r="Q287" s="29">
        <f t="shared" si="374"/>
        <v>0</v>
      </c>
      <c r="R287" s="29">
        <f t="shared" si="374"/>
        <v>100000</v>
      </c>
      <c r="S287" s="29">
        <f t="shared" si="374"/>
        <v>0</v>
      </c>
      <c r="T287" s="29">
        <f t="shared" si="374"/>
        <v>100000</v>
      </c>
      <c r="U287" s="29">
        <f t="shared" si="374"/>
        <v>0</v>
      </c>
      <c r="V287" s="29">
        <f t="shared" si="374"/>
        <v>0</v>
      </c>
      <c r="W287" s="29">
        <f t="shared" si="374"/>
        <v>0</v>
      </c>
      <c r="X287" s="29">
        <f t="shared" si="374"/>
        <v>0</v>
      </c>
      <c r="Y287" s="29">
        <f t="shared" si="374"/>
        <v>0</v>
      </c>
      <c r="Z287" s="29">
        <f t="shared" si="374"/>
        <v>100000</v>
      </c>
      <c r="AA287" s="29">
        <f t="shared" si="374"/>
        <v>0</v>
      </c>
      <c r="AB287" s="29">
        <f t="shared" si="374"/>
        <v>100000</v>
      </c>
      <c r="AC287" s="29">
        <f t="shared" si="374"/>
        <v>0</v>
      </c>
      <c r="AD287" s="29">
        <f t="shared" si="374"/>
        <v>113192</v>
      </c>
      <c r="AE287" s="29">
        <f t="shared" si="374"/>
        <v>202532</v>
      </c>
      <c r="AF287" s="29">
        <f t="shared" si="374"/>
        <v>-89340</v>
      </c>
      <c r="AG287" s="29">
        <f t="shared" si="374"/>
        <v>0</v>
      </c>
      <c r="AH287" s="29">
        <f t="shared" si="374"/>
        <v>213192</v>
      </c>
      <c r="AI287" s="29">
        <f t="shared" si="374"/>
        <v>202532</v>
      </c>
      <c r="AJ287" s="29">
        <f t="shared" si="374"/>
        <v>10660</v>
      </c>
      <c r="AK287" s="29">
        <f t="shared" si="374"/>
        <v>0</v>
      </c>
      <c r="AL287" s="29"/>
      <c r="AM287" s="29"/>
      <c r="AN287" s="29"/>
      <c r="AO287" s="29"/>
      <c r="AP287" s="29"/>
      <c r="AQ287" s="29">
        <f t="shared" si="374"/>
        <v>0</v>
      </c>
      <c r="AR287" s="29"/>
      <c r="AS287" s="9">
        <f t="shared" si="356"/>
        <v>0</v>
      </c>
      <c r="AT287" s="29"/>
      <c r="AU287" s="9">
        <f t="shared" ref="AU287:AU333" si="375">AS287+AT287</f>
        <v>0</v>
      </c>
      <c r="AV287" s="29">
        <f t="shared" si="374"/>
        <v>0</v>
      </c>
      <c r="AW287" s="29"/>
      <c r="AX287" s="29">
        <f t="shared" si="358"/>
        <v>0</v>
      </c>
      <c r="AY287" s="29"/>
      <c r="AZ287" s="29">
        <f t="shared" ref="AZ287:AZ333" si="376">AX287+AY287</f>
        <v>0</v>
      </c>
      <c r="BA287" s="29"/>
      <c r="BB287" s="29">
        <f t="shared" si="373"/>
        <v>0</v>
      </c>
      <c r="BC287" s="29">
        <f t="shared" si="373"/>
        <v>100000</v>
      </c>
      <c r="BD287" s="29">
        <f t="shared" si="373"/>
        <v>0</v>
      </c>
      <c r="BE287" s="29">
        <f t="shared" si="373"/>
        <v>100000</v>
      </c>
      <c r="BF287" s="29">
        <f t="shared" si="373"/>
        <v>0</v>
      </c>
      <c r="BG287" s="29">
        <f t="shared" ref="BG287:BG333" si="377">J287-BB287</f>
        <v>100000</v>
      </c>
      <c r="BH287" s="80" t="e">
        <f t="shared" ref="BH287:BH333" si="378">J287/BB287*100</f>
        <v>#DIV/0!</v>
      </c>
      <c r="BI287" s="29">
        <f t="shared" ref="BI287:BI333" si="379">J287-BC287</f>
        <v>0</v>
      </c>
      <c r="BJ287" s="81">
        <f t="shared" ref="BJ287:BJ333" si="380">J287/BC287*100</f>
        <v>100</v>
      </c>
    </row>
    <row r="288" spans="1:62" ht="60" x14ac:dyDescent="0.25">
      <c r="A288" s="106" t="s">
        <v>56</v>
      </c>
      <c r="B288" s="124">
        <v>52</v>
      </c>
      <c r="C288" s="124">
        <v>0</v>
      </c>
      <c r="D288" s="3" t="s">
        <v>87</v>
      </c>
      <c r="E288" s="124">
        <v>852</v>
      </c>
      <c r="F288" s="3"/>
      <c r="G288" s="3"/>
      <c r="H288" s="3" t="s">
        <v>418</v>
      </c>
      <c r="I288" s="3" t="s">
        <v>112</v>
      </c>
      <c r="J288" s="29">
        <f t="shared" si="374"/>
        <v>100000</v>
      </c>
      <c r="K288" s="29">
        <f t="shared" si="374"/>
        <v>0</v>
      </c>
      <c r="L288" s="29">
        <f t="shared" si="374"/>
        <v>100000</v>
      </c>
      <c r="M288" s="29">
        <f t="shared" si="374"/>
        <v>0</v>
      </c>
      <c r="N288" s="29">
        <f t="shared" si="374"/>
        <v>0</v>
      </c>
      <c r="O288" s="29">
        <f t="shared" si="374"/>
        <v>0</v>
      </c>
      <c r="P288" s="29">
        <f t="shared" si="374"/>
        <v>0</v>
      </c>
      <c r="Q288" s="29">
        <f t="shared" si="374"/>
        <v>0</v>
      </c>
      <c r="R288" s="29">
        <f t="shared" si="374"/>
        <v>100000</v>
      </c>
      <c r="S288" s="29">
        <f t="shared" si="374"/>
        <v>0</v>
      </c>
      <c r="T288" s="29">
        <f t="shared" si="374"/>
        <v>100000</v>
      </c>
      <c r="U288" s="29">
        <f t="shared" si="374"/>
        <v>0</v>
      </c>
      <c r="V288" s="29">
        <f t="shared" si="374"/>
        <v>0</v>
      </c>
      <c r="W288" s="29">
        <f t="shared" si="374"/>
        <v>0</v>
      </c>
      <c r="X288" s="29">
        <f t="shared" si="374"/>
        <v>0</v>
      </c>
      <c r="Y288" s="29">
        <f t="shared" si="374"/>
        <v>0</v>
      </c>
      <c r="Z288" s="29">
        <f t="shared" si="374"/>
        <v>100000</v>
      </c>
      <c r="AA288" s="29">
        <f t="shared" si="374"/>
        <v>0</v>
      </c>
      <c r="AB288" s="29">
        <f t="shared" si="374"/>
        <v>100000</v>
      </c>
      <c r="AC288" s="29">
        <f t="shared" si="374"/>
        <v>0</v>
      </c>
      <c r="AD288" s="29">
        <f t="shared" si="374"/>
        <v>113192</v>
      </c>
      <c r="AE288" s="29">
        <f t="shared" si="374"/>
        <v>202532</v>
      </c>
      <c r="AF288" s="29">
        <f t="shared" si="374"/>
        <v>-89340</v>
      </c>
      <c r="AG288" s="29">
        <f t="shared" si="374"/>
        <v>0</v>
      </c>
      <c r="AH288" s="29">
        <f t="shared" si="374"/>
        <v>213192</v>
      </c>
      <c r="AI288" s="29">
        <f t="shared" si="374"/>
        <v>202532</v>
      </c>
      <c r="AJ288" s="29">
        <f t="shared" si="374"/>
        <v>10660</v>
      </c>
      <c r="AK288" s="29">
        <f t="shared" si="374"/>
        <v>0</v>
      </c>
      <c r="AL288" s="29"/>
      <c r="AM288" s="29"/>
      <c r="AN288" s="29"/>
      <c r="AO288" s="29"/>
      <c r="AP288" s="29"/>
      <c r="AQ288" s="29">
        <f t="shared" si="374"/>
        <v>0</v>
      </c>
      <c r="AR288" s="29"/>
      <c r="AS288" s="9">
        <f t="shared" si="356"/>
        <v>0</v>
      </c>
      <c r="AT288" s="29"/>
      <c r="AU288" s="9">
        <f t="shared" si="375"/>
        <v>0</v>
      </c>
      <c r="AV288" s="29">
        <f t="shared" si="374"/>
        <v>0</v>
      </c>
      <c r="AW288" s="29"/>
      <c r="AX288" s="29">
        <f t="shared" si="358"/>
        <v>0</v>
      </c>
      <c r="AY288" s="29"/>
      <c r="AZ288" s="29">
        <f t="shared" si="376"/>
        <v>0</v>
      </c>
      <c r="BA288" s="29"/>
      <c r="BB288" s="29">
        <f t="shared" si="373"/>
        <v>0</v>
      </c>
      <c r="BC288" s="29">
        <f t="shared" si="373"/>
        <v>100000</v>
      </c>
      <c r="BD288" s="29">
        <f t="shared" si="373"/>
        <v>0</v>
      </c>
      <c r="BE288" s="29">
        <f t="shared" si="373"/>
        <v>100000</v>
      </c>
      <c r="BF288" s="29">
        <f t="shared" si="373"/>
        <v>0</v>
      </c>
      <c r="BG288" s="29">
        <f t="shared" si="377"/>
        <v>100000</v>
      </c>
      <c r="BH288" s="80" t="e">
        <f t="shared" si="378"/>
        <v>#DIV/0!</v>
      </c>
      <c r="BI288" s="29">
        <f t="shared" si="379"/>
        <v>0</v>
      </c>
      <c r="BJ288" s="81">
        <f t="shared" si="380"/>
        <v>100</v>
      </c>
    </row>
    <row r="289" spans="1:62" ht="30" x14ac:dyDescent="0.25">
      <c r="A289" s="106" t="s">
        <v>113</v>
      </c>
      <c r="B289" s="124">
        <v>52</v>
      </c>
      <c r="C289" s="124">
        <v>0</v>
      </c>
      <c r="D289" s="3" t="s">
        <v>87</v>
      </c>
      <c r="E289" s="124">
        <v>852</v>
      </c>
      <c r="F289" s="3"/>
      <c r="G289" s="3"/>
      <c r="H289" s="3" t="s">
        <v>418</v>
      </c>
      <c r="I289" s="3" t="s">
        <v>114</v>
      </c>
      <c r="J289" s="29">
        <f>'7.ВС'!J313</f>
        <v>100000</v>
      </c>
      <c r="K289" s="29">
        <f>'7.ВС'!K313</f>
        <v>0</v>
      </c>
      <c r="L289" s="29">
        <f>'7.ВС'!L313</f>
        <v>100000</v>
      </c>
      <c r="M289" s="29">
        <f>'7.ВС'!M313</f>
        <v>0</v>
      </c>
      <c r="N289" s="29">
        <f>'7.ВС'!N313</f>
        <v>0</v>
      </c>
      <c r="O289" s="29">
        <f>'7.ВС'!O313</f>
        <v>0</v>
      </c>
      <c r="P289" s="29">
        <f>'7.ВС'!P313</f>
        <v>0</v>
      </c>
      <c r="Q289" s="29">
        <f>'7.ВС'!Q313</f>
        <v>0</v>
      </c>
      <c r="R289" s="29">
        <f>'7.ВС'!R313</f>
        <v>100000</v>
      </c>
      <c r="S289" s="29">
        <f>'7.ВС'!S313</f>
        <v>0</v>
      </c>
      <c r="T289" s="29">
        <f>'7.ВС'!T313</f>
        <v>100000</v>
      </c>
      <c r="U289" s="29">
        <f>'7.ВС'!U313</f>
        <v>0</v>
      </c>
      <c r="V289" s="29">
        <f>'7.ВС'!V313</f>
        <v>0</v>
      </c>
      <c r="W289" s="29">
        <f>'7.ВС'!W313</f>
        <v>0</v>
      </c>
      <c r="X289" s="29">
        <f>'7.ВС'!X313</f>
        <v>0</v>
      </c>
      <c r="Y289" s="29">
        <f>'7.ВС'!Y313</f>
        <v>0</v>
      </c>
      <c r="Z289" s="29">
        <f>'7.ВС'!Z313</f>
        <v>100000</v>
      </c>
      <c r="AA289" s="29">
        <f>'7.ВС'!AA313</f>
        <v>0</v>
      </c>
      <c r="AB289" s="29">
        <f>'7.ВС'!AB313</f>
        <v>100000</v>
      </c>
      <c r="AC289" s="29">
        <f>'7.ВС'!AC313</f>
        <v>0</v>
      </c>
      <c r="AD289" s="29">
        <f>'7.ВС'!AD313</f>
        <v>113192</v>
      </c>
      <c r="AE289" s="29">
        <f>'7.ВС'!AE313</f>
        <v>202532</v>
      </c>
      <c r="AF289" s="29">
        <f>'7.ВС'!AF313</f>
        <v>-89340</v>
      </c>
      <c r="AG289" s="29">
        <f>'7.ВС'!AG313</f>
        <v>0</v>
      </c>
      <c r="AH289" s="29">
        <f>'7.ВС'!AH313</f>
        <v>213192</v>
      </c>
      <c r="AI289" s="29">
        <f>'7.ВС'!AI313</f>
        <v>202532</v>
      </c>
      <c r="AJ289" s="29">
        <f>'7.ВС'!AJ313</f>
        <v>10660</v>
      </c>
      <c r="AK289" s="29">
        <f>'7.ВС'!AK313</f>
        <v>0</v>
      </c>
      <c r="AL289" s="29"/>
      <c r="AM289" s="29"/>
      <c r="AN289" s="29"/>
      <c r="AO289" s="29"/>
      <c r="AP289" s="29"/>
      <c r="AQ289" s="29">
        <f>'7.ВС'!AQ313</f>
        <v>0</v>
      </c>
      <c r="AR289" s="29"/>
      <c r="AS289" s="9">
        <f t="shared" si="356"/>
        <v>0</v>
      </c>
      <c r="AT289" s="29"/>
      <c r="AU289" s="9">
        <f t="shared" si="375"/>
        <v>0</v>
      </c>
      <c r="AV289" s="29">
        <f>'7.ВС'!AV313</f>
        <v>0</v>
      </c>
      <c r="AW289" s="29"/>
      <c r="AX289" s="29">
        <f t="shared" si="358"/>
        <v>0</v>
      </c>
      <c r="AY289" s="29"/>
      <c r="AZ289" s="29">
        <f t="shared" si="376"/>
        <v>0</v>
      </c>
      <c r="BA289" s="29"/>
      <c r="BB289" s="29">
        <f>'7.ВС'!BA313</f>
        <v>0</v>
      </c>
      <c r="BC289" s="29">
        <f>'7.ВС'!BB313</f>
        <v>100000</v>
      </c>
      <c r="BD289" s="29">
        <f>'7.ВС'!BC313</f>
        <v>0</v>
      </c>
      <c r="BE289" s="29">
        <f>'7.ВС'!BD313</f>
        <v>100000</v>
      </c>
      <c r="BF289" s="29">
        <f>'7.ВС'!BE313</f>
        <v>0</v>
      </c>
      <c r="BG289" s="29">
        <f t="shared" si="377"/>
        <v>100000</v>
      </c>
      <c r="BH289" s="80" t="e">
        <f t="shared" si="378"/>
        <v>#DIV/0!</v>
      </c>
      <c r="BI289" s="29">
        <f t="shared" si="379"/>
        <v>0</v>
      </c>
      <c r="BJ289" s="81">
        <f t="shared" si="380"/>
        <v>100</v>
      </c>
    </row>
    <row r="290" spans="1:62" ht="42.75" hidden="1" x14ac:dyDescent="0.25">
      <c r="A290" s="25" t="s">
        <v>263</v>
      </c>
      <c r="B290" s="13">
        <v>52</v>
      </c>
      <c r="C290" s="13">
        <v>0</v>
      </c>
      <c r="D290" s="27" t="s">
        <v>42</v>
      </c>
      <c r="E290" s="13"/>
      <c r="F290" s="27"/>
      <c r="G290" s="27"/>
      <c r="H290" s="27"/>
      <c r="I290" s="27"/>
      <c r="J290" s="30">
        <f t="shared" ref="J290:BC291" si="381">J291</f>
        <v>4193160</v>
      </c>
      <c r="K290" s="30">
        <f t="shared" si="381"/>
        <v>4193160</v>
      </c>
      <c r="L290" s="30">
        <f t="shared" si="381"/>
        <v>0</v>
      </c>
      <c r="M290" s="30">
        <f t="shared" si="381"/>
        <v>0</v>
      </c>
      <c r="N290" s="30">
        <f t="shared" si="381"/>
        <v>840</v>
      </c>
      <c r="O290" s="30">
        <f t="shared" si="381"/>
        <v>840</v>
      </c>
      <c r="P290" s="30">
        <f t="shared" si="381"/>
        <v>0</v>
      </c>
      <c r="Q290" s="30">
        <f t="shared" si="381"/>
        <v>0</v>
      </c>
      <c r="R290" s="30">
        <f t="shared" si="381"/>
        <v>4194000</v>
      </c>
      <c r="S290" s="30">
        <f t="shared" si="381"/>
        <v>4194000</v>
      </c>
      <c r="T290" s="30">
        <f t="shared" si="381"/>
        <v>0</v>
      </c>
      <c r="U290" s="30">
        <f t="shared" si="381"/>
        <v>0</v>
      </c>
      <c r="V290" s="30">
        <f t="shared" si="381"/>
        <v>0</v>
      </c>
      <c r="W290" s="30">
        <f t="shared" si="381"/>
        <v>0</v>
      </c>
      <c r="X290" s="30">
        <f t="shared" si="381"/>
        <v>0</v>
      </c>
      <c r="Y290" s="30">
        <f t="shared" si="381"/>
        <v>0</v>
      </c>
      <c r="Z290" s="30">
        <f t="shared" si="381"/>
        <v>4194000</v>
      </c>
      <c r="AA290" s="30">
        <f t="shared" si="381"/>
        <v>4194000</v>
      </c>
      <c r="AB290" s="30">
        <f t="shared" si="381"/>
        <v>0</v>
      </c>
      <c r="AC290" s="30">
        <f t="shared" si="381"/>
        <v>0</v>
      </c>
      <c r="AD290" s="30">
        <f t="shared" si="381"/>
        <v>0</v>
      </c>
      <c r="AE290" s="30">
        <f t="shared" si="381"/>
        <v>0</v>
      </c>
      <c r="AF290" s="30">
        <f t="shared" si="381"/>
        <v>0</v>
      </c>
      <c r="AG290" s="30">
        <f t="shared" si="381"/>
        <v>0</v>
      </c>
      <c r="AH290" s="30">
        <f t="shared" si="381"/>
        <v>4194000</v>
      </c>
      <c r="AI290" s="30">
        <f t="shared" si="381"/>
        <v>4194000</v>
      </c>
      <c r="AJ290" s="30">
        <f t="shared" si="381"/>
        <v>0</v>
      </c>
      <c r="AK290" s="30">
        <f t="shared" si="381"/>
        <v>0</v>
      </c>
      <c r="AL290" s="30"/>
      <c r="AM290" s="30"/>
      <c r="AN290" s="30"/>
      <c r="AO290" s="30"/>
      <c r="AP290" s="30"/>
      <c r="AQ290" s="30">
        <f t="shared" si="381"/>
        <v>4193160</v>
      </c>
      <c r="AR290" s="30"/>
      <c r="AS290" s="9">
        <f t="shared" si="356"/>
        <v>4193160</v>
      </c>
      <c r="AT290" s="30"/>
      <c r="AU290" s="9">
        <f t="shared" si="375"/>
        <v>4193160</v>
      </c>
      <c r="AV290" s="30">
        <f t="shared" si="381"/>
        <v>4193160</v>
      </c>
      <c r="AW290" s="30"/>
      <c r="AX290" s="29">
        <f t="shared" si="358"/>
        <v>4193160</v>
      </c>
      <c r="AY290" s="30"/>
      <c r="AZ290" s="29">
        <f t="shared" si="376"/>
        <v>4193160</v>
      </c>
      <c r="BA290" s="30"/>
      <c r="BB290" s="30">
        <f t="shared" si="381"/>
        <v>4354380</v>
      </c>
      <c r="BC290" s="30">
        <f t="shared" si="381"/>
        <v>4354380</v>
      </c>
      <c r="BD290" s="30">
        <f t="shared" ref="BB290:BF291" si="382">BD291</f>
        <v>4354380</v>
      </c>
      <c r="BE290" s="30">
        <f t="shared" si="382"/>
        <v>0</v>
      </c>
      <c r="BF290" s="30">
        <f t="shared" si="382"/>
        <v>0</v>
      </c>
      <c r="BG290" s="29">
        <f t="shared" si="377"/>
        <v>-161220</v>
      </c>
      <c r="BH290" s="80">
        <f t="shared" si="378"/>
        <v>96.297521116668733</v>
      </c>
      <c r="BI290" s="29">
        <f t="shared" si="379"/>
        <v>-161220</v>
      </c>
      <c r="BJ290" s="81">
        <f t="shared" si="380"/>
        <v>96.297521116668733</v>
      </c>
    </row>
    <row r="291" spans="1:62" s="31" customFormat="1" ht="42.75" hidden="1" x14ac:dyDescent="0.25">
      <c r="A291" s="25" t="s">
        <v>156</v>
      </c>
      <c r="B291" s="13">
        <v>52</v>
      </c>
      <c r="C291" s="13">
        <v>0</v>
      </c>
      <c r="D291" s="33" t="s">
        <v>42</v>
      </c>
      <c r="E291" s="13">
        <v>852</v>
      </c>
      <c r="F291" s="4"/>
      <c r="G291" s="4"/>
      <c r="H291" s="4"/>
      <c r="I291" s="3"/>
      <c r="J291" s="30">
        <f t="shared" si="381"/>
        <v>4193160</v>
      </c>
      <c r="K291" s="30">
        <f t="shared" si="381"/>
        <v>4193160</v>
      </c>
      <c r="L291" s="30">
        <f t="shared" si="381"/>
        <v>0</v>
      </c>
      <c r="M291" s="30">
        <f t="shared" si="381"/>
        <v>0</v>
      </c>
      <c r="N291" s="30">
        <f t="shared" si="381"/>
        <v>840</v>
      </c>
      <c r="O291" s="30">
        <f t="shared" si="381"/>
        <v>840</v>
      </c>
      <c r="P291" s="30">
        <f t="shared" si="381"/>
        <v>0</v>
      </c>
      <c r="Q291" s="30">
        <f t="shared" si="381"/>
        <v>0</v>
      </c>
      <c r="R291" s="30">
        <f t="shared" si="381"/>
        <v>4194000</v>
      </c>
      <c r="S291" s="30">
        <f t="shared" si="381"/>
        <v>4194000</v>
      </c>
      <c r="T291" s="30">
        <f t="shared" si="381"/>
        <v>0</v>
      </c>
      <c r="U291" s="30">
        <f t="shared" si="381"/>
        <v>0</v>
      </c>
      <c r="V291" s="30">
        <f t="shared" si="381"/>
        <v>0</v>
      </c>
      <c r="W291" s="30">
        <f t="shared" si="381"/>
        <v>0</v>
      </c>
      <c r="X291" s="30">
        <f t="shared" si="381"/>
        <v>0</v>
      </c>
      <c r="Y291" s="30">
        <f t="shared" si="381"/>
        <v>0</v>
      </c>
      <c r="Z291" s="30">
        <f t="shared" si="381"/>
        <v>4194000</v>
      </c>
      <c r="AA291" s="30">
        <f t="shared" si="381"/>
        <v>4194000</v>
      </c>
      <c r="AB291" s="30">
        <f t="shared" si="381"/>
        <v>0</v>
      </c>
      <c r="AC291" s="30">
        <f t="shared" si="381"/>
        <v>0</v>
      </c>
      <c r="AD291" s="30">
        <f t="shared" si="381"/>
        <v>0</v>
      </c>
      <c r="AE291" s="30">
        <f t="shared" si="381"/>
        <v>0</v>
      </c>
      <c r="AF291" s="30">
        <f t="shared" si="381"/>
        <v>0</v>
      </c>
      <c r="AG291" s="30">
        <f t="shared" si="381"/>
        <v>0</v>
      </c>
      <c r="AH291" s="30">
        <f t="shared" si="381"/>
        <v>4194000</v>
      </c>
      <c r="AI291" s="30">
        <f t="shared" si="381"/>
        <v>4194000</v>
      </c>
      <c r="AJ291" s="30">
        <f t="shared" si="381"/>
        <v>0</v>
      </c>
      <c r="AK291" s="30">
        <f t="shared" si="381"/>
        <v>0</v>
      </c>
      <c r="AL291" s="30"/>
      <c r="AM291" s="30"/>
      <c r="AN291" s="30"/>
      <c r="AO291" s="30"/>
      <c r="AP291" s="30"/>
      <c r="AQ291" s="30">
        <f t="shared" si="381"/>
        <v>4193160</v>
      </c>
      <c r="AR291" s="30"/>
      <c r="AS291" s="9">
        <f t="shared" si="356"/>
        <v>4193160</v>
      </c>
      <c r="AT291" s="30"/>
      <c r="AU291" s="9">
        <f t="shared" si="375"/>
        <v>4193160</v>
      </c>
      <c r="AV291" s="30">
        <f t="shared" si="381"/>
        <v>4193160</v>
      </c>
      <c r="AW291" s="30"/>
      <c r="AX291" s="29">
        <f t="shared" si="358"/>
        <v>4193160</v>
      </c>
      <c r="AY291" s="30"/>
      <c r="AZ291" s="29">
        <f t="shared" si="376"/>
        <v>4193160</v>
      </c>
      <c r="BA291" s="30"/>
      <c r="BB291" s="30">
        <f t="shared" si="382"/>
        <v>4354380</v>
      </c>
      <c r="BC291" s="30">
        <f t="shared" si="382"/>
        <v>4354380</v>
      </c>
      <c r="BD291" s="30">
        <f t="shared" si="382"/>
        <v>4354380</v>
      </c>
      <c r="BE291" s="30">
        <f t="shared" si="382"/>
        <v>0</v>
      </c>
      <c r="BF291" s="30">
        <f t="shared" si="382"/>
        <v>0</v>
      </c>
      <c r="BG291" s="29">
        <f t="shared" si="377"/>
        <v>-161220</v>
      </c>
      <c r="BH291" s="80">
        <f t="shared" si="378"/>
        <v>96.297521116668733</v>
      </c>
      <c r="BI291" s="29">
        <f t="shared" si="379"/>
        <v>-161220</v>
      </c>
      <c r="BJ291" s="81">
        <f t="shared" si="380"/>
        <v>96.297521116668733</v>
      </c>
    </row>
    <row r="292" spans="1:62" ht="105" hidden="1" x14ac:dyDescent="0.25">
      <c r="A292" s="22" t="s">
        <v>168</v>
      </c>
      <c r="B292" s="124">
        <v>52</v>
      </c>
      <c r="C292" s="124">
        <v>0</v>
      </c>
      <c r="D292" s="3" t="s">
        <v>42</v>
      </c>
      <c r="E292" s="124">
        <v>852</v>
      </c>
      <c r="F292" s="3" t="s">
        <v>106</v>
      </c>
      <c r="G292" s="3" t="s">
        <v>264</v>
      </c>
      <c r="H292" s="3" t="s">
        <v>265</v>
      </c>
      <c r="I292" s="3"/>
      <c r="J292" s="29">
        <f t="shared" ref="J292" si="383">J293+J295</f>
        <v>4193160</v>
      </c>
      <c r="K292" s="29">
        <f t="shared" ref="K292:U292" si="384">K293+K295</f>
        <v>4193160</v>
      </c>
      <c r="L292" s="29">
        <f t="shared" si="384"/>
        <v>0</v>
      </c>
      <c r="M292" s="29">
        <f t="shared" si="384"/>
        <v>0</v>
      </c>
      <c r="N292" s="29">
        <f t="shared" si="384"/>
        <v>840</v>
      </c>
      <c r="O292" s="29">
        <f t="shared" si="384"/>
        <v>840</v>
      </c>
      <c r="P292" s="29">
        <f t="shared" si="384"/>
        <v>0</v>
      </c>
      <c r="Q292" s="29">
        <f t="shared" si="384"/>
        <v>0</v>
      </c>
      <c r="R292" s="29">
        <f t="shared" si="384"/>
        <v>4194000</v>
      </c>
      <c r="S292" s="29">
        <f t="shared" si="384"/>
        <v>4194000</v>
      </c>
      <c r="T292" s="29">
        <f t="shared" si="384"/>
        <v>0</v>
      </c>
      <c r="U292" s="29">
        <f t="shared" si="384"/>
        <v>0</v>
      </c>
      <c r="V292" s="29">
        <f t="shared" ref="V292:AC292" si="385">V293+V295</f>
        <v>0</v>
      </c>
      <c r="W292" s="29">
        <f t="shared" si="385"/>
        <v>0</v>
      </c>
      <c r="X292" s="29">
        <f t="shared" si="385"/>
        <v>0</v>
      </c>
      <c r="Y292" s="29">
        <f t="shared" si="385"/>
        <v>0</v>
      </c>
      <c r="Z292" s="29">
        <f t="shared" si="385"/>
        <v>4194000</v>
      </c>
      <c r="AA292" s="29">
        <f t="shared" si="385"/>
        <v>4194000</v>
      </c>
      <c r="AB292" s="29">
        <f t="shared" si="385"/>
        <v>0</v>
      </c>
      <c r="AC292" s="29">
        <f t="shared" si="385"/>
        <v>0</v>
      </c>
      <c r="AD292" s="29">
        <f t="shared" ref="AD292:AK292" si="386">AD293+AD295</f>
        <v>0</v>
      </c>
      <c r="AE292" s="29">
        <f t="shared" si="386"/>
        <v>0</v>
      </c>
      <c r="AF292" s="29">
        <f t="shared" si="386"/>
        <v>0</v>
      </c>
      <c r="AG292" s="29">
        <f t="shared" si="386"/>
        <v>0</v>
      </c>
      <c r="AH292" s="29">
        <f t="shared" si="386"/>
        <v>4194000</v>
      </c>
      <c r="AI292" s="29">
        <f t="shared" si="386"/>
        <v>4194000</v>
      </c>
      <c r="AJ292" s="29">
        <f t="shared" si="386"/>
        <v>0</v>
      </c>
      <c r="AK292" s="29">
        <f t="shared" si="386"/>
        <v>0</v>
      </c>
      <c r="AL292" s="29"/>
      <c r="AM292" s="29"/>
      <c r="AN292" s="29"/>
      <c r="AO292" s="29"/>
      <c r="AP292" s="29"/>
      <c r="AQ292" s="29">
        <f t="shared" ref="AQ292:BF292" si="387">AQ293+AQ295</f>
        <v>4193160</v>
      </c>
      <c r="AR292" s="29"/>
      <c r="AS292" s="9">
        <f t="shared" si="356"/>
        <v>4193160</v>
      </c>
      <c r="AT292" s="29"/>
      <c r="AU292" s="9">
        <f t="shared" si="375"/>
        <v>4193160</v>
      </c>
      <c r="AV292" s="29">
        <f t="shared" si="387"/>
        <v>4193160</v>
      </c>
      <c r="AW292" s="29"/>
      <c r="AX292" s="29">
        <f t="shared" si="358"/>
        <v>4193160</v>
      </c>
      <c r="AY292" s="29"/>
      <c r="AZ292" s="29">
        <f t="shared" si="376"/>
        <v>4193160</v>
      </c>
      <c r="BA292" s="29"/>
      <c r="BB292" s="29">
        <f t="shared" ref="BB292" si="388">BB293+BB295</f>
        <v>4354380</v>
      </c>
      <c r="BC292" s="29">
        <f t="shared" si="387"/>
        <v>4354380</v>
      </c>
      <c r="BD292" s="29">
        <f t="shared" si="387"/>
        <v>4354380</v>
      </c>
      <c r="BE292" s="29">
        <f t="shared" si="387"/>
        <v>0</v>
      </c>
      <c r="BF292" s="29">
        <f t="shared" si="387"/>
        <v>0</v>
      </c>
      <c r="BG292" s="29">
        <f t="shared" si="377"/>
        <v>-161220</v>
      </c>
      <c r="BH292" s="80">
        <f t="shared" si="378"/>
        <v>96.297521116668733</v>
      </c>
      <c r="BI292" s="29">
        <f t="shared" si="379"/>
        <v>-161220</v>
      </c>
      <c r="BJ292" s="81">
        <f t="shared" si="380"/>
        <v>96.297521116668733</v>
      </c>
    </row>
    <row r="293" spans="1:62" ht="60" hidden="1" x14ac:dyDescent="0.25">
      <c r="A293" s="106" t="s">
        <v>56</v>
      </c>
      <c r="B293" s="124">
        <v>52</v>
      </c>
      <c r="C293" s="124">
        <v>0</v>
      </c>
      <c r="D293" s="4" t="s">
        <v>42</v>
      </c>
      <c r="E293" s="124">
        <v>852</v>
      </c>
      <c r="F293" s="3" t="s">
        <v>106</v>
      </c>
      <c r="G293" s="3" t="s">
        <v>264</v>
      </c>
      <c r="H293" s="3" t="s">
        <v>265</v>
      </c>
      <c r="I293" s="3" t="s">
        <v>112</v>
      </c>
      <c r="J293" s="29">
        <f t="shared" ref="J293:BF293" si="389">J294</f>
        <v>2790360</v>
      </c>
      <c r="K293" s="29">
        <f t="shared" si="389"/>
        <v>2790360</v>
      </c>
      <c r="L293" s="29">
        <f t="shared" si="389"/>
        <v>0</v>
      </c>
      <c r="M293" s="29">
        <f t="shared" si="389"/>
        <v>0</v>
      </c>
      <c r="N293" s="29">
        <f t="shared" si="389"/>
        <v>840</v>
      </c>
      <c r="O293" s="29">
        <f t="shared" si="389"/>
        <v>840</v>
      </c>
      <c r="P293" s="29">
        <f t="shared" si="389"/>
        <v>0</v>
      </c>
      <c r="Q293" s="29">
        <f t="shared" si="389"/>
        <v>0</v>
      </c>
      <c r="R293" s="29">
        <f t="shared" si="389"/>
        <v>2791200</v>
      </c>
      <c r="S293" s="29">
        <f t="shared" si="389"/>
        <v>2791200</v>
      </c>
      <c r="T293" s="29">
        <f t="shared" si="389"/>
        <v>0</v>
      </c>
      <c r="U293" s="29">
        <f t="shared" si="389"/>
        <v>0</v>
      </c>
      <c r="V293" s="29">
        <f t="shared" si="389"/>
        <v>0</v>
      </c>
      <c r="W293" s="29">
        <f t="shared" si="389"/>
        <v>0</v>
      </c>
      <c r="X293" s="29">
        <f t="shared" si="389"/>
        <v>0</v>
      </c>
      <c r="Y293" s="29">
        <f t="shared" si="389"/>
        <v>0</v>
      </c>
      <c r="Z293" s="29">
        <f t="shared" si="389"/>
        <v>2791200</v>
      </c>
      <c r="AA293" s="29">
        <f t="shared" si="389"/>
        <v>2791200</v>
      </c>
      <c r="AB293" s="29">
        <f t="shared" si="389"/>
        <v>0</v>
      </c>
      <c r="AC293" s="29">
        <f t="shared" si="389"/>
        <v>0</v>
      </c>
      <c r="AD293" s="29">
        <f t="shared" si="389"/>
        <v>0</v>
      </c>
      <c r="AE293" s="29">
        <f t="shared" si="389"/>
        <v>0</v>
      </c>
      <c r="AF293" s="29">
        <f t="shared" si="389"/>
        <v>0</v>
      </c>
      <c r="AG293" s="29">
        <f t="shared" si="389"/>
        <v>0</v>
      </c>
      <c r="AH293" s="29">
        <f t="shared" si="389"/>
        <v>2791200</v>
      </c>
      <c r="AI293" s="29">
        <f t="shared" si="389"/>
        <v>2791200</v>
      </c>
      <c r="AJ293" s="29">
        <f t="shared" si="389"/>
        <v>0</v>
      </c>
      <c r="AK293" s="29">
        <f t="shared" si="389"/>
        <v>0</v>
      </c>
      <c r="AL293" s="29"/>
      <c r="AM293" s="29"/>
      <c r="AN293" s="29"/>
      <c r="AO293" s="29"/>
      <c r="AP293" s="29"/>
      <c r="AQ293" s="29">
        <f t="shared" si="389"/>
        <v>2790360</v>
      </c>
      <c r="AR293" s="29"/>
      <c r="AS293" s="9">
        <f t="shared" si="356"/>
        <v>2790360</v>
      </c>
      <c r="AT293" s="29"/>
      <c r="AU293" s="9">
        <f t="shared" si="375"/>
        <v>2790360</v>
      </c>
      <c r="AV293" s="29">
        <f t="shared" si="389"/>
        <v>2790360</v>
      </c>
      <c r="AW293" s="29"/>
      <c r="AX293" s="29">
        <f t="shared" si="358"/>
        <v>2790360</v>
      </c>
      <c r="AY293" s="29"/>
      <c r="AZ293" s="29">
        <f t="shared" si="376"/>
        <v>2790360</v>
      </c>
      <c r="BA293" s="29"/>
      <c r="BB293" s="29">
        <f t="shared" si="389"/>
        <v>2943180</v>
      </c>
      <c r="BC293" s="29">
        <f t="shared" si="389"/>
        <v>2943180</v>
      </c>
      <c r="BD293" s="29">
        <f t="shared" si="389"/>
        <v>2943180</v>
      </c>
      <c r="BE293" s="29">
        <f t="shared" si="389"/>
        <v>0</v>
      </c>
      <c r="BF293" s="29">
        <f t="shared" si="389"/>
        <v>0</v>
      </c>
      <c r="BG293" s="29">
        <f t="shared" si="377"/>
        <v>-152820</v>
      </c>
      <c r="BH293" s="80">
        <f t="shared" si="378"/>
        <v>94.807657024035237</v>
      </c>
      <c r="BI293" s="29">
        <f t="shared" si="379"/>
        <v>-152820</v>
      </c>
      <c r="BJ293" s="81">
        <f t="shared" si="380"/>
        <v>94.807657024035237</v>
      </c>
    </row>
    <row r="294" spans="1:62" ht="30" hidden="1" x14ac:dyDescent="0.25">
      <c r="A294" s="106" t="s">
        <v>113</v>
      </c>
      <c r="B294" s="124">
        <v>52</v>
      </c>
      <c r="C294" s="124">
        <v>0</v>
      </c>
      <c r="D294" s="3" t="s">
        <v>87</v>
      </c>
      <c r="E294" s="124">
        <v>852</v>
      </c>
      <c r="F294" s="3" t="s">
        <v>106</v>
      </c>
      <c r="G294" s="3" t="s">
        <v>14</v>
      </c>
      <c r="H294" s="3" t="s">
        <v>265</v>
      </c>
      <c r="I294" s="3" t="s">
        <v>114</v>
      </c>
      <c r="J294" s="29">
        <f>'7.ВС'!J316+'7.ВС'!J294+'7.ВС'!J266</f>
        <v>2790360</v>
      </c>
      <c r="K294" s="29">
        <f>'7.ВС'!K316+'7.ВС'!K294+'7.ВС'!K266</f>
        <v>2790360</v>
      </c>
      <c r="L294" s="29">
        <f>'7.ВС'!L316+'7.ВС'!L294+'7.ВС'!L266</f>
        <v>0</v>
      </c>
      <c r="M294" s="29">
        <f>'7.ВС'!M316+'7.ВС'!M294+'7.ВС'!M266</f>
        <v>0</v>
      </c>
      <c r="N294" s="29">
        <f>'7.ВС'!N316+'7.ВС'!N294+'7.ВС'!N266</f>
        <v>840</v>
      </c>
      <c r="O294" s="29">
        <f>'7.ВС'!O316+'7.ВС'!O294+'7.ВС'!O266</f>
        <v>840</v>
      </c>
      <c r="P294" s="29">
        <f>'7.ВС'!P316+'7.ВС'!P294+'7.ВС'!P266</f>
        <v>0</v>
      </c>
      <c r="Q294" s="29">
        <f>'7.ВС'!Q316+'7.ВС'!Q294+'7.ВС'!Q266</f>
        <v>0</v>
      </c>
      <c r="R294" s="29">
        <f>'7.ВС'!R316+'7.ВС'!R294+'7.ВС'!R266</f>
        <v>2791200</v>
      </c>
      <c r="S294" s="29">
        <f>'7.ВС'!S316+'7.ВС'!S294+'7.ВС'!S266</f>
        <v>2791200</v>
      </c>
      <c r="T294" s="29">
        <f>'7.ВС'!T316+'7.ВС'!T294+'7.ВС'!T266</f>
        <v>0</v>
      </c>
      <c r="U294" s="29">
        <f>'7.ВС'!U316+'7.ВС'!U294+'7.ВС'!U266</f>
        <v>0</v>
      </c>
      <c r="V294" s="29">
        <f>'7.ВС'!V316+'7.ВС'!V294+'7.ВС'!V266</f>
        <v>0</v>
      </c>
      <c r="W294" s="29">
        <f>'7.ВС'!W316+'7.ВС'!W294+'7.ВС'!W266</f>
        <v>0</v>
      </c>
      <c r="X294" s="29">
        <f>'7.ВС'!X316+'7.ВС'!X294+'7.ВС'!X266</f>
        <v>0</v>
      </c>
      <c r="Y294" s="29">
        <f>'7.ВС'!Y316+'7.ВС'!Y294+'7.ВС'!Y266</f>
        <v>0</v>
      </c>
      <c r="Z294" s="29">
        <f>'7.ВС'!Z316+'7.ВС'!Z294+'7.ВС'!Z266</f>
        <v>2791200</v>
      </c>
      <c r="AA294" s="29">
        <f>'7.ВС'!AA316+'7.ВС'!AA294+'7.ВС'!AA266</f>
        <v>2791200</v>
      </c>
      <c r="AB294" s="29">
        <f>'7.ВС'!AB316+'7.ВС'!AB294+'7.ВС'!AB266</f>
        <v>0</v>
      </c>
      <c r="AC294" s="29">
        <f>'7.ВС'!AC316+'7.ВС'!AC294+'7.ВС'!AC266</f>
        <v>0</v>
      </c>
      <c r="AD294" s="29">
        <f>'7.ВС'!AD316+'7.ВС'!AD294+'7.ВС'!AD266</f>
        <v>0</v>
      </c>
      <c r="AE294" s="29">
        <f>'7.ВС'!AE316+'7.ВС'!AE294+'7.ВС'!AE266</f>
        <v>0</v>
      </c>
      <c r="AF294" s="29">
        <f>'7.ВС'!AF316+'7.ВС'!AF294+'7.ВС'!AF266</f>
        <v>0</v>
      </c>
      <c r="AG294" s="29">
        <f>'7.ВС'!AG316+'7.ВС'!AG294+'7.ВС'!AG266</f>
        <v>0</v>
      </c>
      <c r="AH294" s="29">
        <f>'7.ВС'!AH316+'7.ВС'!AH294+'7.ВС'!AH266</f>
        <v>2791200</v>
      </c>
      <c r="AI294" s="29">
        <f>'7.ВС'!AI316+'7.ВС'!AI294+'7.ВС'!AI266</f>
        <v>2791200</v>
      </c>
      <c r="AJ294" s="29">
        <f>'7.ВС'!AJ316+'7.ВС'!AJ294+'7.ВС'!AJ266</f>
        <v>0</v>
      </c>
      <c r="AK294" s="29">
        <f>'7.ВС'!AK316+'7.ВС'!AK294+'7.ВС'!AK266</f>
        <v>0</v>
      </c>
      <c r="AL294" s="29"/>
      <c r="AM294" s="29"/>
      <c r="AN294" s="29"/>
      <c r="AO294" s="29"/>
      <c r="AP294" s="29"/>
      <c r="AQ294" s="29">
        <f>'7.ВС'!AQ316+'7.ВС'!AQ294+'7.ВС'!AQ266</f>
        <v>2790360</v>
      </c>
      <c r="AR294" s="29"/>
      <c r="AS294" s="9">
        <f t="shared" si="356"/>
        <v>2790360</v>
      </c>
      <c r="AT294" s="29"/>
      <c r="AU294" s="9">
        <f t="shared" si="375"/>
        <v>2790360</v>
      </c>
      <c r="AV294" s="29">
        <f>'7.ВС'!AV316+'7.ВС'!AV294+'7.ВС'!AV266</f>
        <v>2790360</v>
      </c>
      <c r="AW294" s="29"/>
      <c r="AX294" s="29">
        <f t="shared" si="358"/>
        <v>2790360</v>
      </c>
      <c r="AY294" s="29"/>
      <c r="AZ294" s="29">
        <f t="shared" si="376"/>
        <v>2790360</v>
      </c>
      <c r="BA294" s="29"/>
      <c r="BB294" s="29">
        <f>'7.ВС'!BA316+'7.ВС'!BA294+'7.ВС'!BA266</f>
        <v>2943180</v>
      </c>
      <c r="BC294" s="29">
        <f>'7.ВС'!BB316+'7.ВС'!BB294+'7.ВС'!BB266</f>
        <v>2943180</v>
      </c>
      <c r="BD294" s="29">
        <f>'7.ВС'!BC316+'7.ВС'!BC294+'7.ВС'!BC266</f>
        <v>2943180</v>
      </c>
      <c r="BE294" s="29">
        <f>'7.ВС'!BD316+'7.ВС'!BD294+'7.ВС'!BD266</f>
        <v>0</v>
      </c>
      <c r="BF294" s="29">
        <f>'7.ВС'!BE316+'7.ВС'!BE294+'7.ВС'!BE266</f>
        <v>0</v>
      </c>
      <c r="BG294" s="29">
        <f t="shared" si="377"/>
        <v>-152820</v>
      </c>
      <c r="BH294" s="80">
        <f t="shared" si="378"/>
        <v>94.807657024035237</v>
      </c>
      <c r="BI294" s="29">
        <f t="shared" si="379"/>
        <v>-152820</v>
      </c>
      <c r="BJ294" s="81">
        <f t="shared" si="380"/>
        <v>94.807657024035237</v>
      </c>
    </row>
    <row r="295" spans="1:62" ht="30" hidden="1" x14ac:dyDescent="0.25">
      <c r="A295" s="126" t="s">
        <v>131</v>
      </c>
      <c r="B295" s="124">
        <v>52</v>
      </c>
      <c r="C295" s="124">
        <v>0</v>
      </c>
      <c r="D295" s="3" t="s">
        <v>42</v>
      </c>
      <c r="E295" s="124">
        <v>852</v>
      </c>
      <c r="F295" s="3" t="s">
        <v>106</v>
      </c>
      <c r="G295" s="3" t="s">
        <v>67</v>
      </c>
      <c r="H295" s="3" t="s">
        <v>265</v>
      </c>
      <c r="I295" s="3" t="s">
        <v>132</v>
      </c>
      <c r="J295" s="29">
        <f t="shared" ref="J295:BF295" si="390">J296</f>
        <v>1402800</v>
      </c>
      <c r="K295" s="29">
        <f t="shared" si="390"/>
        <v>1402800</v>
      </c>
      <c r="L295" s="29">
        <f t="shared" si="390"/>
        <v>0</v>
      </c>
      <c r="M295" s="29">
        <f t="shared" si="390"/>
        <v>0</v>
      </c>
      <c r="N295" s="29">
        <f t="shared" si="390"/>
        <v>0</v>
      </c>
      <c r="O295" s="29">
        <f t="shared" si="390"/>
        <v>0</v>
      </c>
      <c r="P295" s="29">
        <f t="shared" si="390"/>
        <v>0</v>
      </c>
      <c r="Q295" s="29">
        <f t="shared" si="390"/>
        <v>0</v>
      </c>
      <c r="R295" s="29">
        <f t="shared" si="390"/>
        <v>1402800</v>
      </c>
      <c r="S295" s="29">
        <f t="shared" si="390"/>
        <v>1402800</v>
      </c>
      <c r="T295" s="29">
        <f t="shared" si="390"/>
        <v>0</v>
      </c>
      <c r="U295" s="29">
        <f t="shared" si="390"/>
        <v>0</v>
      </c>
      <c r="V295" s="29">
        <f t="shared" si="390"/>
        <v>0</v>
      </c>
      <c r="W295" s="29">
        <f t="shared" si="390"/>
        <v>0</v>
      </c>
      <c r="X295" s="29">
        <f t="shared" si="390"/>
        <v>0</v>
      </c>
      <c r="Y295" s="29">
        <f t="shared" si="390"/>
        <v>0</v>
      </c>
      <c r="Z295" s="29">
        <f t="shared" si="390"/>
        <v>1402800</v>
      </c>
      <c r="AA295" s="29">
        <f t="shared" si="390"/>
        <v>1402800</v>
      </c>
      <c r="AB295" s="29">
        <f t="shared" si="390"/>
        <v>0</v>
      </c>
      <c r="AC295" s="29">
        <f t="shared" si="390"/>
        <v>0</v>
      </c>
      <c r="AD295" s="29">
        <f t="shared" si="390"/>
        <v>0</v>
      </c>
      <c r="AE295" s="29">
        <f t="shared" si="390"/>
        <v>0</v>
      </c>
      <c r="AF295" s="29">
        <f t="shared" si="390"/>
        <v>0</v>
      </c>
      <c r="AG295" s="29">
        <f t="shared" si="390"/>
        <v>0</v>
      </c>
      <c r="AH295" s="29">
        <f t="shared" si="390"/>
        <v>1402800</v>
      </c>
      <c r="AI295" s="29">
        <f t="shared" si="390"/>
        <v>1402800</v>
      </c>
      <c r="AJ295" s="29">
        <f t="shared" si="390"/>
        <v>0</v>
      </c>
      <c r="AK295" s="29">
        <f t="shared" si="390"/>
        <v>0</v>
      </c>
      <c r="AL295" s="29"/>
      <c r="AM295" s="29"/>
      <c r="AN295" s="29"/>
      <c r="AO295" s="29"/>
      <c r="AP295" s="29"/>
      <c r="AQ295" s="29">
        <f t="shared" si="390"/>
        <v>1402800</v>
      </c>
      <c r="AR295" s="29"/>
      <c r="AS295" s="9">
        <f t="shared" si="356"/>
        <v>1402800</v>
      </c>
      <c r="AT295" s="29"/>
      <c r="AU295" s="9">
        <f t="shared" si="375"/>
        <v>1402800</v>
      </c>
      <c r="AV295" s="29">
        <f t="shared" si="390"/>
        <v>1402800</v>
      </c>
      <c r="AW295" s="29"/>
      <c r="AX295" s="29">
        <f t="shared" si="358"/>
        <v>1402800</v>
      </c>
      <c r="AY295" s="29"/>
      <c r="AZ295" s="29">
        <f t="shared" si="376"/>
        <v>1402800</v>
      </c>
      <c r="BA295" s="29"/>
      <c r="BB295" s="29">
        <f t="shared" si="390"/>
        <v>1411200</v>
      </c>
      <c r="BC295" s="29">
        <f t="shared" si="390"/>
        <v>1411200</v>
      </c>
      <c r="BD295" s="29">
        <f t="shared" si="390"/>
        <v>1411200</v>
      </c>
      <c r="BE295" s="29">
        <f t="shared" si="390"/>
        <v>0</v>
      </c>
      <c r="BF295" s="29">
        <f t="shared" si="390"/>
        <v>0</v>
      </c>
      <c r="BG295" s="29">
        <f t="shared" si="377"/>
        <v>-8400</v>
      </c>
      <c r="BH295" s="80">
        <f t="shared" si="378"/>
        <v>99.404761904761912</v>
      </c>
      <c r="BI295" s="29">
        <f t="shared" si="379"/>
        <v>-8400</v>
      </c>
      <c r="BJ295" s="81">
        <f t="shared" si="380"/>
        <v>99.404761904761912</v>
      </c>
    </row>
    <row r="296" spans="1:62" ht="60" hidden="1" x14ac:dyDescent="0.25">
      <c r="A296" s="126" t="s">
        <v>133</v>
      </c>
      <c r="B296" s="124">
        <v>52</v>
      </c>
      <c r="C296" s="124">
        <v>0</v>
      </c>
      <c r="D296" s="3" t="s">
        <v>42</v>
      </c>
      <c r="E296" s="124">
        <v>852</v>
      </c>
      <c r="F296" s="3" t="s">
        <v>127</v>
      </c>
      <c r="G296" s="3" t="s">
        <v>61</v>
      </c>
      <c r="H296" s="3" t="s">
        <v>265</v>
      </c>
      <c r="I296" s="3" t="s">
        <v>134</v>
      </c>
      <c r="J296" s="29">
        <f>'7.ВС'!J338</f>
        <v>1402800</v>
      </c>
      <c r="K296" s="29">
        <f>'7.ВС'!K338</f>
        <v>1402800</v>
      </c>
      <c r="L296" s="29">
        <f>'7.ВС'!L338</f>
        <v>0</v>
      </c>
      <c r="M296" s="29">
        <f>'7.ВС'!M338</f>
        <v>0</v>
      </c>
      <c r="N296" s="29">
        <f>'7.ВС'!N338</f>
        <v>0</v>
      </c>
      <c r="O296" s="29">
        <f>'7.ВС'!O338</f>
        <v>0</v>
      </c>
      <c r="P296" s="29">
        <f>'7.ВС'!P338</f>
        <v>0</v>
      </c>
      <c r="Q296" s="29">
        <f>'7.ВС'!Q338</f>
        <v>0</v>
      </c>
      <c r="R296" s="29">
        <f>'7.ВС'!R338</f>
        <v>1402800</v>
      </c>
      <c r="S296" s="29">
        <f>'7.ВС'!S338</f>
        <v>1402800</v>
      </c>
      <c r="T296" s="29">
        <f>'7.ВС'!T338</f>
        <v>0</v>
      </c>
      <c r="U296" s="29">
        <f>'7.ВС'!U338</f>
        <v>0</v>
      </c>
      <c r="V296" s="29">
        <f>'7.ВС'!V338</f>
        <v>0</v>
      </c>
      <c r="W296" s="29">
        <f>'7.ВС'!W338</f>
        <v>0</v>
      </c>
      <c r="X296" s="29">
        <f>'7.ВС'!X338</f>
        <v>0</v>
      </c>
      <c r="Y296" s="29">
        <f>'7.ВС'!Y338</f>
        <v>0</v>
      </c>
      <c r="Z296" s="29">
        <f>'7.ВС'!Z338</f>
        <v>1402800</v>
      </c>
      <c r="AA296" s="29">
        <f>'7.ВС'!AA338</f>
        <v>1402800</v>
      </c>
      <c r="AB296" s="29">
        <f>'7.ВС'!AB338</f>
        <v>0</v>
      </c>
      <c r="AC296" s="29">
        <f>'7.ВС'!AC338</f>
        <v>0</v>
      </c>
      <c r="AD296" s="29">
        <f>'7.ВС'!AD338</f>
        <v>0</v>
      </c>
      <c r="AE296" s="29">
        <f>'7.ВС'!AE338</f>
        <v>0</v>
      </c>
      <c r="AF296" s="29">
        <f>'7.ВС'!AF338</f>
        <v>0</v>
      </c>
      <c r="AG296" s="29">
        <f>'7.ВС'!AG338</f>
        <v>0</v>
      </c>
      <c r="AH296" s="29">
        <f>'7.ВС'!AH338</f>
        <v>1402800</v>
      </c>
      <c r="AI296" s="29">
        <f>'7.ВС'!AI338</f>
        <v>1402800</v>
      </c>
      <c r="AJ296" s="29">
        <f>'7.ВС'!AJ338</f>
        <v>0</v>
      </c>
      <c r="AK296" s="29">
        <f>'7.ВС'!AK338</f>
        <v>0</v>
      </c>
      <c r="AL296" s="29"/>
      <c r="AM296" s="29"/>
      <c r="AN296" s="29"/>
      <c r="AO296" s="29"/>
      <c r="AP296" s="29"/>
      <c r="AQ296" s="29">
        <f>'7.ВС'!AQ338</f>
        <v>1402800</v>
      </c>
      <c r="AR296" s="29"/>
      <c r="AS296" s="9">
        <f t="shared" si="356"/>
        <v>1402800</v>
      </c>
      <c r="AT296" s="29"/>
      <c r="AU296" s="9">
        <f t="shared" si="375"/>
        <v>1402800</v>
      </c>
      <c r="AV296" s="29">
        <f>'7.ВС'!AV338</f>
        <v>1402800</v>
      </c>
      <c r="AW296" s="29"/>
      <c r="AX296" s="29">
        <f t="shared" si="358"/>
        <v>1402800</v>
      </c>
      <c r="AY296" s="29"/>
      <c r="AZ296" s="29">
        <f t="shared" si="376"/>
        <v>1402800</v>
      </c>
      <c r="BA296" s="29"/>
      <c r="BB296" s="29">
        <f>'7.ВС'!BA338</f>
        <v>1411200</v>
      </c>
      <c r="BC296" s="29">
        <f>'7.ВС'!BB338</f>
        <v>1411200</v>
      </c>
      <c r="BD296" s="29">
        <f>'7.ВС'!BC338</f>
        <v>1411200</v>
      </c>
      <c r="BE296" s="29">
        <f>'7.ВС'!BD338</f>
        <v>0</v>
      </c>
      <c r="BF296" s="29">
        <f>'7.ВС'!BE338</f>
        <v>0</v>
      </c>
      <c r="BG296" s="29">
        <f t="shared" si="377"/>
        <v>-8400</v>
      </c>
      <c r="BH296" s="80">
        <f t="shared" si="378"/>
        <v>99.404761904761912</v>
      </c>
      <c r="BI296" s="29">
        <f t="shared" si="379"/>
        <v>-8400</v>
      </c>
      <c r="BJ296" s="81">
        <f t="shared" si="380"/>
        <v>99.404761904761912</v>
      </c>
    </row>
    <row r="297" spans="1:62" ht="75.75" customHeight="1" x14ac:dyDescent="0.25">
      <c r="A297" s="25" t="s">
        <v>254</v>
      </c>
      <c r="B297" s="13">
        <v>52</v>
      </c>
      <c r="C297" s="13">
        <v>0</v>
      </c>
      <c r="D297" s="27" t="s">
        <v>235</v>
      </c>
      <c r="E297" s="13"/>
      <c r="F297" s="27"/>
      <c r="G297" s="27"/>
      <c r="H297" s="27"/>
      <c r="I297" s="27"/>
      <c r="J297" s="30">
        <f t="shared" ref="J297:BF297" si="391">J298</f>
        <v>9096800</v>
      </c>
      <c r="K297" s="30">
        <f t="shared" si="391"/>
        <v>9096800</v>
      </c>
      <c r="L297" s="30">
        <f t="shared" si="391"/>
        <v>0</v>
      </c>
      <c r="M297" s="30">
        <f t="shared" si="391"/>
        <v>0</v>
      </c>
      <c r="N297" s="30">
        <f t="shared" si="391"/>
        <v>0</v>
      </c>
      <c r="O297" s="30">
        <f t="shared" si="391"/>
        <v>0</v>
      </c>
      <c r="P297" s="30">
        <f t="shared" si="391"/>
        <v>0</v>
      </c>
      <c r="Q297" s="30">
        <f t="shared" si="391"/>
        <v>0</v>
      </c>
      <c r="R297" s="30">
        <f t="shared" si="391"/>
        <v>9096800</v>
      </c>
      <c r="S297" s="30">
        <f t="shared" si="391"/>
        <v>9096800</v>
      </c>
      <c r="T297" s="30">
        <f t="shared" si="391"/>
        <v>0</v>
      </c>
      <c r="U297" s="30">
        <f t="shared" si="391"/>
        <v>0</v>
      </c>
      <c r="V297" s="30">
        <f t="shared" si="391"/>
        <v>0</v>
      </c>
      <c r="W297" s="30">
        <f t="shared" si="391"/>
        <v>0</v>
      </c>
      <c r="X297" s="30">
        <f t="shared" si="391"/>
        <v>0</v>
      </c>
      <c r="Y297" s="30">
        <f t="shared" si="391"/>
        <v>0</v>
      </c>
      <c r="Z297" s="30">
        <f t="shared" si="391"/>
        <v>9096800</v>
      </c>
      <c r="AA297" s="30">
        <f t="shared" si="391"/>
        <v>9096800</v>
      </c>
      <c r="AB297" s="30">
        <f t="shared" si="391"/>
        <v>0</v>
      </c>
      <c r="AC297" s="30">
        <f t="shared" si="391"/>
        <v>0</v>
      </c>
      <c r="AD297" s="30">
        <f t="shared" si="391"/>
        <v>-410600</v>
      </c>
      <c r="AE297" s="30">
        <f t="shared" si="391"/>
        <v>-410600</v>
      </c>
      <c r="AF297" s="30">
        <f t="shared" si="391"/>
        <v>0</v>
      </c>
      <c r="AG297" s="30">
        <f t="shared" si="391"/>
        <v>0</v>
      </c>
      <c r="AH297" s="30">
        <f t="shared" si="391"/>
        <v>8686200</v>
      </c>
      <c r="AI297" s="30">
        <f t="shared" si="391"/>
        <v>8686200</v>
      </c>
      <c r="AJ297" s="30">
        <f t="shared" si="391"/>
        <v>0</v>
      </c>
      <c r="AK297" s="30">
        <f t="shared" si="391"/>
        <v>0</v>
      </c>
      <c r="AL297" s="30"/>
      <c r="AM297" s="30"/>
      <c r="AN297" s="30"/>
      <c r="AO297" s="30"/>
      <c r="AP297" s="30"/>
      <c r="AQ297" s="30">
        <f t="shared" si="391"/>
        <v>10382600</v>
      </c>
      <c r="AR297" s="30"/>
      <c r="AS297" s="9">
        <f t="shared" si="356"/>
        <v>10382600</v>
      </c>
      <c r="AT297" s="30"/>
      <c r="AU297" s="9">
        <f t="shared" si="375"/>
        <v>10382600</v>
      </c>
      <c r="AV297" s="30">
        <f t="shared" si="391"/>
        <v>7846400</v>
      </c>
      <c r="AW297" s="30"/>
      <c r="AX297" s="29">
        <f t="shared" si="358"/>
        <v>7846400</v>
      </c>
      <c r="AY297" s="30"/>
      <c r="AZ297" s="29">
        <f t="shared" si="376"/>
        <v>7846400</v>
      </c>
      <c r="BA297" s="30"/>
      <c r="BB297" s="30">
        <f t="shared" si="391"/>
        <v>8546500</v>
      </c>
      <c r="BC297" s="30">
        <f t="shared" si="391"/>
        <v>8610163.5</v>
      </c>
      <c r="BD297" s="30">
        <f t="shared" si="391"/>
        <v>8546500</v>
      </c>
      <c r="BE297" s="30">
        <f t="shared" si="391"/>
        <v>966676</v>
      </c>
      <c r="BF297" s="30">
        <f t="shared" si="391"/>
        <v>966676</v>
      </c>
      <c r="BG297" s="29">
        <f t="shared" si="377"/>
        <v>550300</v>
      </c>
      <c r="BH297" s="80">
        <f t="shared" si="378"/>
        <v>106.4388931141403</v>
      </c>
      <c r="BI297" s="29">
        <f t="shared" si="379"/>
        <v>486636.5</v>
      </c>
      <c r="BJ297" s="81">
        <f t="shared" si="380"/>
        <v>105.65188454319131</v>
      </c>
    </row>
    <row r="298" spans="1:62" s="31" customFormat="1" ht="42.75" x14ac:dyDescent="0.25">
      <c r="A298" s="25" t="s">
        <v>156</v>
      </c>
      <c r="B298" s="13">
        <v>52</v>
      </c>
      <c r="C298" s="13">
        <v>0</v>
      </c>
      <c r="D298" s="33" t="s">
        <v>235</v>
      </c>
      <c r="E298" s="13">
        <v>852</v>
      </c>
      <c r="F298" s="4"/>
      <c r="G298" s="4"/>
      <c r="H298" s="4"/>
      <c r="I298" s="3"/>
      <c r="J298" s="30">
        <f>J299+J302+J307+J310+J314</f>
        <v>9096800</v>
      </c>
      <c r="K298" s="30">
        <f t="shared" ref="K298:U298" si="392">K299+K302+K307+K310+K314</f>
        <v>9096800</v>
      </c>
      <c r="L298" s="30">
        <f t="shared" si="392"/>
        <v>0</v>
      </c>
      <c r="M298" s="30">
        <f t="shared" si="392"/>
        <v>0</v>
      </c>
      <c r="N298" s="30">
        <f t="shared" si="392"/>
        <v>0</v>
      </c>
      <c r="O298" s="30">
        <f t="shared" si="392"/>
        <v>0</v>
      </c>
      <c r="P298" s="30">
        <f t="shared" si="392"/>
        <v>0</v>
      </c>
      <c r="Q298" s="30">
        <f t="shared" si="392"/>
        <v>0</v>
      </c>
      <c r="R298" s="30">
        <f t="shared" si="392"/>
        <v>9096800</v>
      </c>
      <c r="S298" s="30">
        <f t="shared" si="392"/>
        <v>9096800</v>
      </c>
      <c r="T298" s="30">
        <f t="shared" si="392"/>
        <v>0</v>
      </c>
      <c r="U298" s="30">
        <f t="shared" si="392"/>
        <v>0</v>
      </c>
      <c r="V298" s="30">
        <f t="shared" ref="V298" si="393">V299+V302+V307+V310+V314</f>
        <v>0</v>
      </c>
      <c r="W298" s="30">
        <f t="shared" ref="W298" si="394">W299+W302+W307+W310+W314</f>
        <v>0</v>
      </c>
      <c r="X298" s="30">
        <f t="shared" ref="X298" si="395">X299+X302+X307+X310+X314</f>
        <v>0</v>
      </c>
      <c r="Y298" s="30">
        <f t="shared" ref="Y298" si="396">Y299+Y302+Y307+Y310+Y314</f>
        <v>0</v>
      </c>
      <c r="Z298" s="30">
        <f t="shared" ref="Z298" si="397">Z299+Z302+Z307+Z310+Z314</f>
        <v>9096800</v>
      </c>
      <c r="AA298" s="30">
        <f t="shared" ref="AA298" si="398">AA299+AA302+AA307+AA310+AA314</f>
        <v>9096800</v>
      </c>
      <c r="AB298" s="30">
        <f t="shared" ref="AB298" si="399">AB299+AB302+AB307+AB310+AB314</f>
        <v>0</v>
      </c>
      <c r="AC298" s="30">
        <f t="shared" ref="AC298:AJ298" si="400">AC299+AC302+AC307+AC310+AC314</f>
        <v>0</v>
      </c>
      <c r="AD298" s="30">
        <f t="shared" si="400"/>
        <v>-410600</v>
      </c>
      <c r="AE298" s="30">
        <f t="shared" si="400"/>
        <v>-410600</v>
      </c>
      <c r="AF298" s="30">
        <f t="shared" si="400"/>
        <v>0</v>
      </c>
      <c r="AG298" s="30">
        <f t="shared" si="400"/>
        <v>0</v>
      </c>
      <c r="AH298" s="30">
        <f t="shared" si="400"/>
        <v>8686200</v>
      </c>
      <c r="AI298" s="30">
        <f t="shared" si="400"/>
        <v>8686200</v>
      </c>
      <c r="AJ298" s="30">
        <f t="shared" si="400"/>
        <v>0</v>
      </c>
      <c r="AK298" s="30">
        <f t="shared" ref="AK298" si="401">AK299+AK302+AK307+AK310+AK314</f>
        <v>0</v>
      </c>
      <c r="AL298" s="30"/>
      <c r="AM298" s="30"/>
      <c r="AN298" s="30"/>
      <c r="AO298" s="30"/>
      <c r="AP298" s="30"/>
      <c r="AQ298" s="30">
        <f>AQ299+AQ302+AQ307+AQ310+AQ314</f>
        <v>10382600</v>
      </c>
      <c r="AR298" s="30"/>
      <c r="AS298" s="9">
        <f t="shared" si="356"/>
        <v>10382600</v>
      </c>
      <c r="AT298" s="30"/>
      <c r="AU298" s="9">
        <f t="shared" si="375"/>
        <v>10382600</v>
      </c>
      <c r="AV298" s="30">
        <f>AV299+AV302+AV307+AV310+AV314</f>
        <v>7846400</v>
      </c>
      <c r="AW298" s="30"/>
      <c r="AX298" s="29">
        <f t="shared" si="358"/>
        <v>7846400</v>
      </c>
      <c r="AY298" s="30"/>
      <c r="AZ298" s="29">
        <f t="shared" si="376"/>
        <v>7846400</v>
      </c>
      <c r="BA298" s="30"/>
      <c r="BB298" s="30">
        <f t="shared" ref="BB298" si="402">BB299+BB302+BB307+BB310+BB314</f>
        <v>8546500</v>
      </c>
      <c r="BC298" s="30">
        <f t="shared" ref="BC298:BF298" si="403">BC299+BC302+BC307+BC310+BC314</f>
        <v>8610163.5</v>
      </c>
      <c r="BD298" s="30">
        <f t="shared" si="403"/>
        <v>8546500</v>
      </c>
      <c r="BE298" s="30">
        <f t="shared" si="403"/>
        <v>966676</v>
      </c>
      <c r="BF298" s="30">
        <f t="shared" si="403"/>
        <v>966676</v>
      </c>
      <c r="BG298" s="29">
        <f t="shared" si="377"/>
        <v>550300</v>
      </c>
      <c r="BH298" s="80">
        <f t="shared" si="378"/>
        <v>106.4388931141403</v>
      </c>
      <c r="BI298" s="29">
        <f t="shared" si="379"/>
        <v>486636.5</v>
      </c>
      <c r="BJ298" s="81">
        <f t="shared" si="380"/>
        <v>105.65188454319131</v>
      </c>
    </row>
    <row r="299" spans="1:62" ht="62.25" customHeight="1" x14ac:dyDescent="0.25">
      <c r="A299" s="22" t="s">
        <v>187</v>
      </c>
      <c r="B299" s="124">
        <v>52</v>
      </c>
      <c r="C299" s="124">
        <v>0</v>
      </c>
      <c r="D299" s="3" t="s">
        <v>235</v>
      </c>
      <c r="E299" s="124">
        <v>852</v>
      </c>
      <c r="F299" s="3" t="s">
        <v>127</v>
      </c>
      <c r="G299" s="3" t="s">
        <v>61</v>
      </c>
      <c r="H299" s="3" t="s">
        <v>266</v>
      </c>
      <c r="I299" s="27"/>
      <c r="J299" s="29">
        <f t="shared" ref="J299:BC300" si="404">J300</f>
        <v>255000</v>
      </c>
      <c r="K299" s="29">
        <f t="shared" si="404"/>
        <v>255000</v>
      </c>
      <c r="L299" s="29">
        <f t="shared" si="404"/>
        <v>0</v>
      </c>
      <c r="M299" s="29">
        <f t="shared" si="404"/>
        <v>0</v>
      </c>
      <c r="N299" s="29">
        <f t="shared" si="404"/>
        <v>0</v>
      </c>
      <c r="O299" s="29">
        <f t="shared" si="404"/>
        <v>0</v>
      </c>
      <c r="P299" s="29">
        <f t="shared" si="404"/>
        <v>0</v>
      </c>
      <c r="Q299" s="29">
        <f t="shared" si="404"/>
        <v>0</v>
      </c>
      <c r="R299" s="29">
        <f t="shared" si="404"/>
        <v>255000</v>
      </c>
      <c r="S299" s="29">
        <f t="shared" si="404"/>
        <v>255000</v>
      </c>
      <c r="T299" s="29">
        <f t="shared" si="404"/>
        <v>0</v>
      </c>
      <c r="U299" s="29">
        <f t="shared" si="404"/>
        <v>0</v>
      </c>
      <c r="V299" s="29">
        <f t="shared" si="404"/>
        <v>0</v>
      </c>
      <c r="W299" s="29">
        <f t="shared" si="404"/>
        <v>0</v>
      </c>
      <c r="X299" s="29">
        <f t="shared" si="404"/>
        <v>0</v>
      </c>
      <c r="Y299" s="29">
        <f t="shared" si="404"/>
        <v>0</v>
      </c>
      <c r="Z299" s="29">
        <f t="shared" si="404"/>
        <v>255000</v>
      </c>
      <c r="AA299" s="29">
        <f t="shared" si="404"/>
        <v>255000</v>
      </c>
      <c r="AB299" s="29">
        <f t="shared" si="404"/>
        <v>0</v>
      </c>
      <c r="AC299" s="29">
        <f t="shared" si="404"/>
        <v>0</v>
      </c>
      <c r="AD299" s="29">
        <f t="shared" si="404"/>
        <v>-120000</v>
      </c>
      <c r="AE299" s="29">
        <f t="shared" si="404"/>
        <v>-120000</v>
      </c>
      <c r="AF299" s="29">
        <f t="shared" si="404"/>
        <v>0</v>
      </c>
      <c r="AG299" s="29">
        <f t="shared" si="404"/>
        <v>0</v>
      </c>
      <c r="AH299" s="29">
        <f t="shared" si="404"/>
        <v>135000</v>
      </c>
      <c r="AI299" s="29">
        <f t="shared" si="404"/>
        <v>135000</v>
      </c>
      <c r="AJ299" s="29">
        <f t="shared" si="404"/>
        <v>0</v>
      </c>
      <c r="AK299" s="29">
        <f t="shared" si="404"/>
        <v>0</v>
      </c>
      <c r="AL299" s="29"/>
      <c r="AM299" s="29"/>
      <c r="AN299" s="29"/>
      <c r="AO299" s="29"/>
      <c r="AP299" s="29"/>
      <c r="AQ299" s="29">
        <f t="shared" si="404"/>
        <v>255000</v>
      </c>
      <c r="AR299" s="29"/>
      <c r="AS299" s="9">
        <f t="shared" si="356"/>
        <v>255000</v>
      </c>
      <c r="AT299" s="29"/>
      <c r="AU299" s="9">
        <f t="shared" si="375"/>
        <v>255000</v>
      </c>
      <c r="AV299" s="29">
        <f t="shared" si="404"/>
        <v>255000</v>
      </c>
      <c r="AW299" s="29"/>
      <c r="AX299" s="29">
        <f t="shared" si="358"/>
        <v>255000</v>
      </c>
      <c r="AY299" s="29"/>
      <c r="AZ299" s="29">
        <f t="shared" si="376"/>
        <v>255000</v>
      </c>
      <c r="BA299" s="29"/>
      <c r="BB299" s="29">
        <f t="shared" si="404"/>
        <v>234000</v>
      </c>
      <c r="BC299" s="29">
        <f t="shared" si="404"/>
        <v>234000</v>
      </c>
      <c r="BD299" s="29">
        <f t="shared" ref="BB299:BF300" si="405">BD300</f>
        <v>234000</v>
      </c>
      <c r="BE299" s="29">
        <f t="shared" si="405"/>
        <v>0</v>
      </c>
      <c r="BF299" s="29">
        <f t="shared" si="405"/>
        <v>0</v>
      </c>
      <c r="BG299" s="29">
        <f t="shared" si="377"/>
        <v>21000</v>
      </c>
      <c r="BH299" s="80">
        <f t="shared" si="378"/>
        <v>108.97435897435896</v>
      </c>
      <c r="BI299" s="29">
        <f t="shared" si="379"/>
        <v>21000</v>
      </c>
      <c r="BJ299" s="81">
        <f t="shared" si="380"/>
        <v>108.97435897435896</v>
      </c>
    </row>
    <row r="300" spans="1:62" ht="30" x14ac:dyDescent="0.25">
      <c r="A300" s="126" t="s">
        <v>131</v>
      </c>
      <c r="B300" s="124">
        <v>52</v>
      </c>
      <c r="C300" s="124">
        <v>0</v>
      </c>
      <c r="D300" s="3" t="s">
        <v>235</v>
      </c>
      <c r="E300" s="124">
        <v>852</v>
      </c>
      <c r="F300" s="3" t="s">
        <v>127</v>
      </c>
      <c r="G300" s="3" t="s">
        <v>61</v>
      </c>
      <c r="H300" s="3" t="s">
        <v>266</v>
      </c>
      <c r="I300" s="3" t="s">
        <v>132</v>
      </c>
      <c r="J300" s="29">
        <f t="shared" si="404"/>
        <v>255000</v>
      </c>
      <c r="K300" s="29">
        <f t="shared" si="404"/>
        <v>255000</v>
      </c>
      <c r="L300" s="29">
        <f t="shared" si="404"/>
        <v>0</v>
      </c>
      <c r="M300" s="29">
        <f t="shared" si="404"/>
        <v>0</v>
      </c>
      <c r="N300" s="29">
        <f t="shared" si="404"/>
        <v>0</v>
      </c>
      <c r="O300" s="29">
        <f t="shared" si="404"/>
        <v>0</v>
      </c>
      <c r="P300" s="29">
        <f t="shared" si="404"/>
        <v>0</v>
      </c>
      <c r="Q300" s="29">
        <f t="shared" si="404"/>
        <v>0</v>
      </c>
      <c r="R300" s="29">
        <f t="shared" si="404"/>
        <v>255000</v>
      </c>
      <c r="S300" s="29">
        <f t="shared" si="404"/>
        <v>255000</v>
      </c>
      <c r="T300" s="29">
        <f t="shared" si="404"/>
        <v>0</v>
      </c>
      <c r="U300" s="29">
        <f t="shared" si="404"/>
        <v>0</v>
      </c>
      <c r="V300" s="29">
        <f t="shared" si="404"/>
        <v>0</v>
      </c>
      <c r="W300" s="29">
        <f t="shared" si="404"/>
        <v>0</v>
      </c>
      <c r="X300" s="29">
        <f t="shared" si="404"/>
        <v>0</v>
      </c>
      <c r="Y300" s="29">
        <f t="shared" si="404"/>
        <v>0</v>
      </c>
      <c r="Z300" s="29">
        <f t="shared" si="404"/>
        <v>255000</v>
      </c>
      <c r="AA300" s="29">
        <f t="shared" si="404"/>
        <v>255000</v>
      </c>
      <c r="AB300" s="29">
        <f t="shared" si="404"/>
        <v>0</v>
      </c>
      <c r="AC300" s="29">
        <f t="shared" si="404"/>
        <v>0</v>
      </c>
      <c r="AD300" s="29">
        <f t="shared" si="404"/>
        <v>-120000</v>
      </c>
      <c r="AE300" s="29">
        <f t="shared" si="404"/>
        <v>-120000</v>
      </c>
      <c r="AF300" s="29">
        <f t="shared" si="404"/>
        <v>0</v>
      </c>
      <c r="AG300" s="29">
        <f t="shared" si="404"/>
        <v>0</v>
      </c>
      <c r="AH300" s="29">
        <f t="shared" si="404"/>
        <v>135000</v>
      </c>
      <c r="AI300" s="29">
        <f t="shared" si="404"/>
        <v>135000</v>
      </c>
      <c r="AJ300" s="29">
        <f t="shared" si="404"/>
        <v>0</v>
      </c>
      <c r="AK300" s="29">
        <f t="shared" si="404"/>
        <v>0</v>
      </c>
      <c r="AL300" s="29"/>
      <c r="AM300" s="29"/>
      <c r="AN300" s="29"/>
      <c r="AO300" s="29"/>
      <c r="AP300" s="29"/>
      <c r="AQ300" s="29">
        <f t="shared" si="404"/>
        <v>255000</v>
      </c>
      <c r="AR300" s="29"/>
      <c r="AS300" s="9">
        <f t="shared" si="356"/>
        <v>255000</v>
      </c>
      <c r="AT300" s="29"/>
      <c r="AU300" s="9">
        <f t="shared" si="375"/>
        <v>255000</v>
      </c>
      <c r="AV300" s="29">
        <f t="shared" si="404"/>
        <v>255000</v>
      </c>
      <c r="AW300" s="29"/>
      <c r="AX300" s="29">
        <f t="shared" si="358"/>
        <v>255000</v>
      </c>
      <c r="AY300" s="29"/>
      <c r="AZ300" s="29">
        <f t="shared" si="376"/>
        <v>255000</v>
      </c>
      <c r="BA300" s="29"/>
      <c r="BB300" s="29">
        <f t="shared" si="405"/>
        <v>234000</v>
      </c>
      <c r="BC300" s="29">
        <f t="shared" si="405"/>
        <v>234000</v>
      </c>
      <c r="BD300" s="29">
        <f t="shared" si="405"/>
        <v>234000</v>
      </c>
      <c r="BE300" s="29">
        <f t="shared" si="405"/>
        <v>0</v>
      </c>
      <c r="BF300" s="29">
        <f t="shared" si="405"/>
        <v>0</v>
      </c>
      <c r="BG300" s="29">
        <f t="shared" si="377"/>
        <v>21000</v>
      </c>
      <c r="BH300" s="80">
        <f t="shared" si="378"/>
        <v>108.97435897435896</v>
      </c>
      <c r="BI300" s="29">
        <f t="shared" si="379"/>
        <v>21000</v>
      </c>
      <c r="BJ300" s="81">
        <f t="shared" si="380"/>
        <v>108.97435897435896</v>
      </c>
    </row>
    <row r="301" spans="1:62" ht="49.5" customHeight="1" x14ac:dyDescent="0.25">
      <c r="A301" s="126" t="s">
        <v>133</v>
      </c>
      <c r="B301" s="124">
        <v>52</v>
      </c>
      <c r="C301" s="124">
        <v>0</v>
      </c>
      <c r="D301" s="3" t="s">
        <v>235</v>
      </c>
      <c r="E301" s="124">
        <v>852</v>
      </c>
      <c r="F301" s="3" t="s">
        <v>127</v>
      </c>
      <c r="G301" s="3" t="s">
        <v>61</v>
      </c>
      <c r="H301" s="3" t="s">
        <v>266</v>
      </c>
      <c r="I301" s="3" t="s">
        <v>134</v>
      </c>
      <c r="J301" s="29">
        <f>'7.ВС'!J343</f>
        <v>255000</v>
      </c>
      <c r="K301" s="29">
        <f>'7.ВС'!K343</f>
        <v>255000</v>
      </c>
      <c r="L301" s="29">
        <f>'7.ВС'!L343</f>
        <v>0</v>
      </c>
      <c r="M301" s="29">
        <f>'7.ВС'!M343</f>
        <v>0</v>
      </c>
      <c r="N301" s="29">
        <f>'7.ВС'!N343</f>
        <v>0</v>
      </c>
      <c r="O301" s="29">
        <f>'7.ВС'!O343</f>
        <v>0</v>
      </c>
      <c r="P301" s="29">
        <f>'7.ВС'!P343</f>
        <v>0</v>
      </c>
      <c r="Q301" s="29">
        <f>'7.ВС'!Q343</f>
        <v>0</v>
      </c>
      <c r="R301" s="29">
        <f>'7.ВС'!R343</f>
        <v>255000</v>
      </c>
      <c r="S301" s="29">
        <f>'7.ВС'!S343</f>
        <v>255000</v>
      </c>
      <c r="T301" s="29">
        <f>'7.ВС'!T343</f>
        <v>0</v>
      </c>
      <c r="U301" s="29">
        <f>'7.ВС'!U343</f>
        <v>0</v>
      </c>
      <c r="V301" s="29">
        <f>'7.ВС'!V343</f>
        <v>0</v>
      </c>
      <c r="W301" s="29">
        <f>'7.ВС'!W343</f>
        <v>0</v>
      </c>
      <c r="X301" s="29">
        <f>'7.ВС'!X343</f>
        <v>0</v>
      </c>
      <c r="Y301" s="29">
        <f>'7.ВС'!Y343</f>
        <v>0</v>
      </c>
      <c r="Z301" s="29">
        <f>'7.ВС'!Z343</f>
        <v>255000</v>
      </c>
      <c r="AA301" s="29">
        <f>'7.ВС'!AA343</f>
        <v>255000</v>
      </c>
      <c r="AB301" s="29">
        <f>'7.ВС'!AB343</f>
        <v>0</v>
      </c>
      <c r="AC301" s="29">
        <f>'7.ВС'!AC343</f>
        <v>0</v>
      </c>
      <c r="AD301" s="29">
        <f>'7.ВС'!AD343</f>
        <v>-120000</v>
      </c>
      <c r="AE301" s="29">
        <f>'7.ВС'!AE343</f>
        <v>-120000</v>
      </c>
      <c r="AF301" s="29">
        <f>'7.ВС'!AF343</f>
        <v>0</v>
      </c>
      <c r="AG301" s="29">
        <f>'7.ВС'!AG343</f>
        <v>0</v>
      </c>
      <c r="AH301" s="29">
        <f>'7.ВС'!AH343</f>
        <v>135000</v>
      </c>
      <c r="AI301" s="29">
        <f>'7.ВС'!AI343</f>
        <v>135000</v>
      </c>
      <c r="AJ301" s="29">
        <f>'7.ВС'!AJ343</f>
        <v>0</v>
      </c>
      <c r="AK301" s="29">
        <f>'7.ВС'!AK343</f>
        <v>0</v>
      </c>
      <c r="AL301" s="29"/>
      <c r="AM301" s="29"/>
      <c r="AN301" s="29"/>
      <c r="AO301" s="29"/>
      <c r="AP301" s="29"/>
      <c r="AQ301" s="29">
        <f>'7.ВС'!AQ343</f>
        <v>255000</v>
      </c>
      <c r="AR301" s="29"/>
      <c r="AS301" s="9">
        <f t="shared" si="356"/>
        <v>255000</v>
      </c>
      <c r="AT301" s="29"/>
      <c r="AU301" s="9">
        <f t="shared" si="375"/>
        <v>255000</v>
      </c>
      <c r="AV301" s="29">
        <f>'7.ВС'!AV343</f>
        <v>255000</v>
      </c>
      <c r="AW301" s="29"/>
      <c r="AX301" s="29">
        <f t="shared" si="358"/>
        <v>255000</v>
      </c>
      <c r="AY301" s="29"/>
      <c r="AZ301" s="29">
        <f t="shared" si="376"/>
        <v>255000</v>
      </c>
      <c r="BA301" s="29"/>
      <c r="BB301" s="29">
        <f>'7.ВС'!BA343</f>
        <v>234000</v>
      </c>
      <c r="BC301" s="29">
        <f>'7.ВС'!BB343</f>
        <v>234000</v>
      </c>
      <c r="BD301" s="29">
        <f>'7.ВС'!BC343</f>
        <v>234000</v>
      </c>
      <c r="BE301" s="29">
        <f>'7.ВС'!BD343</f>
        <v>0</v>
      </c>
      <c r="BF301" s="29">
        <f>'7.ВС'!BE343</f>
        <v>0</v>
      </c>
      <c r="BG301" s="29">
        <f t="shared" si="377"/>
        <v>21000</v>
      </c>
      <c r="BH301" s="80">
        <f t="shared" si="378"/>
        <v>108.97435897435896</v>
      </c>
      <c r="BI301" s="29">
        <f t="shared" si="379"/>
        <v>21000</v>
      </c>
      <c r="BJ301" s="81">
        <f t="shared" si="380"/>
        <v>108.97435897435896</v>
      </c>
    </row>
    <row r="302" spans="1:62" ht="255" hidden="1" x14ac:dyDescent="0.25">
      <c r="A302" s="22" t="s">
        <v>362</v>
      </c>
      <c r="B302" s="124">
        <v>52</v>
      </c>
      <c r="C302" s="124">
        <v>0</v>
      </c>
      <c r="D302" s="3" t="s">
        <v>235</v>
      </c>
      <c r="E302" s="124">
        <v>852</v>
      </c>
      <c r="F302" s="3"/>
      <c r="G302" s="3"/>
      <c r="H302" s="3" t="s">
        <v>367</v>
      </c>
      <c r="I302" s="3"/>
      <c r="J302" s="29">
        <f t="shared" ref="J302" si="406">J303+J305</f>
        <v>652116</v>
      </c>
      <c r="K302" s="29">
        <f t="shared" ref="K302:U302" si="407">K303+K305</f>
        <v>652116</v>
      </c>
      <c r="L302" s="29">
        <f t="shared" si="407"/>
        <v>0</v>
      </c>
      <c r="M302" s="29">
        <f t="shared" si="407"/>
        <v>0</v>
      </c>
      <c r="N302" s="29">
        <f t="shared" si="407"/>
        <v>0</v>
      </c>
      <c r="O302" s="29">
        <f t="shared" si="407"/>
        <v>0</v>
      </c>
      <c r="P302" s="29">
        <f t="shared" si="407"/>
        <v>0</v>
      </c>
      <c r="Q302" s="29">
        <f t="shared" si="407"/>
        <v>0</v>
      </c>
      <c r="R302" s="29">
        <f t="shared" si="407"/>
        <v>652116</v>
      </c>
      <c r="S302" s="29">
        <f t="shared" si="407"/>
        <v>652116</v>
      </c>
      <c r="T302" s="29">
        <f t="shared" si="407"/>
        <v>0</v>
      </c>
      <c r="U302" s="29">
        <f t="shared" si="407"/>
        <v>0</v>
      </c>
      <c r="V302" s="29">
        <f t="shared" ref="V302:AC302" si="408">V303+V305</f>
        <v>0</v>
      </c>
      <c r="W302" s="29">
        <f t="shared" si="408"/>
        <v>0</v>
      </c>
      <c r="X302" s="29">
        <f t="shared" si="408"/>
        <v>0</v>
      </c>
      <c r="Y302" s="29">
        <f t="shared" si="408"/>
        <v>0</v>
      </c>
      <c r="Z302" s="29">
        <f t="shared" si="408"/>
        <v>652116</v>
      </c>
      <c r="AA302" s="29">
        <f t="shared" si="408"/>
        <v>652116</v>
      </c>
      <c r="AB302" s="29">
        <f t="shared" si="408"/>
        <v>0</v>
      </c>
      <c r="AC302" s="29">
        <f t="shared" si="408"/>
        <v>0</v>
      </c>
      <c r="AD302" s="29">
        <f t="shared" ref="AD302:AK302" si="409">AD303+AD305</f>
        <v>0</v>
      </c>
      <c r="AE302" s="29">
        <f t="shared" si="409"/>
        <v>0</v>
      </c>
      <c r="AF302" s="29">
        <f t="shared" si="409"/>
        <v>0</v>
      </c>
      <c r="AG302" s="29">
        <f t="shared" si="409"/>
        <v>0</v>
      </c>
      <c r="AH302" s="29">
        <f t="shared" si="409"/>
        <v>652116</v>
      </c>
      <c r="AI302" s="29">
        <f t="shared" si="409"/>
        <v>652116</v>
      </c>
      <c r="AJ302" s="29">
        <f t="shared" si="409"/>
        <v>0</v>
      </c>
      <c r="AK302" s="29">
        <f t="shared" si="409"/>
        <v>0</v>
      </c>
      <c r="AL302" s="29"/>
      <c r="AM302" s="29"/>
      <c r="AN302" s="29"/>
      <c r="AO302" s="29"/>
      <c r="AP302" s="29"/>
      <c r="AQ302" s="29">
        <f t="shared" ref="AQ302:BF302" si="410">AQ303+AQ305</f>
        <v>652116</v>
      </c>
      <c r="AR302" s="29"/>
      <c r="AS302" s="9">
        <f t="shared" si="356"/>
        <v>652116</v>
      </c>
      <c r="AT302" s="29"/>
      <c r="AU302" s="9">
        <f t="shared" si="375"/>
        <v>652116</v>
      </c>
      <c r="AV302" s="29">
        <f t="shared" si="410"/>
        <v>652116</v>
      </c>
      <c r="AW302" s="29"/>
      <c r="AX302" s="29">
        <f t="shared" si="358"/>
        <v>652116</v>
      </c>
      <c r="AY302" s="29"/>
      <c r="AZ302" s="29">
        <f t="shared" si="376"/>
        <v>652116</v>
      </c>
      <c r="BA302" s="29"/>
      <c r="BB302" s="29">
        <f t="shared" ref="BB302" si="411">BB303+BB305</f>
        <v>625232</v>
      </c>
      <c r="BC302" s="29">
        <f t="shared" si="410"/>
        <v>625232</v>
      </c>
      <c r="BD302" s="29">
        <f t="shared" si="410"/>
        <v>625232</v>
      </c>
      <c r="BE302" s="29">
        <f t="shared" si="410"/>
        <v>966676</v>
      </c>
      <c r="BF302" s="29">
        <f t="shared" si="410"/>
        <v>966676</v>
      </c>
      <c r="BG302" s="29">
        <f t="shared" si="377"/>
        <v>26884</v>
      </c>
      <c r="BH302" s="80">
        <f t="shared" si="378"/>
        <v>104.2998438979451</v>
      </c>
      <c r="BI302" s="29">
        <f t="shared" si="379"/>
        <v>26884</v>
      </c>
      <c r="BJ302" s="81">
        <f t="shared" si="380"/>
        <v>104.2998438979451</v>
      </c>
    </row>
    <row r="303" spans="1:62" ht="135" hidden="1" x14ac:dyDescent="0.25">
      <c r="A303" s="126" t="s">
        <v>19</v>
      </c>
      <c r="B303" s="124">
        <v>52</v>
      </c>
      <c r="C303" s="124">
        <v>0</v>
      </c>
      <c r="D303" s="3" t="s">
        <v>235</v>
      </c>
      <c r="E303" s="124">
        <v>852</v>
      </c>
      <c r="F303" s="4" t="s">
        <v>127</v>
      </c>
      <c r="G303" s="4" t="s">
        <v>142</v>
      </c>
      <c r="H303" s="3" t="s">
        <v>367</v>
      </c>
      <c r="I303" s="3" t="s">
        <v>21</v>
      </c>
      <c r="J303" s="29">
        <f t="shared" ref="J303:BF303" si="412">J304</f>
        <v>483338</v>
      </c>
      <c r="K303" s="29">
        <f t="shared" si="412"/>
        <v>483338</v>
      </c>
      <c r="L303" s="29">
        <f t="shared" si="412"/>
        <v>0</v>
      </c>
      <c r="M303" s="29">
        <f t="shared" si="412"/>
        <v>0</v>
      </c>
      <c r="N303" s="29">
        <f t="shared" si="412"/>
        <v>0</v>
      </c>
      <c r="O303" s="29">
        <f t="shared" si="412"/>
        <v>0</v>
      </c>
      <c r="P303" s="29">
        <f t="shared" si="412"/>
        <v>0</v>
      </c>
      <c r="Q303" s="29">
        <f t="shared" si="412"/>
        <v>0</v>
      </c>
      <c r="R303" s="29">
        <f t="shared" si="412"/>
        <v>483338</v>
      </c>
      <c r="S303" s="29">
        <f t="shared" si="412"/>
        <v>483338</v>
      </c>
      <c r="T303" s="29">
        <f t="shared" si="412"/>
        <v>0</v>
      </c>
      <c r="U303" s="29">
        <f t="shared" si="412"/>
        <v>0</v>
      </c>
      <c r="V303" s="29">
        <f t="shared" si="412"/>
        <v>20500</v>
      </c>
      <c r="W303" s="29">
        <f t="shared" si="412"/>
        <v>20500</v>
      </c>
      <c r="X303" s="29">
        <f t="shared" si="412"/>
        <v>0</v>
      </c>
      <c r="Y303" s="29">
        <f t="shared" si="412"/>
        <v>0</v>
      </c>
      <c r="Z303" s="29">
        <f t="shared" si="412"/>
        <v>503838</v>
      </c>
      <c r="AA303" s="29">
        <f t="shared" si="412"/>
        <v>503838</v>
      </c>
      <c r="AB303" s="29">
        <f t="shared" si="412"/>
        <v>0</v>
      </c>
      <c r="AC303" s="29">
        <f t="shared" si="412"/>
        <v>0</v>
      </c>
      <c r="AD303" s="29">
        <f t="shared" si="412"/>
        <v>0</v>
      </c>
      <c r="AE303" s="29">
        <f t="shared" si="412"/>
        <v>0</v>
      </c>
      <c r="AF303" s="29">
        <f t="shared" si="412"/>
        <v>0</v>
      </c>
      <c r="AG303" s="29">
        <f t="shared" si="412"/>
        <v>0</v>
      </c>
      <c r="AH303" s="29">
        <f t="shared" si="412"/>
        <v>503838</v>
      </c>
      <c r="AI303" s="29">
        <f t="shared" si="412"/>
        <v>503838</v>
      </c>
      <c r="AJ303" s="29">
        <f t="shared" si="412"/>
        <v>0</v>
      </c>
      <c r="AK303" s="29">
        <f t="shared" si="412"/>
        <v>0</v>
      </c>
      <c r="AL303" s="29"/>
      <c r="AM303" s="29"/>
      <c r="AN303" s="29"/>
      <c r="AO303" s="29"/>
      <c r="AP303" s="29"/>
      <c r="AQ303" s="29">
        <f t="shared" si="412"/>
        <v>483338</v>
      </c>
      <c r="AR303" s="29"/>
      <c r="AS303" s="9">
        <f t="shared" si="356"/>
        <v>483338</v>
      </c>
      <c r="AT303" s="29"/>
      <c r="AU303" s="9">
        <f t="shared" si="375"/>
        <v>483338</v>
      </c>
      <c r="AV303" s="29">
        <f t="shared" si="412"/>
        <v>483338</v>
      </c>
      <c r="AW303" s="29"/>
      <c r="AX303" s="29">
        <f t="shared" si="358"/>
        <v>483338</v>
      </c>
      <c r="AY303" s="29"/>
      <c r="AZ303" s="29">
        <f t="shared" si="376"/>
        <v>483338</v>
      </c>
      <c r="BA303" s="29"/>
      <c r="BB303" s="29">
        <f t="shared" si="412"/>
        <v>437700</v>
      </c>
      <c r="BC303" s="29">
        <f t="shared" si="412"/>
        <v>478400</v>
      </c>
      <c r="BD303" s="29">
        <f t="shared" si="412"/>
        <v>478400</v>
      </c>
      <c r="BE303" s="29">
        <f t="shared" si="412"/>
        <v>966676</v>
      </c>
      <c r="BF303" s="29">
        <f t="shared" si="412"/>
        <v>966676</v>
      </c>
      <c r="BG303" s="29">
        <f t="shared" si="377"/>
        <v>45638</v>
      </c>
      <c r="BH303" s="80">
        <f t="shared" si="378"/>
        <v>110.42677633082019</v>
      </c>
      <c r="BI303" s="29">
        <f t="shared" si="379"/>
        <v>4938</v>
      </c>
      <c r="BJ303" s="81">
        <f t="shared" si="380"/>
        <v>101.0321906354515</v>
      </c>
    </row>
    <row r="304" spans="1:62" ht="45" hidden="1" x14ac:dyDescent="0.25">
      <c r="A304" s="126" t="s">
        <v>11</v>
      </c>
      <c r="B304" s="124">
        <v>52</v>
      </c>
      <c r="C304" s="124">
        <v>0</v>
      </c>
      <c r="D304" s="3" t="s">
        <v>235</v>
      </c>
      <c r="E304" s="124">
        <v>852</v>
      </c>
      <c r="F304" s="4" t="s">
        <v>127</v>
      </c>
      <c r="G304" s="4" t="s">
        <v>142</v>
      </c>
      <c r="H304" s="3" t="s">
        <v>367</v>
      </c>
      <c r="I304" s="3" t="s">
        <v>22</v>
      </c>
      <c r="J304" s="29">
        <f>'7.ВС'!J358</f>
        <v>483338</v>
      </c>
      <c r="K304" s="29">
        <f>'7.ВС'!K358</f>
        <v>483338</v>
      </c>
      <c r="L304" s="29">
        <f>'7.ВС'!L358</f>
        <v>0</v>
      </c>
      <c r="M304" s="29">
        <f>'7.ВС'!M358</f>
        <v>0</v>
      </c>
      <c r="N304" s="29">
        <f>'7.ВС'!N358</f>
        <v>0</v>
      </c>
      <c r="O304" s="29">
        <f>'7.ВС'!O358</f>
        <v>0</v>
      </c>
      <c r="P304" s="29">
        <f>'7.ВС'!P358</f>
        <v>0</v>
      </c>
      <c r="Q304" s="29">
        <f>'7.ВС'!Q358</f>
        <v>0</v>
      </c>
      <c r="R304" s="29">
        <f>'7.ВС'!R358</f>
        <v>483338</v>
      </c>
      <c r="S304" s="29">
        <f>'7.ВС'!S358</f>
        <v>483338</v>
      </c>
      <c r="T304" s="29">
        <f>'7.ВС'!T358</f>
        <v>0</v>
      </c>
      <c r="U304" s="29">
        <f>'7.ВС'!U358</f>
        <v>0</v>
      </c>
      <c r="V304" s="29">
        <f>'7.ВС'!V358</f>
        <v>20500</v>
      </c>
      <c r="W304" s="29">
        <f>'7.ВС'!W358</f>
        <v>20500</v>
      </c>
      <c r="X304" s="29">
        <f>'7.ВС'!X358</f>
        <v>0</v>
      </c>
      <c r="Y304" s="29">
        <f>'7.ВС'!Y358</f>
        <v>0</v>
      </c>
      <c r="Z304" s="29">
        <f>'7.ВС'!Z358</f>
        <v>503838</v>
      </c>
      <c r="AA304" s="29">
        <f>'7.ВС'!AA358</f>
        <v>503838</v>
      </c>
      <c r="AB304" s="29">
        <f>'7.ВС'!AB358</f>
        <v>0</v>
      </c>
      <c r="AC304" s="29">
        <f>'7.ВС'!AC358</f>
        <v>0</v>
      </c>
      <c r="AD304" s="29">
        <f>'7.ВС'!AD358</f>
        <v>0</v>
      </c>
      <c r="AE304" s="29">
        <f>'7.ВС'!AE358</f>
        <v>0</v>
      </c>
      <c r="AF304" s="29">
        <f>'7.ВС'!AF358</f>
        <v>0</v>
      </c>
      <c r="AG304" s="29">
        <f>'7.ВС'!AG358</f>
        <v>0</v>
      </c>
      <c r="AH304" s="29">
        <f>'7.ВС'!AH358</f>
        <v>503838</v>
      </c>
      <c r="AI304" s="29">
        <f>'7.ВС'!AI358</f>
        <v>503838</v>
      </c>
      <c r="AJ304" s="29">
        <f>'7.ВС'!AJ358</f>
        <v>0</v>
      </c>
      <c r="AK304" s="29">
        <f>'7.ВС'!AK358</f>
        <v>0</v>
      </c>
      <c r="AL304" s="29"/>
      <c r="AM304" s="29"/>
      <c r="AN304" s="29"/>
      <c r="AO304" s="29"/>
      <c r="AP304" s="29"/>
      <c r="AQ304" s="29">
        <f>'7.ВС'!AQ358</f>
        <v>483338</v>
      </c>
      <c r="AR304" s="29"/>
      <c r="AS304" s="9">
        <f t="shared" si="356"/>
        <v>483338</v>
      </c>
      <c r="AT304" s="29"/>
      <c r="AU304" s="9">
        <f t="shared" si="375"/>
        <v>483338</v>
      </c>
      <c r="AV304" s="29">
        <f>'7.ВС'!AV358</f>
        <v>483338</v>
      </c>
      <c r="AW304" s="29"/>
      <c r="AX304" s="29">
        <f t="shared" si="358"/>
        <v>483338</v>
      </c>
      <c r="AY304" s="29"/>
      <c r="AZ304" s="29">
        <f t="shared" si="376"/>
        <v>483338</v>
      </c>
      <c r="BA304" s="29"/>
      <c r="BB304" s="29">
        <f>'7.ВС'!BA358</f>
        <v>437700</v>
      </c>
      <c r="BC304" s="29">
        <f>'7.ВС'!BB358</f>
        <v>478400</v>
      </c>
      <c r="BD304" s="29">
        <f>'7.ВС'!BC358</f>
        <v>478400</v>
      </c>
      <c r="BE304" s="29">
        <f>'7.ВС'!BD358</f>
        <v>966676</v>
      </c>
      <c r="BF304" s="29">
        <f>'7.ВС'!BE358</f>
        <v>966676</v>
      </c>
      <c r="BG304" s="29">
        <f t="shared" si="377"/>
        <v>45638</v>
      </c>
      <c r="BH304" s="80">
        <f t="shared" si="378"/>
        <v>110.42677633082019</v>
      </c>
      <c r="BI304" s="29">
        <f t="shared" si="379"/>
        <v>4938</v>
      </c>
      <c r="BJ304" s="81">
        <f t="shared" si="380"/>
        <v>101.0321906354515</v>
      </c>
    </row>
    <row r="305" spans="1:62" ht="60" hidden="1" x14ac:dyDescent="0.25">
      <c r="A305" s="106" t="s">
        <v>25</v>
      </c>
      <c r="B305" s="124">
        <v>52</v>
      </c>
      <c r="C305" s="124">
        <v>0</v>
      </c>
      <c r="D305" s="3" t="s">
        <v>235</v>
      </c>
      <c r="E305" s="124">
        <v>852</v>
      </c>
      <c r="F305" s="4" t="s">
        <v>127</v>
      </c>
      <c r="G305" s="4" t="s">
        <v>142</v>
      </c>
      <c r="H305" s="3" t="s">
        <v>367</v>
      </c>
      <c r="I305" s="3" t="s">
        <v>26</v>
      </c>
      <c r="J305" s="29">
        <f t="shared" ref="J305:BF305" si="413">J306</f>
        <v>168778</v>
      </c>
      <c r="K305" s="29">
        <f t="shared" si="413"/>
        <v>168778</v>
      </c>
      <c r="L305" s="29">
        <f t="shared" si="413"/>
        <v>0</v>
      </c>
      <c r="M305" s="29">
        <f t="shared" si="413"/>
        <v>0</v>
      </c>
      <c r="N305" s="29">
        <f t="shared" si="413"/>
        <v>0</v>
      </c>
      <c r="O305" s="29">
        <f t="shared" si="413"/>
        <v>0</v>
      </c>
      <c r="P305" s="29">
        <f t="shared" si="413"/>
        <v>0</v>
      </c>
      <c r="Q305" s="29">
        <f t="shared" si="413"/>
        <v>0</v>
      </c>
      <c r="R305" s="29">
        <f t="shared" si="413"/>
        <v>168778</v>
      </c>
      <c r="S305" s="29">
        <f t="shared" si="413"/>
        <v>168778</v>
      </c>
      <c r="T305" s="29">
        <f t="shared" si="413"/>
        <v>0</v>
      </c>
      <c r="U305" s="29">
        <f t="shared" si="413"/>
        <v>0</v>
      </c>
      <c r="V305" s="29">
        <f t="shared" si="413"/>
        <v>-20500</v>
      </c>
      <c r="W305" s="29">
        <f t="shared" si="413"/>
        <v>-20500</v>
      </c>
      <c r="X305" s="29">
        <f t="shared" si="413"/>
        <v>0</v>
      </c>
      <c r="Y305" s="29">
        <f t="shared" si="413"/>
        <v>0</v>
      </c>
      <c r="Z305" s="29">
        <f t="shared" si="413"/>
        <v>148278</v>
      </c>
      <c r="AA305" s="29">
        <f t="shared" si="413"/>
        <v>148278</v>
      </c>
      <c r="AB305" s="29">
        <f t="shared" si="413"/>
        <v>0</v>
      </c>
      <c r="AC305" s="29">
        <f t="shared" si="413"/>
        <v>0</v>
      </c>
      <c r="AD305" s="29">
        <f t="shared" si="413"/>
        <v>0</v>
      </c>
      <c r="AE305" s="29">
        <f t="shared" si="413"/>
        <v>0</v>
      </c>
      <c r="AF305" s="29">
        <f t="shared" si="413"/>
        <v>0</v>
      </c>
      <c r="AG305" s="29">
        <f t="shared" si="413"/>
        <v>0</v>
      </c>
      <c r="AH305" s="29">
        <f t="shared" si="413"/>
        <v>148278</v>
      </c>
      <c r="AI305" s="29">
        <f t="shared" si="413"/>
        <v>148278</v>
      </c>
      <c r="AJ305" s="29">
        <f t="shared" si="413"/>
        <v>0</v>
      </c>
      <c r="AK305" s="29">
        <f t="shared" si="413"/>
        <v>0</v>
      </c>
      <c r="AL305" s="29"/>
      <c r="AM305" s="29"/>
      <c r="AN305" s="29"/>
      <c r="AO305" s="29"/>
      <c r="AP305" s="29"/>
      <c r="AQ305" s="29">
        <f t="shared" si="413"/>
        <v>168778</v>
      </c>
      <c r="AR305" s="29"/>
      <c r="AS305" s="9">
        <f t="shared" si="356"/>
        <v>168778</v>
      </c>
      <c r="AT305" s="29"/>
      <c r="AU305" s="9">
        <f t="shared" si="375"/>
        <v>168778</v>
      </c>
      <c r="AV305" s="29">
        <f t="shared" si="413"/>
        <v>168778</v>
      </c>
      <c r="AW305" s="29"/>
      <c r="AX305" s="29">
        <f t="shared" si="358"/>
        <v>168778</v>
      </c>
      <c r="AY305" s="29"/>
      <c r="AZ305" s="29">
        <f t="shared" si="376"/>
        <v>168778</v>
      </c>
      <c r="BA305" s="29"/>
      <c r="BB305" s="29">
        <f t="shared" si="413"/>
        <v>187532</v>
      </c>
      <c r="BC305" s="29">
        <f t="shared" si="413"/>
        <v>146832</v>
      </c>
      <c r="BD305" s="29">
        <f t="shared" si="413"/>
        <v>146832</v>
      </c>
      <c r="BE305" s="29">
        <f t="shared" si="413"/>
        <v>0</v>
      </c>
      <c r="BF305" s="29">
        <f t="shared" si="413"/>
        <v>0</v>
      </c>
      <c r="BG305" s="29">
        <f t="shared" si="377"/>
        <v>-18754</v>
      </c>
      <c r="BH305" s="80">
        <f t="shared" si="378"/>
        <v>89.999573406138694</v>
      </c>
      <c r="BI305" s="29">
        <f t="shared" si="379"/>
        <v>21946</v>
      </c>
      <c r="BJ305" s="81">
        <f t="shared" si="380"/>
        <v>114.94633322436528</v>
      </c>
    </row>
    <row r="306" spans="1:62" s="31" customFormat="1" ht="60" hidden="1" x14ac:dyDescent="0.25">
      <c r="A306" s="106" t="s">
        <v>12</v>
      </c>
      <c r="B306" s="124">
        <v>52</v>
      </c>
      <c r="C306" s="124">
        <v>0</v>
      </c>
      <c r="D306" s="3" t="s">
        <v>235</v>
      </c>
      <c r="E306" s="124">
        <v>852</v>
      </c>
      <c r="F306" s="4" t="s">
        <v>127</v>
      </c>
      <c r="G306" s="4" t="s">
        <v>142</v>
      </c>
      <c r="H306" s="3" t="s">
        <v>367</v>
      </c>
      <c r="I306" s="3" t="s">
        <v>27</v>
      </c>
      <c r="J306" s="29">
        <f>'7.ВС'!J360</f>
        <v>168778</v>
      </c>
      <c r="K306" s="29">
        <f>'7.ВС'!K360</f>
        <v>168778</v>
      </c>
      <c r="L306" s="29">
        <f>'7.ВС'!L360</f>
        <v>0</v>
      </c>
      <c r="M306" s="29">
        <f>'7.ВС'!M360</f>
        <v>0</v>
      </c>
      <c r="N306" s="29">
        <f>'7.ВС'!N360</f>
        <v>0</v>
      </c>
      <c r="O306" s="29">
        <f>'7.ВС'!O360</f>
        <v>0</v>
      </c>
      <c r="P306" s="29">
        <f>'7.ВС'!P360</f>
        <v>0</v>
      </c>
      <c r="Q306" s="29">
        <f>'7.ВС'!Q360</f>
        <v>0</v>
      </c>
      <c r="R306" s="29">
        <f>'7.ВС'!R360</f>
        <v>168778</v>
      </c>
      <c r="S306" s="29">
        <f>'7.ВС'!S360</f>
        <v>168778</v>
      </c>
      <c r="T306" s="29">
        <f>'7.ВС'!T360</f>
        <v>0</v>
      </c>
      <c r="U306" s="29">
        <f>'7.ВС'!U360</f>
        <v>0</v>
      </c>
      <c r="V306" s="29">
        <f>'7.ВС'!V360</f>
        <v>-20500</v>
      </c>
      <c r="W306" s="29">
        <f>'7.ВС'!W360</f>
        <v>-20500</v>
      </c>
      <c r="X306" s="29">
        <f>'7.ВС'!X360</f>
        <v>0</v>
      </c>
      <c r="Y306" s="29">
        <f>'7.ВС'!Y360</f>
        <v>0</v>
      </c>
      <c r="Z306" s="29">
        <f>'7.ВС'!Z360</f>
        <v>148278</v>
      </c>
      <c r="AA306" s="29">
        <f>'7.ВС'!AA360</f>
        <v>148278</v>
      </c>
      <c r="AB306" s="29">
        <f>'7.ВС'!AB360</f>
        <v>0</v>
      </c>
      <c r="AC306" s="29">
        <f>'7.ВС'!AC360</f>
        <v>0</v>
      </c>
      <c r="AD306" s="29">
        <f>'7.ВС'!AD360</f>
        <v>0</v>
      </c>
      <c r="AE306" s="29">
        <f>'7.ВС'!AE360</f>
        <v>0</v>
      </c>
      <c r="AF306" s="29">
        <f>'7.ВС'!AF360</f>
        <v>0</v>
      </c>
      <c r="AG306" s="29">
        <f>'7.ВС'!AG360</f>
        <v>0</v>
      </c>
      <c r="AH306" s="29">
        <f>'7.ВС'!AH360</f>
        <v>148278</v>
      </c>
      <c r="AI306" s="29">
        <f>'7.ВС'!AI360</f>
        <v>148278</v>
      </c>
      <c r="AJ306" s="29">
        <f>'7.ВС'!AJ360</f>
        <v>0</v>
      </c>
      <c r="AK306" s="29">
        <f>'7.ВС'!AK360</f>
        <v>0</v>
      </c>
      <c r="AL306" s="29"/>
      <c r="AM306" s="29"/>
      <c r="AN306" s="29"/>
      <c r="AO306" s="29"/>
      <c r="AP306" s="29"/>
      <c r="AQ306" s="29">
        <f>'7.ВС'!AQ360</f>
        <v>168778</v>
      </c>
      <c r="AR306" s="29"/>
      <c r="AS306" s="9">
        <f t="shared" si="356"/>
        <v>168778</v>
      </c>
      <c r="AT306" s="29"/>
      <c r="AU306" s="9">
        <f t="shared" si="375"/>
        <v>168778</v>
      </c>
      <c r="AV306" s="29">
        <f>'7.ВС'!AV360</f>
        <v>168778</v>
      </c>
      <c r="AW306" s="29"/>
      <c r="AX306" s="29">
        <f t="shared" si="358"/>
        <v>168778</v>
      </c>
      <c r="AY306" s="29"/>
      <c r="AZ306" s="29">
        <f t="shared" si="376"/>
        <v>168778</v>
      </c>
      <c r="BA306" s="29"/>
      <c r="BB306" s="29">
        <f>'7.ВС'!BA360</f>
        <v>187532</v>
      </c>
      <c r="BC306" s="29">
        <f>'7.ВС'!BB360</f>
        <v>146832</v>
      </c>
      <c r="BD306" s="29">
        <f>'7.ВС'!BC360</f>
        <v>146832</v>
      </c>
      <c r="BE306" s="29">
        <f>'7.ВС'!BD360</f>
        <v>0</v>
      </c>
      <c r="BF306" s="29">
        <f>'7.ВС'!BE360</f>
        <v>0</v>
      </c>
      <c r="BG306" s="29">
        <f t="shared" si="377"/>
        <v>-18754</v>
      </c>
      <c r="BH306" s="80">
        <f t="shared" si="378"/>
        <v>89.999573406138694</v>
      </c>
      <c r="BI306" s="29">
        <f t="shared" si="379"/>
        <v>21946</v>
      </c>
      <c r="BJ306" s="81">
        <f t="shared" si="380"/>
        <v>114.94633322436528</v>
      </c>
    </row>
    <row r="307" spans="1:62" ht="270" hidden="1" x14ac:dyDescent="0.25">
      <c r="A307" s="22" t="s">
        <v>373</v>
      </c>
      <c r="B307" s="124">
        <v>52</v>
      </c>
      <c r="C307" s="124">
        <v>0</v>
      </c>
      <c r="D307" s="3" t="s">
        <v>235</v>
      </c>
      <c r="E307" s="124">
        <v>852</v>
      </c>
      <c r="F307" s="3"/>
      <c r="G307" s="3"/>
      <c r="H307" s="3" t="s">
        <v>368</v>
      </c>
      <c r="I307" s="3"/>
      <c r="J307" s="29">
        <f t="shared" ref="J307:BF307" si="414">J308</f>
        <v>14000</v>
      </c>
      <c r="K307" s="29">
        <f t="shared" si="414"/>
        <v>14000</v>
      </c>
      <c r="L307" s="29">
        <f t="shared" si="414"/>
        <v>0</v>
      </c>
      <c r="M307" s="29">
        <f t="shared" si="414"/>
        <v>0</v>
      </c>
      <c r="N307" s="29">
        <f t="shared" si="414"/>
        <v>0</v>
      </c>
      <c r="O307" s="29">
        <f t="shared" si="414"/>
        <v>0</v>
      </c>
      <c r="P307" s="29">
        <f t="shared" si="414"/>
        <v>0</v>
      </c>
      <c r="Q307" s="29">
        <f t="shared" si="414"/>
        <v>0</v>
      </c>
      <c r="R307" s="29">
        <f t="shared" si="414"/>
        <v>14000</v>
      </c>
      <c r="S307" s="29">
        <f t="shared" si="414"/>
        <v>14000</v>
      </c>
      <c r="T307" s="29">
        <f t="shared" si="414"/>
        <v>0</v>
      </c>
      <c r="U307" s="29">
        <f t="shared" si="414"/>
        <v>0</v>
      </c>
      <c r="V307" s="29">
        <f t="shared" si="414"/>
        <v>0</v>
      </c>
      <c r="W307" s="29">
        <f t="shared" si="414"/>
        <v>0</v>
      </c>
      <c r="X307" s="29">
        <f t="shared" si="414"/>
        <v>0</v>
      </c>
      <c r="Y307" s="29">
        <f t="shared" si="414"/>
        <v>0</v>
      </c>
      <c r="Z307" s="29">
        <f t="shared" si="414"/>
        <v>14000</v>
      </c>
      <c r="AA307" s="29">
        <f t="shared" si="414"/>
        <v>14000</v>
      </c>
      <c r="AB307" s="29">
        <f t="shared" si="414"/>
        <v>0</v>
      </c>
      <c r="AC307" s="29">
        <f t="shared" si="414"/>
        <v>0</v>
      </c>
      <c r="AD307" s="29">
        <f t="shared" si="414"/>
        <v>0</v>
      </c>
      <c r="AE307" s="29">
        <f t="shared" si="414"/>
        <v>0</v>
      </c>
      <c r="AF307" s="29">
        <f t="shared" si="414"/>
        <v>0</v>
      </c>
      <c r="AG307" s="29">
        <f t="shared" si="414"/>
        <v>0</v>
      </c>
      <c r="AH307" s="29">
        <f t="shared" si="414"/>
        <v>14000</v>
      </c>
      <c r="AI307" s="29">
        <f t="shared" si="414"/>
        <v>14000</v>
      </c>
      <c r="AJ307" s="29">
        <f t="shared" si="414"/>
        <v>0</v>
      </c>
      <c r="AK307" s="29">
        <f t="shared" si="414"/>
        <v>0</v>
      </c>
      <c r="AL307" s="29"/>
      <c r="AM307" s="29"/>
      <c r="AN307" s="29"/>
      <c r="AO307" s="29"/>
      <c r="AP307" s="29"/>
      <c r="AQ307" s="29">
        <f t="shared" si="414"/>
        <v>21000</v>
      </c>
      <c r="AR307" s="29"/>
      <c r="AS307" s="9">
        <f t="shared" si="356"/>
        <v>21000</v>
      </c>
      <c r="AT307" s="29"/>
      <c r="AU307" s="9">
        <f t="shared" si="375"/>
        <v>21000</v>
      </c>
      <c r="AV307" s="29">
        <f t="shared" si="414"/>
        <v>21000</v>
      </c>
      <c r="AW307" s="29"/>
      <c r="AX307" s="29">
        <f t="shared" si="358"/>
        <v>21000</v>
      </c>
      <c r="AY307" s="29"/>
      <c r="AZ307" s="29">
        <f t="shared" si="376"/>
        <v>21000</v>
      </c>
      <c r="BA307" s="29"/>
      <c r="BB307" s="29">
        <f t="shared" si="414"/>
        <v>14000</v>
      </c>
      <c r="BC307" s="29">
        <f t="shared" si="414"/>
        <v>14000</v>
      </c>
      <c r="BD307" s="29">
        <f t="shared" si="414"/>
        <v>14000</v>
      </c>
      <c r="BE307" s="29">
        <f t="shared" si="414"/>
        <v>0</v>
      </c>
      <c r="BF307" s="29">
        <f t="shared" si="414"/>
        <v>0</v>
      </c>
      <c r="BG307" s="29">
        <f t="shared" si="377"/>
        <v>0</v>
      </c>
      <c r="BH307" s="80">
        <f t="shared" si="378"/>
        <v>100</v>
      </c>
      <c r="BI307" s="29">
        <f t="shared" si="379"/>
        <v>0</v>
      </c>
      <c r="BJ307" s="81">
        <f t="shared" si="380"/>
        <v>100</v>
      </c>
    </row>
    <row r="308" spans="1:62" ht="60" hidden="1" x14ac:dyDescent="0.25">
      <c r="A308" s="106" t="s">
        <v>25</v>
      </c>
      <c r="B308" s="124">
        <v>52</v>
      </c>
      <c r="C308" s="124">
        <v>0</v>
      </c>
      <c r="D308" s="3" t="s">
        <v>235</v>
      </c>
      <c r="E308" s="124">
        <v>852</v>
      </c>
      <c r="F308" s="4" t="s">
        <v>127</v>
      </c>
      <c r="G308" s="4" t="s">
        <v>142</v>
      </c>
      <c r="H308" s="3" t="s">
        <v>368</v>
      </c>
      <c r="I308" s="3" t="s">
        <v>26</v>
      </c>
      <c r="J308" s="29">
        <f t="shared" ref="J308:BF308" si="415">J309</f>
        <v>14000</v>
      </c>
      <c r="K308" s="29">
        <f t="shared" si="415"/>
        <v>14000</v>
      </c>
      <c r="L308" s="29">
        <f t="shared" si="415"/>
        <v>0</v>
      </c>
      <c r="M308" s="29">
        <f t="shared" si="415"/>
        <v>0</v>
      </c>
      <c r="N308" s="29">
        <f t="shared" si="415"/>
        <v>0</v>
      </c>
      <c r="O308" s="29">
        <f t="shared" si="415"/>
        <v>0</v>
      </c>
      <c r="P308" s="29">
        <f t="shared" si="415"/>
        <v>0</v>
      </c>
      <c r="Q308" s="29">
        <f t="shared" si="415"/>
        <v>0</v>
      </c>
      <c r="R308" s="29">
        <f t="shared" si="415"/>
        <v>14000</v>
      </c>
      <c r="S308" s="29">
        <f t="shared" si="415"/>
        <v>14000</v>
      </c>
      <c r="T308" s="29">
        <f t="shared" si="415"/>
        <v>0</v>
      </c>
      <c r="U308" s="29">
        <f t="shared" si="415"/>
        <v>0</v>
      </c>
      <c r="V308" s="29">
        <f t="shared" si="415"/>
        <v>0</v>
      </c>
      <c r="W308" s="29">
        <f t="shared" si="415"/>
        <v>0</v>
      </c>
      <c r="X308" s="29">
        <f t="shared" si="415"/>
        <v>0</v>
      </c>
      <c r="Y308" s="29">
        <f t="shared" si="415"/>
        <v>0</v>
      </c>
      <c r="Z308" s="29">
        <f t="shared" si="415"/>
        <v>14000</v>
      </c>
      <c r="AA308" s="29">
        <f t="shared" si="415"/>
        <v>14000</v>
      </c>
      <c r="AB308" s="29">
        <f t="shared" si="415"/>
        <v>0</v>
      </c>
      <c r="AC308" s="29">
        <f t="shared" si="415"/>
        <v>0</v>
      </c>
      <c r="AD308" s="29">
        <f t="shared" si="415"/>
        <v>0</v>
      </c>
      <c r="AE308" s="29">
        <f t="shared" si="415"/>
        <v>0</v>
      </c>
      <c r="AF308" s="29">
        <f t="shared" si="415"/>
        <v>0</v>
      </c>
      <c r="AG308" s="29">
        <f t="shared" si="415"/>
        <v>0</v>
      </c>
      <c r="AH308" s="29">
        <f t="shared" si="415"/>
        <v>14000</v>
      </c>
      <c r="AI308" s="29">
        <f t="shared" si="415"/>
        <v>14000</v>
      </c>
      <c r="AJ308" s="29">
        <f t="shared" si="415"/>
        <v>0</v>
      </c>
      <c r="AK308" s="29">
        <f t="shared" si="415"/>
        <v>0</v>
      </c>
      <c r="AL308" s="29"/>
      <c r="AM308" s="29"/>
      <c r="AN308" s="29"/>
      <c r="AO308" s="29"/>
      <c r="AP308" s="29"/>
      <c r="AQ308" s="29">
        <f t="shared" si="415"/>
        <v>21000</v>
      </c>
      <c r="AR308" s="29"/>
      <c r="AS308" s="9">
        <f t="shared" si="356"/>
        <v>21000</v>
      </c>
      <c r="AT308" s="29"/>
      <c r="AU308" s="9">
        <f t="shared" si="375"/>
        <v>21000</v>
      </c>
      <c r="AV308" s="29">
        <f t="shared" si="415"/>
        <v>21000</v>
      </c>
      <c r="AW308" s="29"/>
      <c r="AX308" s="29">
        <f t="shared" si="358"/>
        <v>21000</v>
      </c>
      <c r="AY308" s="29"/>
      <c r="AZ308" s="29">
        <f t="shared" si="376"/>
        <v>21000</v>
      </c>
      <c r="BA308" s="29"/>
      <c r="BB308" s="29">
        <f t="shared" si="415"/>
        <v>14000</v>
      </c>
      <c r="BC308" s="29">
        <f t="shared" si="415"/>
        <v>14000</v>
      </c>
      <c r="BD308" s="29">
        <f t="shared" si="415"/>
        <v>14000</v>
      </c>
      <c r="BE308" s="29">
        <f t="shared" si="415"/>
        <v>0</v>
      </c>
      <c r="BF308" s="29">
        <f t="shared" si="415"/>
        <v>0</v>
      </c>
      <c r="BG308" s="29">
        <f t="shared" si="377"/>
        <v>0</v>
      </c>
      <c r="BH308" s="80">
        <f t="shared" si="378"/>
        <v>100</v>
      </c>
      <c r="BI308" s="29">
        <f t="shared" si="379"/>
        <v>0</v>
      </c>
      <c r="BJ308" s="81">
        <f t="shared" si="380"/>
        <v>100</v>
      </c>
    </row>
    <row r="309" spans="1:62" s="31" customFormat="1" ht="60" hidden="1" x14ac:dyDescent="0.25">
      <c r="A309" s="106" t="s">
        <v>12</v>
      </c>
      <c r="B309" s="124">
        <v>52</v>
      </c>
      <c r="C309" s="124">
        <v>0</v>
      </c>
      <c r="D309" s="3" t="s">
        <v>235</v>
      </c>
      <c r="E309" s="124">
        <v>852</v>
      </c>
      <c r="F309" s="4" t="s">
        <v>127</v>
      </c>
      <c r="G309" s="4" t="s">
        <v>142</v>
      </c>
      <c r="H309" s="3" t="s">
        <v>368</v>
      </c>
      <c r="I309" s="3" t="s">
        <v>27</v>
      </c>
      <c r="J309" s="29">
        <f>'7.ВС'!J363</f>
        <v>14000</v>
      </c>
      <c r="K309" s="29">
        <f>'7.ВС'!K363</f>
        <v>14000</v>
      </c>
      <c r="L309" s="29">
        <f>'7.ВС'!L363</f>
        <v>0</v>
      </c>
      <c r="M309" s="29">
        <f>'7.ВС'!M363</f>
        <v>0</v>
      </c>
      <c r="N309" s="29">
        <f>'7.ВС'!N363</f>
        <v>0</v>
      </c>
      <c r="O309" s="29">
        <f>'7.ВС'!O363</f>
        <v>0</v>
      </c>
      <c r="P309" s="29">
        <f>'7.ВС'!P363</f>
        <v>0</v>
      </c>
      <c r="Q309" s="29">
        <f>'7.ВС'!Q363</f>
        <v>0</v>
      </c>
      <c r="R309" s="29">
        <f>'7.ВС'!R363</f>
        <v>14000</v>
      </c>
      <c r="S309" s="29">
        <f>'7.ВС'!S363</f>
        <v>14000</v>
      </c>
      <c r="T309" s="29">
        <f>'7.ВС'!T363</f>
        <v>0</v>
      </c>
      <c r="U309" s="29">
        <f>'7.ВС'!U363</f>
        <v>0</v>
      </c>
      <c r="V309" s="29">
        <f>'7.ВС'!V363</f>
        <v>0</v>
      </c>
      <c r="W309" s="29">
        <f>'7.ВС'!W363</f>
        <v>0</v>
      </c>
      <c r="X309" s="29">
        <f>'7.ВС'!X363</f>
        <v>0</v>
      </c>
      <c r="Y309" s="29">
        <f>'7.ВС'!Y363</f>
        <v>0</v>
      </c>
      <c r="Z309" s="29">
        <f>'7.ВС'!Z363</f>
        <v>14000</v>
      </c>
      <c r="AA309" s="29">
        <f>'7.ВС'!AA363</f>
        <v>14000</v>
      </c>
      <c r="AB309" s="29">
        <f>'7.ВС'!AB363</f>
        <v>0</v>
      </c>
      <c r="AC309" s="29">
        <f>'7.ВС'!AC363</f>
        <v>0</v>
      </c>
      <c r="AD309" s="29">
        <f>'7.ВС'!AD363</f>
        <v>0</v>
      </c>
      <c r="AE309" s="29">
        <f>'7.ВС'!AE363</f>
        <v>0</v>
      </c>
      <c r="AF309" s="29">
        <f>'7.ВС'!AF363</f>
        <v>0</v>
      </c>
      <c r="AG309" s="29">
        <f>'7.ВС'!AG363</f>
        <v>0</v>
      </c>
      <c r="AH309" s="29">
        <f>'7.ВС'!AH363</f>
        <v>14000</v>
      </c>
      <c r="AI309" s="29">
        <f>'7.ВС'!AI363</f>
        <v>14000</v>
      </c>
      <c r="AJ309" s="29">
        <f>'7.ВС'!AJ363</f>
        <v>0</v>
      </c>
      <c r="AK309" s="29">
        <f>'7.ВС'!AK363</f>
        <v>0</v>
      </c>
      <c r="AL309" s="29"/>
      <c r="AM309" s="29"/>
      <c r="AN309" s="29"/>
      <c r="AO309" s="29"/>
      <c r="AP309" s="29"/>
      <c r="AQ309" s="29">
        <f>'7.ВС'!AQ363</f>
        <v>21000</v>
      </c>
      <c r="AR309" s="29"/>
      <c r="AS309" s="9">
        <f t="shared" si="356"/>
        <v>21000</v>
      </c>
      <c r="AT309" s="29"/>
      <c r="AU309" s="9">
        <f t="shared" si="375"/>
        <v>21000</v>
      </c>
      <c r="AV309" s="29">
        <f>'7.ВС'!AV363</f>
        <v>21000</v>
      </c>
      <c r="AW309" s="29"/>
      <c r="AX309" s="29">
        <f t="shared" si="358"/>
        <v>21000</v>
      </c>
      <c r="AY309" s="29"/>
      <c r="AZ309" s="29">
        <f t="shared" si="376"/>
        <v>21000</v>
      </c>
      <c r="BA309" s="29"/>
      <c r="BB309" s="29">
        <f>'7.ВС'!BA363</f>
        <v>14000</v>
      </c>
      <c r="BC309" s="29">
        <f>'7.ВС'!BB363</f>
        <v>14000</v>
      </c>
      <c r="BD309" s="29">
        <f>'7.ВС'!BC363</f>
        <v>14000</v>
      </c>
      <c r="BE309" s="29">
        <f>'7.ВС'!BD363</f>
        <v>0</v>
      </c>
      <c r="BF309" s="29">
        <f>'7.ВС'!BE363</f>
        <v>0</v>
      </c>
      <c r="BG309" s="29">
        <f t="shared" si="377"/>
        <v>0</v>
      </c>
      <c r="BH309" s="80">
        <f t="shared" si="378"/>
        <v>100</v>
      </c>
      <c r="BI309" s="29">
        <f t="shared" si="379"/>
        <v>0</v>
      </c>
      <c r="BJ309" s="81">
        <f t="shared" si="380"/>
        <v>100</v>
      </c>
    </row>
    <row r="310" spans="1:62" s="31" customFormat="1" ht="279" customHeight="1" x14ac:dyDescent="0.25">
      <c r="A310" s="1" t="s">
        <v>372</v>
      </c>
      <c r="B310" s="124">
        <v>52</v>
      </c>
      <c r="C310" s="124">
        <v>0</v>
      </c>
      <c r="D310" s="3" t="s">
        <v>235</v>
      </c>
      <c r="E310" s="124">
        <v>852</v>
      </c>
      <c r="F310" s="3" t="s">
        <v>127</v>
      </c>
      <c r="G310" s="3" t="s">
        <v>16</v>
      </c>
      <c r="H310" s="3" t="s">
        <v>369</v>
      </c>
      <c r="I310" s="3"/>
      <c r="J310" s="29">
        <f t="shared" ref="J310:BF310" si="416">J311</f>
        <v>8175684</v>
      </c>
      <c r="K310" s="29">
        <f t="shared" si="416"/>
        <v>8175684</v>
      </c>
      <c r="L310" s="29">
        <f t="shared" si="416"/>
        <v>0</v>
      </c>
      <c r="M310" s="29">
        <f t="shared" si="416"/>
        <v>0</v>
      </c>
      <c r="N310" s="29">
        <f t="shared" si="416"/>
        <v>0</v>
      </c>
      <c r="O310" s="29">
        <f t="shared" si="416"/>
        <v>0</v>
      </c>
      <c r="P310" s="29">
        <f t="shared" si="416"/>
        <v>0</v>
      </c>
      <c r="Q310" s="29">
        <f t="shared" si="416"/>
        <v>0</v>
      </c>
      <c r="R310" s="29">
        <f t="shared" si="416"/>
        <v>8175684</v>
      </c>
      <c r="S310" s="29">
        <f t="shared" si="416"/>
        <v>8175684</v>
      </c>
      <c r="T310" s="29">
        <f t="shared" si="416"/>
        <v>0</v>
      </c>
      <c r="U310" s="29">
        <f t="shared" si="416"/>
        <v>0</v>
      </c>
      <c r="V310" s="29">
        <f t="shared" si="416"/>
        <v>0</v>
      </c>
      <c r="W310" s="29">
        <f t="shared" si="416"/>
        <v>0</v>
      </c>
      <c r="X310" s="29">
        <f t="shared" si="416"/>
        <v>0</v>
      </c>
      <c r="Y310" s="29">
        <f t="shared" si="416"/>
        <v>0</v>
      </c>
      <c r="Z310" s="29">
        <f t="shared" si="416"/>
        <v>8175684</v>
      </c>
      <c r="AA310" s="29">
        <f t="shared" si="416"/>
        <v>8175684</v>
      </c>
      <c r="AB310" s="29">
        <f t="shared" si="416"/>
        <v>0</v>
      </c>
      <c r="AC310" s="29">
        <f t="shared" si="416"/>
        <v>0</v>
      </c>
      <c r="AD310" s="29">
        <f t="shared" si="416"/>
        <v>-290600</v>
      </c>
      <c r="AE310" s="29">
        <f t="shared" si="416"/>
        <v>-290600</v>
      </c>
      <c r="AF310" s="29">
        <f t="shared" si="416"/>
        <v>0</v>
      </c>
      <c r="AG310" s="29">
        <f t="shared" si="416"/>
        <v>0</v>
      </c>
      <c r="AH310" s="29">
        <f t="shared" si="416"/>
        <v>7885084</v>
      </c>
      <c r="AI310" s="29">
        <f t="shared" si="416"/>
        <v>7885084</v>
      </c>
      <c r="AJ310" s="29">
        <f t="shared" si="416"/>
        <v>0</v>
      </c>
      <c r="AK310" s="29">
        <f t="shared" si="416"/>
        <v>0</v>
      </c>
      <c r="AL310" s="29"/>
      <c r="AM310" s="29"/>
      <c r="AN310" s="29"/>
      <c r="AO310" s="29"/>
      <c r="AP310" s="29"/>
      <c r="AQ310" s="29">
        <f t="shared" si="416"/>
        <v>9454484</v>
      </c>
      <c r="AR310" s="29"/>
      <c r="AS310" s="9">
        <f t="shared" si="356"/>
        <v>9454484</v>
      </c>
      <c r="AT310" s="29"/>
      <c r="AU310" s="9">
        <f t="shared" si="375"/>
        <v>9454484</v>
      </c>
      <c r="AV310" s="29">
        <f t="shared" si="416"/>
        <v>6918284</v>
      </c>
      <c r="AW310" s="29"/>
      <c r="AX310" s="29">
        <f t="shared" si="358"/>
        <v>6918284</v>
      </c>
      <c r="AY310" s="29"/>
      <c r="AZ310" s="29">
        <f t="shared" si="376"/>
        <v>6918284</v>
      </c>
      <c r="BA310" s="29"/>
      <c r="BB310" s="29">
        <f t="shared" si="416"/>
        <v>7673268</v>
      </c>
      <c r="BC310" s="29">
        <f t="shared" si="416"/>
        <v>7673268</v>
      </c>
      <c r="BD310" s="29">
        <f t="shared" si="416"/>
        <v>7673268</v>
      </c>
      <c r="BE310" s="29">
        <f t="shared" si="416"/>
        <v>0</v>
      </c>
      <c r="BF310" s="29">
        <f t="shared" si="416"/>
        <v>0</v>
      </c>
      <c r="BG310" s="29">
        <f t="shared" si="377"/>
        <v>502416</v>
      </c>
      <c r="BH310" s="80">
        <f t="shared" si="378"/>
        <v>106.54761439324159</v>
      </c>
      <c r="BI310" s="29">
        <f t="shared" si="379"/>
        <v>502416</v>
      </c>
      <c r="BJ310" s="81">
        <f t="shared" si="380"/>
        <v>106.54761439324159</v>
      </c>
    </row>
    <row r="311" spans="1:62" ht="30" x14ac:dyDescent="0.25">
      <c r="A311" s="126" t="s">
        <v>131</v>
      </c>
      <c r="B311" s="124">
        <v>52</v>
      </c>
      <c r="C311" s="124">
        <v>0</v>
      </c>
      <c r="D311" s="3" t="s">
        <v>235</v>
      </c>
      <c r="E311" s="124">
        <v>852</v>
      </c>
      <c r="F311" s="3" t="s">
        <v>127</v>
      </c>
      <c r="G311" s="3" t="s">
        <v>16</v>
      </c>
      <c r="H311" s="3" t="s">
        <v>369</v>
      </c>
      <c r="I311" s="3" t="s">
        <v>132</v>
      </c>
      <c r="J311" s="29">
        <f t="shared" ref="J311" si="417">J312+J313</f>
        <v>8175684</v>
      </c>
      <c r="K311" s="29">
        <f t="shared" ref="K311:U311" si="418">K312+K313</f>
        <v>8175684</v>
      </c>
      <c r="L311" s="29">
        <f t="shared" si="418"/>
        <v>0</v>
      </c>
      <c r="M311" s="29">
        <f t="shared" si="418"/>
        <v>0</v>
      </c>
      <c r="N311" s="29">
        <f t="shared" si="418"/>
        <v>0</v>
      </c>
      <c r="O311" s="29">
        <f t="shared" si="418"/>
        <v>0</v>
      </c>
      <c r="P311" s="29">
        <f t="shared" si="418"/>
        <v>0</v>
      </c>
      <c r="Q311" s="29">
        <f t="shared" si="418"/>
        <v>0</v>
      </c>
      <c r="R311" s="29">
        <f t="shared" si="418"/>
        <v>8175684</v>
      </c>
      <c r="S311" s="29">
        <f t="shared" si="418"/>
        <v>8175684</v>
      </c>
      <c r="T311" s="29">
        <f t="shared" si="418"/>
        <v>0</v>
      </c>
      <c r="U311" s="29">
        <f t="shared" si="418"/>
        <v>0</v>
      </c>
      <c r="V311" s="29">
        <f t="shared" ref="V311:AC311" si="419">V312+V313</f>
        <v>0</v>
      </c>
      <c r="W311" s="29">
        <f t="shared" si="419"/>
        <v>0</v>
      </c>
      <c r="X311" s="29">
        <f t="shared" si="419"/>
        <v>0</v>
      </c>
      <c r="Y311" s="29">
        <f t="shared" si="419"/>
        <v>0</v>
      </c>
      <c r="Z311" s="29">
        <f t="shared" si="419"/>
        <v>8175684</v>
      </c>
      <c r="AA311" s="29">
        <f t="shared" si="419"/>
        <v>8175684</v>
      </c>
      <c r="AB311" s="29">
        <f t="shared" si="419"/>
        <v>0</v>
      </c>
      <c r="AC311" s="29">
        <f t="shared" si="419"/>
        <v>0</v>
      </c>
      <c r="AD311" s="29">
        <f t="shared" ref="AD311:AK311" si="420">AD312+AD313</f>
        <v>-290600</v>
      </c>
      <c r="AE311" s="29">
        <f t="shared" si="420"/>
        <v>-290600</v>
      </c>
      <c r="AF311" s="29">
        <f t="shared" si="420"/>
        <v>0</v>
      </c>
      <c r="AG311" s="29">
        <f t="shared" si="420"/>
        <v>0</v>
      </c>
      <c r="AH311" s="29">
        <f t="shared" si="420"/>
        <v>7885084</v>
      </c>
      <c r="AI311" s="29">
        <f t="shared" si="420"/>
        <v>7885084</v>
      </c>
      <c r="AJ311" s="29">
        <f t="shared" si="420"/>
        <v>0</v>
      </c>
      <c r="AK311" s="29">
        <f t="shared" si="420"/>
        <v>0</v>
      </c>
      <c r="AL311" s="29"/>
      <c r="AM311" s="29"/>
      <c r="AN311" s="29"/>
      <c r="AO311" s="29"/>
      <c r="AP311" s="29"/>
      <c r="AQ311" s="29">
        <f t="shared" ref="AQ311:BF311" si="421">AQ312+AQ313</f>
        <v>9454484</v>
      </c>
      <c r="AR311" s="29"/>
      <c r="AS311" s="9">
        <f t="shared" si="356"/>
        <v>9454484</v>
      </c>
      <c r="AT311" s="29"/>
      <c r="AU311" s="9">
        <f t="shared" si="375"/>
        <v>9454484</v>
      </c>
      <c r="AV311" s="29">
        <f t="shared" si="421"/>
        <v>6918284</v>
      </c>
      <c r="AW311" s="29"/>
      <c r="AX311" s="29">
        <f t="shared" si="358"/>
        <v>6918284</v>
      </c>
      <c r="AY311" s="29"/>
      <c r="AZ311" s="29">
        <f t="shared" si="376"/>
        <v>6918284</v>
      </c>
      <c r="BA311" s="29"/>
      <c r="BB311" s="29">
        <f t="shared" ref="BB311" si="422">BB312+BB313</f>
        <v>7673268</v>
      </c>
      <c r="BC311" s="29">
        <f t="shared" si="421"/>
        <v>7673268</v>
      </c>
      <c r="BD311" s="29">
        <f t="shared" si="421"/>
        <v>7673268</v>
      </c>
      <c r="BE311" s="29">
        <f t="shared" si="421"/>
        <v>0</v>
      </c>
      <c r="BF311" s="29">
        <f t="shared" si="421"/>
        <v>0</v>
      </c>
      <c r="BG311" s="29">
        <f t="shared" si="377"/>
        <v>502416</v>
      </c>
      <c r="BH311" s="80">
        <f t="shared" si="378"/>
        <v>106.54761439324159</v>
      </c>
      <c r="BI311" s="29">
        <f t="shared" si="379"/>
        <v>502416</v>
      </c>
      <c r="BJ311" s="81">
        <f t="shared" si="380"/>
        <v>106.54761439324159</v>
      </c>
    </row>
    <row r="312" spans="1:62" ht="30" customHeight="1" x14ac:dyDescent="0.25">
      <c r="A312" s="126" t="s">
        <v>143</v>
      </c>
      <c r="B312" s="124">
        <v>52</v>
      </c>
      <c r="C312" s="124">
        <v>0</v>
      </c>
      <c r="D312" s="3" t="s">
        <v>235</v>
      </c>
      <c r="E312" s="124">
        <v>852</v>
      </c>
      <c r="F312" s="3" t="s">
        <v>127</v>
      </c>
      <c r="G312" s="3" t="s">
        <v>16</v>
      </c>
      <c r="H312" s="3" t="s">
        <v>369</v>
      </c>
      <c r="I312" s="3" t="s">
        <v>144</v>
      </c>
      <c r="J312" s="29">
        <f>'7.ВС'!J350</f>
        <v>6135342</v>
      </c>
      <c r="K312" s="29">
        <f>'7.ВС'!K350</f>
        <v>6135342</v>
      </c>
      <c r="L312" s="29">
        <f>'7.ВС'!L350</f>
        <v>0</v>
      </c>
      <c r="M312" s="29">
        <f>'7.ВС'!M350</f>
        <v>0</v>
      </c>
      <c r="N312" s="29">
        <f>'7.ВС'!N350</f>
        <v>0</v>
      </c>
      <c r="O312" s="29">
        <f>'7.ВС'!O350</f>
        <v>0</v>
      </c>
      <c r="P312" s="29">
        <f>'7.ВС'!P350</f>
        <v>0</v>
      </c>
      <c r="Q312" s="29">
        <f>'7.ВС'!Q350</f>
        <v>0</v>
      </c>
      <c r="R312" s="29">
        <f>'7.ВС'!R350</f>
        <v>6135342</v>
      </c>
      <c r="S312" s="29">
        <f>'7.ВС'!S350</f>
        <v>6135342</v>
      </c>
      <c r="T312" s="29">
        <f>'7.ВС'!T350</f>
        <v>0</v>
      </c>
      <c r="U312" s="29">
        <f>'7.ВС'!U350</f>
        <v>0</v>
      </c>
      <c r="V312" s="29">
        <f>'7.ВС'!V350</f>
        <v>0</v>
      </c>
      <c r="W312" s="29">
        <f>'7.ВС'!W350</f>
        <v>0</v>
      </c>
      <c r="X312" s="29">
        <f>'7.ВС'!X350</f>
        <v>0</v>
      </c>
      <c r="Y312" s="29">
        <f>'7.ВС'!Y350</f>
        <v>0</v>
      </c>
      <c r="Z312" s="29">
        <f>'7.ВС'!Z350</f>
        <v>6135342</v>
      </c>
      <c r="AA312" s="29">
        <f>'7.ВС'!AA350</f>
        <v>6135342</v>
      </c>
      <c r="AB312" s="29">
        <f>'7.ВС'!AB350</f>
        <v>0</v>
      </c>
      <c r="AC312" s="29">
        <f>'7.ВС'!AC350</f>
        <v>0</v>
      </c>
      <c r="AD312" s="29">
        <f>'7.ВС'!AD350</f>
        <v>-290600</v>
      </c>
      <c r="AE312" s="29">
        <f>'7.ВС'!AE350</f>
        <v>-290600</v>
      </c>
      <c r="AF312" s="29">
        <f>'7.ВС'!AF350</f>
        <v>0</v>
      </c>
      <c r="AG312" s="29">
        <f>'7.ВС'!AG350</f>
        <v>0</v>
      </c>
      <c r="AH312" s="29">
        <f>'7.ВС'!AH350</f>
        <v>5844742</v>
      </c>
      <c r="AI312" s="29">
        <f>'7.ВС'!AI350</f>
        <v>5844742</v>
      </c>
      <c r="AJ312" s="29">
        <f>'7.ВС'!AJ350</f>
        <v>0</v>
      </c>
      <c r="AK312" s="29">
        <f>'7.ВС'!AK350</f>
        <v>0</v>
      </c>
      <c r="AL312" s="29"/>
      <c r="AM312" s="29"/>
      <c r="AN312" s="29"/>
      <c r="AO312" s="29"/>
      <c r="AP312" s="29"/>
      <c r="AQ312" s="29">
        <f>'7.ВС'!AQ350</f>
        <v>5676149</v>
      </c>
      <c r="AR312" s="29"/>
      <c r="AS312" s="9">
        <f t="shared" si="356"/>
        <v>5676149</v>
      </c>
      <c r="AT312" s="29"/>
      <c r="AU312" s="9">
        <f t="shared" si="375"/>
        <v>5676149</v>
      </c>
      <c r="AV312" s="29">
        <f>'7.ВС'!AV350</f>
        <v>5213354</v>
      </c>
      <c r="AW312" s="29"/>
      <c r="AX312" s="29">
        <f t="shared" si="358"/>
        <v>5213354</v>
      </c>
      <c r="AY312" s="29"/>
      <c r="AZ312" s="29">
        <f t="shared" si="376"/>
        <v>5213354</v>
      </c>
      <c r="BA312" s="29"/>
      <c r="BB312" s="29">
        <f>'7.ВС'!BA350</f>
        <v>5540322</v>
      </c>
      <c r="BC312" s="29">
        <f>'7.ВС'!BB350</f>
        <v>5540322</v>
      </c>
      <c r="BD312" s="29">
        <f>'7.ВС'!BC350</f>
        <v>5540322</v>
      </c>
      <c r="BE312" s="29">
        <f>'7.ВС'!BD350</f>
        <v>0</v>
      </c>
      <c r="BF312" s="29">
        <f>'7.ВС'!BE350</f>
        <v>0</v>
      </c>
      <c r="BG312" s="29">
        <f t="shared" si="377"/>
        <v>595020</v>
      </c>
      <c r="BH312" s="80">
        <f t="shared" si="378"/>
        <v>110.73980898583152</v>
      </c>
      <c r="BI312" s="29">
        <f t="shared" si="379"/>
        <v>595020</v>
      </c>
      <c r="BJ312" s="81">
        <f t="shared" si="380"/>
        <v>110.73980898583152</v>
      </c>
    </row>
    <row r="313" spans="1:62" ht="49.5" hidden="1" customHeight="1" x14ac:dyDescent="0.25">
      <c r="A313" s="126" t="s">
        <v>133</v>
      </c>
      <c r="B313" s="124">
        <v>52</v>
      </c>
      <c r="C313" s="124">
        <v>0</v>
      </c>
      <c r="D313" s="3" t="s">
        <v>235</v>
      </c>
      <c r="E313" s="124">
        <v>852</v>
      </c>
      <c r="F313" s="3" t="s">
        <v>127</v>
      </c>
      <c r="G313" s="3" t="s">
        <v>61</v>
      </c>
      <c r="H313" s="3" t="s">
        <v>369</v>
      </c>
      <c r="I313" s="3" t="s">
        <v>134</v>
      </c>
      <c r="J313" s="29">
        <f>'7.ВС'!J351</f>
        <v>2040342</v>
      </c>
      <c r="K313" s="29">
        <f>'7.ВС'!K351</f>
        <v>2040342</v>
      </c>
      <c r="L313" s="29">
        <f>'7.ВС'!L351</f>
        <v>0</v>
      </c>
      <c r="M313" s="29">
        <f>'7.ВС'!M351</f>
        <v>0</v>
      </c>
      <c r="N313" s="29">
        <f>'7.ВС'!N351</f>
        <v>0</v>
      </c>
      <c r="O313" s="29">
        <f>'7.ВС'!O351</f>
        <v>0</v>
      </c>
      <c r="P313" s="29">
        <f>'7.ВС'!P351</f>
        <v>0</v>
      </c>
      <c r="Q313" s="29">
        <f>'7.ВС'!Q351</f>
        <v>0</v>
      </c>
      <c r="R313" s="29">
        <f>'7.ВС'!R351</f>
        <v>2040342</v>
      </c>
      <c r="S313" s="29">
        <f>'7.ВС'!S351</f>
        <v>2040342</v>
      </c>
      <c r="T313" s="29">
        <f>'7.ВС'!T351</f>
        <v>0</v>
      </c>
      <c r="U313" s="29">
        <f>'7.ВС'!U351</f>
        <v>0</v>
      </c>
      <c r="V313" s="29">
        <f>'7.ВС'!V351</f>
        <v>0</v>
      </c>
      <c r="W313" s="29">
        <f>'7.ВС'!W351</f>
        <v>0</v>
      </c>
      <c r="X313" s="29">
        <f>'7.ВС'!X351</f>
        <v>0</v>
      </c>
      <c r="Y313" s="29">
        <f>'7.ВС'!Y351</f>
        <v>0</v>
      </c>
      <c r="Z313" s="29">
        <f>'7.ВС'!Z351</f>
        <v>2040342</v>
      </c>
      <c r="AA313" s="29">
        <f>'7.ВС'!AA351</f>
        <v>2040342</v>
      </c>
      <c r="AB313" s="29">
        <f>'7.ВС'!AB351</f>
        <v>0</v>
      </c>
      <c r="AC313" s="29">
        <f>'7.ВС'!AC351</f>
        <v>0</v>
      </c>
      <c r="AD313" s="29">
        <f>'7.ВС'!AD351</f>
        <v>0</v>
      </c>
      <c r="AE313" s="29">
        <f>'7.ВС'!AE351</f>
        <v>0</v>
      </c>
      <c r="AF313" s="29">
        <f>'7.ВС'!AF351</f>
        <v>0</v>
      </c>
      <c r="AG313" s="29">
        <f>'7.ВС'!AG351</f>
        <v>0</v>
      </c>
      <c r="AH313" s="29">
        <f>'7.ВС'!AH351</f>
        <v>2040342</v>
      </c>
      <c r="AI313" s="29">
        <f>'7.ВС'!AI351</f>
        <v>2040342</v>
      </c>
      <c r="AJ313" s="29">
        <f>'7.ВС'!AJ351</f>
        <v>0</v>
      </c>
      <c r="AK313" s="29">
        <f>'7.ВС'!AK351</f>
        <v>0</v>
      </c>
      <c r="AL313" s="29"/>
      <c r="AM313" s="29"/>
      <c r="AN313" s="29"/>
      <c r="AO313" s="29"/>
      <c r="AP313" s="29"/>
      <c r="AQ313" s="29">
        <f>'7.ВС'!AQ351</f>
        <v>3778335</v>
      </c>
      <c r="AR313" s="29"/>
      <c r="AS313" s="9">
        <f t="shared" si="356"/>
        <v>3778335</v>
      </c>
      <c r="AT313" s="29"/>
      <c r="AU313" s="9">
        <f t="shared" si="375"/>
        <v>3778335</v>
      </c>
      <c r="AV313" s="29">
        <f>'7.ВС'!AV351</f>
        <v>1704930</v>
      </c>
      <c r="AW313" s="29"/>
      <c r="AX313" s="29">
        <f t="shared" si="358"/>
        <v>1704930</v>
      </c>
      <c r="AY313" s="29"/>
      <c r="AZ313" s="29">
        <f t="shared" si="376"/>
        <v>1704930</v>
      </c>
      <c r="BA313" s="29"/>
      <c r="BB313" s="29">
        <f>'7.ВС'!BA351</f>
        <v>2132946</v>
      </c>
      <c r="BC313" s="29">
        <f>'7.ВС'!BB351</f>
        <v>2132946</v>
      </c>
      <c r="BD313" s="29">
        <f>'7.ВС'!BC351</f>
        <v>2132946</v>
      </c>
      <c r="BE313" s="29">
        <f>'7.ВС'!BD351</f>
        <v>0</v>
      </c>
      <c r="BF313" s="29">
        <f>'7.ВС'!BE351</f>
        <v>0</v>
      </c>
      <c r="BG313" s="29">
        <f t="shared" si="377"/>
        <v>-92604</v>
      </c>
      <c r="BH313" s="80">
        <f t="shared" si="378"/>
        <v>95.658399228109857</v>
      </c>
      <c r="BI313" s="29">
        <f t="shared" si="379"/>
        <v>-92604</v>
      </c>
      <c r="BJ313" s="81">
        <f t="shared" si="380"/>
        <v>95.658399228109857</v>
      </c>
    </row>
    <row r="314" spans="1:62" ht="75" hidden="1" x14ac:dyDescent="0.25">
      <c r="A314" s="22" t="s">
        <v>430</v>
      </c>
      <c r="B314" s="124">
        <v>52</v>
      </c>
      <c r="C314" s="124">
        <v>0</v>
      </c>
      <c r="D314" s="3" t="s">
        <v>235</v>
      </c>
      <c r="E314" s="124">
        <v>852</v>
      </c>
      <c r="F314" s="3"/>
      <c r="G314" s="3"/>
      <c r="H314" s="3" t="s">
        <v>429</v>
      </c>
      <c r="I314" s="3"/>
      <c r="J314" s="29">
        <f t="shared" ref="J314:BF315" si="423">J315</f>
        <v>0</v>
      </c>
      <c r="K314" s="29">
        <f t="shared" si="423"/>
        <v>0</v>
      </c>
      <c r="L314" s="29">
        <f t="shared" si="423"/>
        <v>0</v>
      </c>
      <c r="M314" s="29">
        <f t="shared" si="423"/>
        <v>0</v>
      </c>
      <c r="N314" s="29">
        <f t="shared" si="423"/>
        <v>0</v>
      </c>
      <c r="O314" s="29">
        <f t="shared" si="423"/>
        <v>0</v>
      </c>
      <c r="P314" s="29">
        <f t="shared" si="423"/>
        <v>0</v>
      </c>
      <c r="Q314" s="29">
        <f t="shared" si="423"/>
        <v>0</v>
      </c>
      <c r="R314" s="29">
        <f t="shared" si="423"/>
        <v>0</v>
      </c>
      <c r="S314" s="29">
        <f t="shared" si="423"/>
        <v>0</v>
      </c>
      <c r="T314" s="29">
        <f t="shared" si="423"/>
        <v>0</v>
      </c>
      <c r="U314" s="29">
        <f t="shared" si="423"/>
        <v>0</v>
      </c>
      <c r="V314" s="29">
        <f t="shared" si="423"/>
        <v>0</v>
      </c>
      <c r="W314" s="29">
        <f t="shared" si="423"/>
        <v>0</v>
      </c>
      <c r="X314" s="29">
        <f t="shared" si="423"/>
        <v>0</v>
      </c>
      <c r="Y314" s="29">
        <f t="shared" si="423"/>
        <v>0</v>
      </c>
      <c r="Z314" s="29">
        <f t="shared" si="423"/>
        <v>0</v>
      </c>
      <c r="AA314" s="29">
        <f t="shared" si="423"/>
        <v>0</v>
      </c>
      <c r="AB314" s="29">
        <f t="shared" si="423"/>
        <v>0</v>
      </c>
      <c r="AC314" s="29">
        <f t="shared" si="423"/>
        <v>0</v>
      </c>
      <c r="AD314" s="29">
        <f t="shared" si="423"/>
        <v>0</v>
      </c>
      <c r="AE314" s="29">
        <f t="shared" si="423"/>
        <v>0</v>
      </c>
      <c r="AF314" s="29">
        <f t="shared" si="423"/>
        <v>0</v>
      </c>
      <c r="AG314" s="29">
        <f t="shared" si="423"/>
        <v>0</v>
      </c>
      <c r="AH314" s="29">
        <f t="shared" si="423"/>
        <v>0</v>
      </c>
      <c r="AI314" s="29">
        <f t="shared" si="423"/>
        <v>0</v>
      </c>
      <c r="AJ314" s="29">
        <f t="shared" si="423"/>
        <v>0</v>
      </c>
      <c r="AK314" s="29">
        <f t="shared" si="423"/>
        <v>0</v>
      </c>
      <c r="AL314" s="29"/>
      <c r="AM314" s="29"/>
      <c r="AN314" s="29"/>
      <c r="AO314" s="29"/>
      <c r="AP314" s="29"/>
      <c r="AQ314" s="29">
        <f t="shared" si="423"/>
        <v>0</v>
      </c>
      <c r="AR314" s="29"/>
      <c r="AS314" s="9">
        <f t="shared" si="356"/>
        <v>0</v>
      </c>
      <c r="AT314" s="29"/>
      <c r="AU314" s="9">
        <f t="shared" si="375"/>
        <v>0</v>
      </c>
      <c r="AV314" s="29">
        <f t="shared" si="423"/>
        <v>0</v>
      </c>
      <c r="AW314" s="29"/>
      <c r="AX314" s="29">
        <f t="shared" si="358"/>
        <v>0</v>
      </c>
      <c r="AY314" s="29"/>
      <c r="AZ314" s="29">
        <f t="shared" si="376"/>
        <v>0</v>
      </c>
      <c r="BA314" s="29"/>
      <c r="BB314" s="29">
        <f t="shared" si="423"/>
        <v>0</v>
      </c>
      <c r="BC314" s="29">
        <f t="shared" si="423"/>
        <v>63663.5</v>
      </c>
      <c r="BD314" s="29">
        <f t="shared" si="423"/>
        <v>0</v>
      </c>
      <c r="BE314" s="29">
        <f t="shared" si="423"/>
        <v>0</v>
      </c>
      <c r="BF314" s="29">
        <f t="shared" si="423"/>
        <v>0</v>
      </c>
      <c r="BG314" s="29">
        <f t="shared" si="377"/>
        <v>0</v>
      </c>
      <c r="BH314" s="80" t="e">
        <f t="shared" si="378"/>
        <v>#DIV/0!</v>
      </c>
      <c r="BI314" s="29">
        <f t="shared" si="379"/>
        <v>-63663.5</v>
      </c>
      <c r="BJ314" s="81">
        <f t="shared" si="380"/>
        <v>0</v>
      </c>
    </row>
    <row r="315" spans="1:62" ht="60" hidden="1" x14ac:dyDescent="0.25">
      <c r="A315" s="106" t="s">
        <v>25</v>
      </c>
      <c r="B315" s="124">
        <v>52</v>
      </c>
      <c r="C315" s="124">
        <v>0</v>
      </c>
      <c r="D315" s="3" t="s">
        <v>235</v>
      </c>
      <c r="E315" s="124">
        <v>852</v>
      </c>
      <c r="F315" s="3"/>
      <c r="G315" s="3"/>
      <c r="H315" s="3" t="s">
        <v>429</v>
      </c>
      <c r="I315" s="3" t="s">
        <v>26</v>
      </c>
      <c r="J315" s="29">
        <f>J316</f>
        <v>0</v>
      </c>
      <c r="K315" s="29">
        <f t="shared" si="423"/>
        <v>0</v>
      </c>
      <c r="L315" s="29">
        <f t="shared" si="423"/>
        <v>0</v>
      </c>
      <c r="M315" s="29">
        <f t="shared" si="423"/>
        <v>0</v>
      </c>
      <c r="N315" s="29">
        <f t="shared" si="423"/>
        <v>0</v>
      </c>
      <c r="O315" s="29">
        <f t="shared" si="423"/>
        <v>0</v>
      </c>
      <c r="P315" s="29">
        <f t="shared" si="423"/>
        <v>0</v>
      </c>
      <c r="Q315" s="29">
        <f t="shared" si="423"/>
        <v>0</v>
      </c>
      <c r="R315" s="29">
        <f t="shared" si="423"/>
        <v>0</v>
      </c>
      <c r="S315" s="29">
        <f t="shared" si="423"/>
        <v>0</v>
      </c>
      <c r="T315" s="29">
        <f t="shared" si="423"/>
        <v>0</v>
      </c>
      <c r="U315" s="29">
        <f t="shared" si="423"/>
        <v>0</v>
      </c>
      <c r="V315" s="29">
        <f t="shared" si="423"/>
        <v>0</v>
      </c>
      <c r="W315" s="29">
        <f t="shared" si="423"/>
        <v>0</v>
      </c>
      <c r="X315" s="29">
        <f t="shared" si="423"/>
        <v>0</v>
      </c>
      <c r="Y315" s="29">
        <f t="shared" si="423"/>
        <v>0</v>
      </c>
      <c r="Z315" s="29">
        <f t="shared" si="423"/>
        <v>0</v>
      </c>
      <c r="AA315" s="29">
        <f t="shared" si="423"/>
        <v>0</v>
      </c>
      <c r="AB315" s="29">
        <f t="shared" si="423"/>
        <v>0</v>
      </c>
      <c r="AC315" s="29">
        <f t="shared" si="423"/>
        <v>0</v>
      </c>
      <c r="AD315" s="29">
        <f t="shared" si="423"/>
        <v>0</v>
      </c>
      <c r="AE315" s="29">
        <f t="shared" si="423"/>
        <v>0</v>
      </c>
      <c r="AF315" s="29">
        <f t="shared" si="423"/>
        <v>0</v>
      </c>
      <c r="AG315" s="29">
        <f t="shared" si="423"/>
        <v>0</v>
      </c>
      <c r="AH315" s="29">
        <f t="shared" si="423"/>
        <v>0</v>
      </c>
      <c r="AI315" s="29">
        <f t="shared" si="423"/>
        <v>0</v>
      </c>
      <c r="AJ315" s="29">
        <f t="shared" si="423"/>
        <v>0</v>
      </c>
      <c r="AK315" s="29">
        <f t="shared" si="423"/>
        <v>0</v>
      </c>
      <c r="AL315" s="29"/>
      <c r="AM315" s="29"/>
      <c r="AN315" s="29"/>
      <c r="AO315" s="29"/>
      <c r="AP315" s="29"/>
      <c r="AQ315" s="29">
        <f>AQ316</f>
        <v>0</v>
      </c>
      <c r="AR315" s="29"/>
      <c r="AS315" s="9">
        <f t="shared" si="356"/>
        <v>0</v>
      </c>
      <c r="AT315" s="29"/>
      <c r="AU315" s="9">
        <f t="shared" si="375"/>
        <v>0</v>
      </c>
      <c r="AV315" s="29">
        <f>AV316</f>
        <v>0</v>
      </c>
      <c r="AW315" s="29"/>
      <c r="AX315" s="29">
        <f t="shared" si="358"/>
        <v>0</v>
      </c>
      <c r="AY315" s="29"/>
      <c r="AZ315" s="29">
        <f t="shared" si="376"/>
        <v>0</v>
      </c>
      <c r="BA315" s="29"/>
      <c r="BB315" s="29">
        <f t="shared" si="423"/>
        <v>0</v>
      </c>
      <c r="BC315" s="29">
        <f t="shared" si="423"/>
        <v>63663.5</v>
      </c>
      <c r="BD315" s="29">
        <f t="shared" si="423"/>
        <v>0</v>
      </c>
      <c r="BE315" s="29">
        <f t="shared" si="423"/>
        <v>0</v>
      </c>
      <c r="BF315" s="29">
        <f t="shared" si="423"/>
        <v>0</v>
      </c>
      <c r="BG315" s="29">
        <f t="shared" si="377"/>
        <v>0</v>
      </c>
      <c r="BH315" s="80" t="e">
        <f t="shared" si="378"/>
        <v>#DIV/0!</v>
      </c>
      <c r="BI315" s="29">
        <f t="shared" si="379"/>
        <v>-63663.5</v>
      </c>
      <c r="BJ315" s="81">
        <f t="shared" si="380"/>
        <v>0</v>
      </c>
    </row>
    <row r="316" spans="1:62" ht="60" hidden="1" x14ac:dyDescent="0.25">
      <c r="A316" s="106" t="s">
        <v>12</v>
      </c>
      <c r="B316" s="124">
        <v>52</v>
      </c>
      <c r="C316" s="124">
        <v>0</v>
      </c>
      <c r="D316" s="3" t="s">
        <v>235</v>
      </c>
      <c r="E316" s="124">
        <v>852</v>
      </c>
      <c r="F316" s="3"/>
      <c r="G316" s="3"/>
      <c r="H316" s="3" t="s">
        <v>429</v>
      </c>
      <c r="I316" s="3" t="s">
        <v>27</v>
      </c>
      <c r="J316" s="29">
        <f>'7.ВС'!J246</f>
        <v>0</v>
      </c>
      <c r="K316" s="29">
        <f>'7.ВС'!K246</f>
        <v>0</v>
      </c>
      <c r="L316" s="29">
        <f>'7.ВС'!L246</f>
        <v>0</v>
      </c>
      <c r="M316" s="29">
        <f>'7.ВС'!M246</f>
        <v>0</v>
      </c>
      <c r="N316" s="29">
        <f>'7.ВС'!N246</f>
        <v>0</v>
      </c>
      <c r="O316" s="29">
        <f>'7.ВС'!O246</f>
        <v>0</v>
      </c>
      <c r="P316" s="29">
        <f>'7.ВС'!P246</f>
        <v>0</v>
      </c>
      <c r="Q316" s="29">
        <f>'7.ВС'!Q246</f>
        <v>0</v>
      </c>
      <c r="R316" s="29">
        <f>'7.ВС'!R246</f>
        <v>0</v>
      </c>
      <c r="S316" s="29">
        <f>'7.ВС'!S246</f>
        <v>0</v>
      </c>
      <c r="T316" s="29">
        <f>'7.ВС'!T246</f>
        <v>0</v>
      </c>
      <c r="U316" s="29">
        <f>'7.ВС'!U246</f>
        <v>0</v>
      </c>
      <c r="V316" s="29">
        <f>'7.ВС'!V246</f>
        <v>0</v>
      </c>
      <c r="W316" s="29">
        <f>'7.ВС'!W246</f>
        <v>0</v>
      </c>
      <c r="X316" s="29">
        <f>'7.ВС'!X246</f>
        <v>0</v>
      </c>
      <c r="Y316" s="29">
        <f>'7.ВС'!Y246</f>
        <v>0</v>
      </c>
      <c r="Z316" s="29">
        <f>'7.ВС'!Z246</f>
        <v>0</v>
      </c>
      <c r="AA316" s="29">
        <f>'7.ВС'!AA246</f>
        <v>0</v>
      </c>
      <c r="AB316" s="29">
        <f>'7.ВС'!AB246</f>
        <v>0</v>
      </c>
      <c r="AC316" s="29">
        <f>'7.ВС'!AC246</f>
        <v>0</v>
      </c>
      <c r="AD316" s="29">
        <f>'7.ВС'!AD246</f>
        <v>0</v>
      </c>
      <c r="AE316" s="29">
        <f>'7.ВС'!AE246</f>
        <v>0</v>
      </c>
      <c r="AF316" s="29">
        <f>'7.ВС'!AF246</f>
        <v>0</v>
      </c>
      <c r="AG316" s="29">
        <f>'7.ВС'!AG246</f>
        <v>0</v>
      </c>
      <c r="AH316" s="29">
        <f>'7.ВС'!AH246</f>
        <v>0</v>
      </c>
      <c r="AI316" s="29">
        <f>'7.ВС'!AI246</f>
        <v>0</v>
      </c>
      <c r="AJ316" s="29">
        <f>'7.ВС'!AJ246</f>
        <v>0</v>
      </c>
      <c r="AK316" s="29">
        <f>'7.ВС'!AK246</f>
        <v>0</v>
      </c>
      <c r="AL316" s="29"/>
      <c r="AM316" s="29"/>
      <c r="AN316" s="29"/>
      <c r="AO316" s="29"/>
      <c r="AP316" s="29"/>
      <c r="AQ316" s="29">
        <f>'7.ВС'!AQ246</f>
        <v>0</v>
      </c>
      <c r="AR316" s="29"/>
      <c r="AS316" s="9">
        <f t="shared" si="356"/>
        <v>0</v>
      </c>
      <c r="AT316" s="29"/>
      <c r="AU316" s="9">
        <f t="shared" si="375"/>
        <v>0</v>
      </c>
      <c r="AV316" s="29">
        <f>'7.ВС'!AV246</f>
        <v>0</v>
      </c>
      <c r="AW316" s="29"/>
      <c r="AX316" s="29">
        <f t="shared" si="358"/>
        <v>0</v>
      </c>
      <c r="AY316" s="29"/>
      <c r="AZ316" s="29">
        <f t="shared" si="376"/>
        <v>0</v>
      </c>
      <c r="BA316" s="29"/>
      <c r="BB316" s="29">
        <f>'7.ВС'!BA246</f>
        <v>0</v>
      </c>
      <c r="BC316" s="29">
        <f>'7.ВС'!BB246</f>
        <v>63663.5</v>
      </c>
      <c r="BD316" s="29">
        <f>'7.ВС'!BC246</f>
        <v>0</v>
      </c>
      <c r="BE316" s="29">
        <f>'7.ВС'!BD246</f>
        <v>0</v>
      </c>
      <c r="BF316" s="29">
        <f>'7.ВС'!BE246</f>
        <v>0</v>
      </c>
      <c r="BG316" s="29">
        <f t="shared" si="377"/>
        <v>0</v>
      </c>
      <c r="BH316" s="80" t="e">
        <f t="shared" si="378"/>
        <v>#DIV/0!</v>
      </c>
      <c r="BI316" s="29">
        <f t="shared" si="379"/>
        <v>-63663.5</v>
      </c>
      <c r="BJ316" s="81">
        <f t="shared" si="380"/>
        <v>0</v>
      </c>
    </row>
    <row r="317" spans="1:62" ht="71.25" hidden="1" x14ac:dyDescent="0.25">
      <c r="A317" s="25" t="s">
        <v>267</v>
      </c>
      <c r="B317" s="13">
        <v>52</v>
      </c>
      <c r="C317" s="13">
        <v>0</v>
      </c>
      <c r="D317" s="27" t="s">
        <v>268</v>
      </c>
      <c r="E317" s="13"/>
      <c r="F317" s="27"/>
      <c r="G317" s="27"/>
      <c r="H317" s="27"/>
      <c r="I317" s="27"/>
      <c r="J317" s="30">
        <f t="shared" ref="J317:BC320" si="424">J318</f>
        <v>255917.47</v>
      </c>
      <c r="K317" s="30">
        <f t="shared" si="424"/>
        <v>255917.47</v>
      </c>
      <c r="L317" s="30">
        <f t="shared" si="424"/>
        <v>0</v>
      </c>
      <c r="M317" s="30">
        <f t="shared" si="424"/>
        <v>0</v>
      </c>
      <c r="N317" s="30">
        <f t="shared" si="424"/>
        <v>0</v>
      </c>
      <c r="O317" s="30">
        <f t="shared" si="424"/>
        <v>0</v>
      </c>
      <c r="P317" s="30">
        <f t="shared" si="424"/>
        <v>0</v>
      </c>
      <c r="Q317" s="30">
        <f t="shared" si="424"/>
        <v>0</v>
      </c>
      <c r="R317" s="30">
        <f t="shared" si="424"/>
        <v>255917.47</v>
      </c>
      <c r="S317" s="30">
        <f t="shared" si="424"/>
        <v>255917.47</v>
      </c>
      <c r="T317" s="30">
        <f t="shared" si="424"/>
        <v>0</v>
      </c>
      <c r="U317" s="30">
        <f t="shared" si="424"/>
        <v>0</v>
      </c>
      <c r="V317" s="30">
        <f t="shared" si="424"/>
        <v>0</v>
      </c>
      <c r="W317" s="30">
        <f t="shared" si="424"/>
        <v>0</v>
      </c>
      <c r="X317" s="30">
        <f t="shared" si="424"/>
        <v>0</v>
      </c>
      <c r="Y317" s="30">
        <f t="shared" si="424"/>
        <v>0</v>
      </c>
      <c r="Z317" s="30">
        <f t="shared" si="424"/>
        <v>255917.47</v>
      </c>
      <c r="AA317" s="30">
        <f t="shared" si="424"/>
        <v>255917.47</v>
      </c>
      <c r="AB317" s="30">
        <f t="shared" si="424"/>
        <v>0</v>
      </c>
      <c r="AC317" s="30">
        <f t="shared" si="424"/>
        <v>0</v>
      </c>
      <c r="AD317" s="30">
        <f t="shared" si="424"/>
        <v>0</v>
      </c>
      <c r="AE317" s="30">
        <f t="shared" si="424"/>
        <v>0</v>
      </c>
      <c r="AF317" s="30">
        <f t="shared" si="424"/>
        <v>0</v>
      </c>
      <c r="AG317" s="30">
        <f t="shared" si="424"/>
        <v>0</v>
      </c>
      <c r="AH317" s="30">
        <f t="shared" si="424"/>
        <v>255917.47</v>
      </c>
      <c r="AI317" s="30">
        <f t="shared" si="424"/>
        <v>255917.47</v>
      </c>
      <c r="AJ317" s="30">
        <f t="shared" si="424"/>
        <v>0</v>
      </c>
      <c r="AK317" s="30">
        <f t="shared" si="424"/>
        <v>0</v>
      </c>
      <c r="AL317" s="30"/>
      <c r="AM317" s="30"/>
      <c r="AN317" s="30"/>
      <c r="AO317" s="30"/>
      <c r="AP317" s="30"/>
      <c r="AQ317" s="30">
        <f t="shared" si="424"/>
        <v>265642.34000000003</v>
      </c>
      <c r="AR317" s="30"/>
      <c r="AS317" s="9">
        <f t="shared" si="356"/>
        <v>265642.34000000003</v>
      </c>
      <c r="AT317" s="30"/>
      <c r="AU317" s="9">
        <f t="shared" si="375"/>
        <v>265642.34000000003</v>
      </c>
      <c r="AV317" s="30">
        <f t="shared" si="424"/>
        <v>276268.03999999998</v>
      </c>
      <c r="AW317" s="30"/>
      <c r="AX317" s="29">
        <f t="shared" si="358"/>
        <v>276268.03999999998</v>
      </c>
      <c r="AY317" s="30"/>
      <c r="AZ317" s="29">
        <f t="shared" si="376"/>
        <v>276268.03999999998</v>
      </c>
      <c r="BA317" s="30"/>
      <c r="BB317" s="30">
        <f t="shared" si="424"/>
        <v>508184.21</v>
      </c>
      <c r="BC317" s="30">
        <f t="shared" si="424"/>
        <v>245563</v>
      </c>
      <c r="BD317" s="30">
        <f t="shared" ref="BB317:BF320" si="425">BD318</f>
        <v>245563</v>
      </c>
      <c r="BE317" s="30">
        <f t="shared" si="425"/>
        <v>0</v>
      </c>
      <c r="BF317" s="30">
        <f t="shared" si="425"/>
        <v>0</v>
      </c>
      <c r="BG317" s="29">
        <f t="shared" si="377"/>
        <v>-252266.74000000002</v>
      </c>
      <c r="BH317" s="80">
        <f t="shared" si="378"/>
        <v>50.359193568804507</v>
      </c>
      <c r="BI317" s="29">
        <f t="shared" si="379"/>
        <v>10354.470000000001</v>
      </c>
      <c r="BJ317" s="81">
        <f t="shared" si="380"/>
        <v>104.21662465436567</v>
      </c>
    </row>
    <row r="318" spans="1:62" ht="42.75" hidden="1" x14ac:dyDescent="0.25">
      <c r="A318" s="25" t="s">
        <v>156</v>
      </c>
      <c r="B318" s="13">
        <v>52</v>
      </c>
      <c r="C318" s="13">
        <v>0</v>
      </c>
      <c r="D318" s="33" t="s">
        <v>268</v>
      </c>
      <c r="E318" s="13">
        <v>852</v>
      </c>
      <c r="F318" s="4"/>
      <c r="G318" s="4"/>
      <c r="H318" s="4"/>
      <c r="I318" s="3"/>
      <c r="J318" s="30">
        <f t="shared" si="424"/>
        <v>255917.47</v>
      </c>
      <c r="K318" s="30">
        <f t="shared" si="424"/>
        <v>255917.47</v>
      </c>
      <c r="L318" s="30">
        <f t="shared" si="424"/>
        <v>0</v>
      </c>
      <c r="M318" s="30">
        <f t="shared" si="424"/>
        <v>0</v>
      </c>
      <c r="N318" s="30">
        <f t="shared" si="424"/>
        <v>0</v>
      </c>
      <c r="O318" s="30">
        <f t="shared" si="424"/>
        <v>0</v>
      </c>
      <c r="P318" s="30">
        <f t="shared" si="424"/>
        <v>0</v>
      </c>
      <c r="Q318" s="30">
        <f t="shared" si="424"/>
        <v>0</v>
      </c>
      <c r="R318" s="30">
        <f t="shared" si="424"/>
        <v>255917.47</v>
      </c>
      <c r="S318" s="30">
        <f t="shared" si="424"/>
        <v>255917.47</v>
      </c>
      <c r="T318" s="30">
        <f t="shared" si="424"/>
        <v>0</v>
      </c>
      <c r="U318" s="30">
        <f t="shared" si="424"/>
        <v>0</v>
      </c>
      <c r="V318" s="30">
        <f t="shared" si="424"/>
        <v>0</v>
      </c>
      <c r="W318" s="30">
        <f t="shared" si="424"/>
        <v>0</v>
      </c>
      <c r="X318" s="30">
        <f t="shared" si="424"/>
        <v>0</v>
      </c>
      <c r="Y318" s="30">
        <f t="shared" si="424"/>
        <v>0</v>
      </c>
      <c r="Z318" s="30">
        <f t="shared" si="424"/>
        <v>255917.47</v>
      </c>
      <c r="AA318" s="30">
        <f t="shared" si="424"/>
        <v>255917.47</v>
      </c>
      <c r="AB318" s="30">
        <f t="shared" si="424"/>
        <v>0</v>
      </c>
      <c r="AC318" s="30">
        <f t="shared" si="424"/>
        <v>0</v>
      </c>
      <c r="AD318" s="30">
        <f t="shared" si="424"/>
        <v>0</v>
      </c>
      <c r="AE318" s="30">
        <f t="shared" si="424"/>
        <v>0</v>
      </c>
      <c r="AF318" s="30">
        <f t="shared" si="424"/>
        <v>0</v>
      </c>
      <c r="AG318" s="30">
        <f t="shared" si="424"/>
        <v>0</v>
      </c>
      <c r="AH318" s="30">
        <f t="shared" si="424"/>
        <v>255917.47</v>
      </c>
      <c r="AI318" s="30">
        <f t="shared" si="424"/>
        <v>255917.47</v>
      </c>
      <c r="AJ318" s="30">
        <f t="shared" si="424"/>
        <v>0</v>
      </c>
      <c r="AK318" s="30">
        <f t="shared" si="424"/>
        <v>0</v>
      </c>
      <c r="AL318" s="30"/>
      <c r="AM318" s="30"/>
      <c r="AN318" s="30"/>
      <c r="AO318" s="30"/>
      <c r="AP318" s="30"/>
      <c r="AQ318" s="30">
        <f t="shared" si="424"/>
        <v>265642.34000000003</v>
      </c>
      <c r="AR318" s="30"/>
      <c r="AS318" s="9">
        <f t="shared" si="356"/>
        <v>265642.34000000003</v>
      </c>
      <c r="AT318" s="30"/>
      <c r="AU318" s="9">
        <f t="shared" si="375"/>
        <v>265642.34000000003</v>
      </c>
      <c r="AV318" s="30">
        <f t="shared" si="424"/>
        <v>276268.03999999998</v>
      </c>
      <c r="AW318" s="30"/>
      <c r="AX318" s="29">
        <f t="shared" si="358"/>
        <v>276268.03999999998</v>
      </c>
      <c r="AY318" s="30"/>
      <c r="AZ318" s="29">
        <f t="shared" si="376"/>
        <v>276268.03999999998</v>
      </c>
      <c r="BA318" s="30"/>
      <c r="BB318" s="30">
        <f t="shared" si="425"/>
        <v>508184.21</v>
      </c>
      <c r="BC318" s="30">
        <f t="shared" si="425"/>
        <v>245563</v>
      </c>
      <c r="BD318" s="30">
        <f t="shared" si="425"/>
        <v>245563</v>
      </c>
      <c r="BE318" s="30">
        <f t="shared" si="425"/>
        <v>0</v>
      </c>
      <c r="BF318" s="30">
        <f t="shared" si="425"/>
        <v>0</v>
      </c>
      <c r="BG318" s="29">
        <f t="shared" si="377"/>
        <v>-252266.74000000002</v>
      </c>
      <c r="BH318" s="80">
        <f t="shared" si="378"/>
        <v>50.359193568804507</v>
      </c>
      <c r="BI318" s="29">
        <f t="shared" si="379"/>
        <v>10354.470000000001</v>
      </c>
      <c r="BJ318" s="81">
        <f t="shared" si="380"/>
        <v>104.21662465436567</v>
      </c>
    </row>
    <row r="319" spans="1:62" ht="75" hidden="1" x14ac:dyDescent="0.25">
      <c r="A319" s="22" t="s">
        <v>269</v>
      </c>
      <c r="B319" s="124">
        <v>52</v>
      </c>
      <c r="C319" s="124">
        <v>0</v>
      </c>
      <c r="D319" s="3" t="s">
        <v>268</v>
      </c>
      <c r="E319" s="124">
        <v>852</v>
      </c>
      <c r="F319" s="3" t="s">
        <v>127</v>
      </c>
      <c r="G319" s="3" t="s">
        <v>16</v>
      </c>
      <c r="H319" s="3" t="s">
        <v>270</v>
      </c>
      <c r="I319" s="3"/>
      <c r="J319" s="29">
        <f t="shared" si="424"/>
        <v>255917.47</v>
      </c>
      <c r="K319" s="29">
        <f t="shared" si="424"/>
        <v>255917.47</v>
      </c>
      <c r="L319" s="29">
        <f t="shared" si="424"/>
        <v>0</v>
      </c>
      <c r="M319" s="29">
        <f t="shared" si="424"/>
        <v>0</v>
      </c>
      <c r="N319" s="29">
        <f t="shared" si="424"/>
        <v>0</v>
      </c>
      <c r="O319" s="29">
        <f t="shared" si="424"/>
        <v>0</v>
      </c>
      <c r="P319" s="29">
        <f t="shared" si="424"/>
        <v>0</v>
      </c>
      <c r="Q319" s="29">
        <f t="shared" si="424"/>
        <v>0</v>
      </c>
      <c r="R319" s="29">
        <f t="shared" si="424"/>
        <v>255917.47</v>
      </c>
      <c r="S319" s="29">
        <f t="shared" si="424"/>
        <v>255917.47</v>
      </c>
      <c r="T319" s="29">
        <f t="shared" si="424"/>
        <v>0</v>
      </c>
      <c r="U319" s="29">
        <f t="shared" si="424"/>
        <v>0</v>
      </c>
      <c r="V319" s="29">
        <f t="shared" si="424"/>
        <v>0</v>
      </c>
      <c r="W319" s="29">
        <f t="shared" si="424"/>
        <v>0</v>
      </c>
      <c r="X319" s="29">
        <f t="shared" si="424"/>
        <v>0</v>
      </c>
      <c r="Y319" s="29">
        <f t="shared" si="424"/>
        <v>0</v>
      </c>
      <c r="Z319" s="29">
        <f t="shared" si="424"/>
        <v>255917.47</v>
      </c>
      <c r="AA319" s="29">
        <f t="shared" si="424"/>
        <v>255917.47</v>
      </c>
      <c r="AB319" s="29">
        <f t="shared" si="424"/>
        <v>0</v>
      </c>
      <c r="AC319" s="29">
        <f t="shared" si="424"/>
        <v>0</v>
      </c>
      <c r="AD319" s="29">
        <f t="shared" si="424"/>
        <v>0</v>
      </c>
      <c r="AE319" s="29">
        <f t="shared" si="424"/>
        <v>0</v>
      </c>
      <c r="AF319" s="29">
        <f t="shared" si="424"/>
        <v>0</v>
      </c>
      <c r="AG319" s="29">
        <f t="shared" si="424"/>
        <v>0</v>
      </c>
      <c r="AH319" s="29">
        <f t="shared" si="424"/>
        <v>255917.47</v>
      </c>
      <c r="AI319" s="29">
        <f t="shared" si="424"/>
        <v>255917.47</v>
      </c>
      <c r="AJ319" s="29">
        <f t="shared" si="424"/>
        <v>0</v>
      </c>
      <c r="AK319" s="29">
        <f t="shared" si="424"/>
        <v>0</v>
      </c>
      <c r="AL319" s="29"/>
      <c r="AM319" s="29"/>
      <c r="AN319" s="29"/>
      <c r="AO319" s="29"/>
      <c r="AP319" s="29"/>
      <c r="AQ319" s="29">
        <f t="shared" si="424"/>
        <v>265642.34000000003</v>
      </c>
      <c r="AR319" s="29"/>
      <c r="AS319" s="9">
        <f t="shared" si="356"/>
        <v>265642.34000000003</v>
      </c>
      <c r="AT319" s="29"/>
      <c r="AU319" s="9">
        <f t="shared" si="375"/>
        <v>265642.34000000003</v>
      </c>
      <c r="AV319" s="29">
        <f t="shared" si="424"/>
        <v>276268.03999999998</v>
      </c>
      <c r="AW319" s="29"/>
      <c r="AX319" s="29">
        <f t="shared" si="358"/>
        <v>276268.03999999998</v>
      </c>
      <c r="AY319" s="29"/>
      <c r="AZ319" s="29">
        <f t="shared" si="376"/>
        <v>276268.03999999998</v>
      </c>
      <c r="BA319" s="29"/>
      <c r="BB319" s="29">
        <f t="shared" si="425"/>
        <v>508184.21</v>
      </c>
      <c r="BC319" s="29">
        <f t="shared" si="425"/>
        <v>245563</v>
      </c>
      <c r="BD319" s="29">
        <f t="shared" si="425"/>
        <v>245563</v>
      </c>
      <c r="BE319" s="29">
        <f t="shared" si="425"/>
        <v>0</v>
      </c>
      <c r="BF319" s="29">
        <f t="shared" si="425"/>
        <v>0</v>
      </c>
      <c r="BG319" s="29">
        <f t="shared" si="377"/>
        <v>-252266.74000000002</v>
      </c>
      <c r="BH319" s="80">
        <f t="shared" si="378"/>
        <v>50.359193568804507</v>
      </c>
      <c r="BI319" s="29">
        <f t="shared" si="379"/>
        <v>10354.470000000001</v>
      </c>
      <c r="BJ319" s="81">
        <f t="shared" si="380"/>
        <v>104.21662465436567</v>
      </c>
    </row>
    <row r="320" spans="1:62" ht="30" hidden="1" x14ac:dyDescent="0.25">
      <c r="A320" s="126" t="s">
        <v>131</v>
      </c>
      <c r="B320" s="124">
        <v>52</v>
      </c>
      <c r="C320" s="124">
        <v>0</v>
      </c>
      <c r="D320" s="3" t="s">
        <v>268</v>
      </c>
      <c r="E320" s="124">
        <v>852</v>
      </c>
      <c r="F320" s="3" t="s">
        <v>127</v>
      </c>
      <c r="G320" s="3" t="s">
        <v>16</v>
      </c>
      <c r="H320" s="3" t="s">
        <v>270</v>
      </c>
      <c r="I320" s="3" t="s">
        <v>132</v>
      </c>
      <c r="J320" s="29">
        <f t="shared" si="424"/>
        <v>255917.47</v>
      </c>
      <c r="K320" s="29">
        <f t="shared" si="424"/>
        <v>255917.47</v>
      </c>
      <c r="L320" s="29">
        <f t="shared" si="424"/>
        <v>0</v>
      </c>
      <c r="M320" s="29">
        <f t="shared" si="424"/>
        <v>0</v>
      </c>
      <c r="N320" s="29">
        <f t="shared" si="424"/>
        <v>0</v>
      </c>
      <c r="O320" s="29">
        <f t="shared" si="424"/>
        <v>0</v>
      </c>
      <c r="P320" s="29">
        <f t="shared" si="424"/>
        <v>0</v>
      </c>
      <c r="Q320" s="29">
        <f t="shared" si="424"/>
        <v>0</v>
      </c>
      <c r="R320" s="29">
        <f t="shared" si="424"/>
        <v>255917.47</v>
      </c>
      <c r="S320" s="29">
        <f t="shared" si="424"/>
        <v>255917.47</v>
      </c>
      <c r="T320" s="29">
        <f t="shared" si="424"/>
        <v>0</v>
      </c>
      <c r="U320" s="29">
        <f t="shared" si="424"/>
        <v>0</v>
      </c>
      <c r="V320" s="29">
        <f t="shared" si="424"/>
        <v>0</v>
      </c>
      <c r="W320" s="29">
        <f t="shared" si="424"/>
        <v>0</v>
      </c>
      <c r="X320" s="29">
        <f t="shared" si="424"/>
        <v>0</v>
      </c>
      <c r="Y320" s="29">
        <f t="shared" si="424"/>
        <v>0</v>
      </c>
      <c r="Z320" s="29">
        <f t="shared" si="424"/>
        <v>255917.47</v>
      </c>
      <c r="AA320" s="29">
        <f t="shared" si="424"/>
        <v>255917.47</v>
      </c>
      <c r="AB320" s="29">
        <f t="shared" si="424"/>
        <v>0</v>
      </c>
      <c r="AC320" s="29">
        <f t="shared" si="424"/>
        <v>0</v>
      </c>
      <c r="AD320" s="29">
        <f t="shared" si="424"/>
        <v>0</v>
      </c>
      <c r="AE320" s="29">
        <f t="shared" si="424"/>
        <v>0</v>
      </c>
      <c r="AF320" s="29">
        <f t="shared" si="424"/>
        <v>0</v>
      </c>
      <c r="AG320" s="29">
        <f t="shared" si="424"/>
        <v>0</v>
      </c>
      <c r="AH320" s="29">
        <f t="shared" si="424"/>
        <v>255917.47</v>
      </c>
      <c r="AI320" s="29">
        <f t="shared" si="424"/>
        <v>255917.47</v>
      </c>
      <c r="AJ320" s="29">
        <f t="shared" si="424"/>
        <v>0</v>
      </c>
      <c r="AK320" s="29">
        <f t="shared" si="424"/>
        <v>0</v>
      </c>
      <c r="AL320" s="29"/>
      <c r="AM320" s="29"/>
      <c r="AN320" s="29"/>
      <c r="AO320" s="29"/>
      <c r="AP320" s="29"/>
      <c r="AQ320" s="29">
        <f t="shared" si="424"/>
        <v>265642.34000000003</v>
      </c>
      <c r="AR320" s="29"/>
      <c r="AS320" s="9">
        <f t="shared" si="356"/>
        <v>265642.34000000003</v>
      </c>
      <c r="AT320" s="29"/>
      <c r="AU320" s="9">
        <f t="shared" si="375"/>
        <v>265642.34000000003</v>
      </c>
      <c r="AV320" s="29">
        <f t="shared" si="424"/>
        <v>276268.03999999998</v>
      </c>
      <c r="AW320" s="29"/>
      <c r="AX320" s="29">
        <f t="shared" si="358"/>
        <v>276268.03999999998</v>
      </c>
      <c r="AY320" s="29"/>
      <c r="AZ320" s="29">
        <f t="shared" si="376"/>
        <v>276268.03999999998</v>
      </c>
      <c r="BA320" s="29"/>
      <c r="BB320" s="29">
        <f t="shared" si="425"/>
        <v>508184.21</v>
      </c>
      <c r="BC320" s="29">
        <f t="shared" si="425"/>
        <v>245563</v>
      </c>
      <c r="BD320" s="29">
        <f t="shared" si="425"/>
        <v>245563</v>
      </c>
      <c r="BE320" s="29">
        <f t="shared" si="425"/>
        <v>0</v>
      </c>
      <c r="BF320" s="29">
        <f t="shared" si="425"/>
        <v>0</v>
      </c>
      <c r="BG320" s="29">
        <f t="shared" si="377"/>
        <v>-252266.74000000002</v>
      </c>
      <c r="BH320" s="80">
        <f t="shared" si="378"/>
        <v>50.359193568804507</v>
      </c>
      <c r="BI320" s="29">
        <f t="shared" si="379"/>
        <v>10354.470000000001</v>
      </c>
      <c r="BJ320" s="81">
        <f t="shared" si="380"/>
        <v>104.21662465436567</v>
      </c>
    </row>
    <row r="321" spans="1:62" ht="45" hidden="1" x14ac:dyDescent="0.25">
      <c r="A321" s="126" t="s">
        <v>143</v>
      </c>
      <c r="B321" s="124">
        <v>52</v>
      </c>
      <c r="C321" s="124">
        <v>0</v>
      </c>
      <c r="D321" s="3" t="s">
        <v>268</v>
      </c>
      <c r="E321" s="124">
        <v>852</v>
      </c>
      <c r="F321" s="3" t="s">
        <v>127</v>
      </c>
      <c r="G321" s="3" t="s">
        <v>16</v>
      </c>
      <c r="H321" s="3" t="s">
        <v>270</v>
      </c>
      <c r="I321" s="3" t="s">
        <v>144</v>
      </c>
      <c r="J321" s="29">
        <f>'7.ВС'!J354</f>
        <v>255917.47</v>
      </c>
      <c r="K321" s="29">
        <f>'7.ВС'!K354</f>
        <v>255917.47</v>
      </c>
      <c r="L321" s="29">
        <f>'7.ВС'!L354</f>
        <v>0</v>
      </c>
      <c r="M321" s="29">
        <f>'7.ВС'!M354</f>
        <v>0</v>
      </c>
      <c r="N321" s="29">
        <f>'7.ВС'!N354</f>
        <v>0</v>
      </c>
      <c r="O321" s="29">
        <f>'7.ВС'!O354</f>
        <v>0</v>
      </c>
      <c r="P321" s="29">
        <f>'7.ВС'!P354</f>
        <v>0</v>
      </c>
      <c r="Q321" s="29">
        <f>'7.ВС'!Q354</f>
        <v>0</v>
      </c>
      <c r="R321" s="29">
        <f>'7.ВС'!R354</f>
        <v>255917.47</v>
      </c>
      <c r="S321" s="29">
        <f>'7.ВС'!S354</f>
        <v>255917.47</v>
      </c>
      <c r="T321" s="29">
        <f>'7.ВС'!T354</f>
        <v>0</v>
      </c>
      <c r="U321" s="29">
        <f>'7.ВС'!U354</f>
        <v>0</v>
      </c>
      <c r="V321" s="29">
        <f>'7.ВС'!V354</f>
        <v>0</v>
      </c>
      <c r="W321" s="29">
        <f>'7.ВС'!W354</f>
        <v>0</v>
      </c>
      <c r="X321" s="29">
        <f>'7.ВС'!X354</f>
        <v>0</v>
      </c>
      <c r="Y321" s="29">
        <f>'7.ВС'!Y354</f>
        <v>0</v>
      </c>
      <c r="Z321" s="29">
        <f>'7.ВС'!Z354</f>
        <v>255917.47</v>
      </c>
      <c r="AA321" s="29">
        <f>'7.ВС'!AA354</f>
        <v>255917.47</v>
      </c>
      <c r="AB321" s="29">
        <f>'7.ВС'!AB354</f>
        <v>0</v>
      </c>
      <c r="AC321" s="29">
        <f>'7.ВС'!AC354</f>
        <v>0</v>
      </c>
      <c r="AD321" s="29">
        <f>'7.ВС'!AD354</f>
        <v>0</v>
      </c>
      <c r="AE321" s="29">
        <f>'7.ВС'!AE354</f>
        <v>0</v>
      </c>
      <c r="AF321" s="29">
        <f>'7.ВС'!AF354</f>
        <v>0</v>
      </c>
      <c r="AG321" s="29">
        <f>'7.ВС'!AG354</f>
        <v>0</v>
      </c>
      <c r="AH321" s="29">
        <f>'7.ВС'!AH354</f>
        <v>255917.47</v>
      </c>
      <c r="AI321" s="29">
        <f>'7.ВС'!AI354</f>
        <v>255917.47</v>
      </c>
      <c r="AJ321" s="29">
        <f>'7.ВС'!AJ354</f>
        <v>0</v>
      </c>
      <c r="AK321" s="29">
        <f>'7.ВС'!AK354</f>
        <v>0</v>
      </c>
      <c r="AL321" s="29"/>
      <c r="AM321" s="29"/>
      <c r="AN321" s="29"/>
      <c r="AO321" s="29"/>
      <c r="AP321" s="29"/>
      <c r="AQ321" s="29">
        <f>'7.ВС'!AQ354</f>
        <v>265642.34000000003</v>
      </c>
      <c r="AR321" s="29"/>
      <c r="AS321" s="9">
        <f t="shared" si="356"/>
        <v>265642.34000000003</v>
      </c>
      <c r="AT321" s="29"/>
      <c r="AU321" s="9">
        <f t="shared" si="375"/>
        <v>265642.34000000003</v>
      </c>
      <c r="AV321" s="29">
        <f>'7.ВС'!AV354</f>
        <v>276268.03999999998</v>
      </c>
      <c r="AW321" s="29"/>
      <c r="AX321" s="29">
        <f t="shared" si="358"/>
        <v>276268.03999999998</v>
      </c>
      <c r="AY321" s="29"/>
      <c r="AZ321" s="29">
        <f t="shared" si="376"/>
        <v>276268.03999999998</v>
      </c>
      <c r="BA321" s="29"/>
      <c r="BB321" s="29">
        <f>'7.ВС'!BA354</f>
        <v>508184.21</v>
      </c>
      <c r="BC321" s="29">
        <f>'7.ВС'!BB354</f>
        <v>245563</v>
      </c>
      <c r="BD321" s="29">
        <f>'7.ВС'!BC354</f>
        <v>245563</v>
      </c>
      <c r="BE321" s="29">
        <f>'7.ВС'!BD354</f>
        <v>0</v>
      </c>
      <c r="BF321" s="29">
        <f>'7.ВС'!BE354</f>
        <v>0</v>
      </c>
      <c r="BG321" s="29">
        <f t="shared" si="377"/>
        <v>-252266.74000000002</v>
      </c>
      <c r="BH321" s="80">
        <f t="shared" si="378"/>
        <v>50.359193568804507</v>
      </c>
      <c r="BI321" s="29">
        <f t="shared" si="379"/>
        <v>10354.470000000001</v>
      </c>
      <c r="BJ321" s="81">
        <f t="shared" si="380"/>
        <v>104.21662465436567</v>
      </c>
    </row>
    <row r="322" spans="1:62" ht="42.75" hidden="1" x14ac:dyDescent="0.25">
      <c r="A322" s="25" t="s">
        <v>271</v>
      </c>
      <c r="B322" s="13">
        <v>52</v>
      </c>
      <c r="C322" s="13">
        <v>0</v>
      </c>
      <c r="D322" s="27" t="s">
        <v>238</v>
      </c>
      <c r="E322" s="13"/>
      <c r="F322" s="27"/>
      <c r="G322" s="27"/>
      <c r="H322" s="27"/>
      <c r="I322" s="27"/>
      <c r="J322" s="30">
        <f t="shared" ref="J322:BC327" si="426">J323</f>
        <v>123417</v>
      </c>
      <c r="K322" s="30">
        <f t="shared" si="426"/>
        <v>0</v>
      </c>
      <c r="L322" s="30">
        <f t="shared" si="426"/>
        <v>123417</v>
      </c>
      <c r="M322" s="30">
        <f t="shared" si="426"/>
        <v>0</v>
      </c>
      <c r="N322" s="30">
        <f t="shared" si="426"/>
        <v>0</v>
      </c>
      <c r="O322" s="30">
        <f t="shared" si="426"/>
        <v>0</v>
      </c>
      <c r="P322" s="30">
        <f t="shared" si="426"/>
        <v>0</v>
      </c>
      <c r="Q322" s="30">
        <f t="shared" si="426"/>
        <v>0</v>
      </c>
      <c r="R322" s="30">
        <f t="shared" si="426"/>
        <v>123417</v>
      </c>
      <c r="S322" s="30">
        <f t="shared" si="426"/>
        <v>0</v>
      </c>
      <c r="T322" s="30">
        <f t="shared" si="426"/>
        <v>123417</v>
      </c>
      <c r="U322" s="30">
        <f t="shared" si="426"/>
        <v>0</v>
      </c>
      <c r="V322" s="30">
        <f t="shared" si="426"/>
        <v>0</v>
      </c>
      <c r="W322" s="30">
        <f t="shared" si="426"/>
        <v>0</v>
      </c>
      <c r="X322" s="30">
        <f t="shared" si="426"/>
        <v>0</v>
      </c>
      <c r="Y322" s="30">
        <f t="shared" si="426"/>
        <v>0</v>
      </c>
      <c r="Z322" s="30">
        <f t="shared" si="426"/>
        <v>123417</v>
      </c>
      <c r="AA322" s="30">
        <f t="shared" si="426"/>
        <v>0</v>
      </c>
      <c r="AB322" s="30">
        <f t="shared" si="426"/>
        <v>123417</v>
      </c>
      <c r="AC322" s="30">
        <f t="shared" si="426"/>
        <v>0</v>
      </c>
      <c r="AD322" s="30">
        <f t="shared" si="426"/>
        <v>0</v>
      </c>
      <c r="AE322" s="30">
        <f t="shared" si="426"/>
        <v>0</v>
      </c>
      <c r="AF322" s="30">
        <f t="shared" si="426"/>
        <v>0</v>
      </c>
      <c r="AG322" s="30">
        <f t="shared" si="426"/>
        <v>0</v>
      </c>
      <c r="AH322" s="30">
        <f t="shared" si="426"/>
        <v>123417</v>
      </c>
      <c r="AI322" s="30">
        <f t="shared" si="426"/>
        <v>0</v>
      </c>
      <c r="AJ322" s="30">
        <f t="shared" si="426"/>
        <v>123417</v>
      </c>
      <c r="AK322" s="30">
        <f t="shared" si="426"/>
        <v>0</v>
      </c>
      <c r="AL322" s="30"/>
      <c r="AM322" s="30"/>
      <c r="AN322" s="30"/>
      <c r="AO322" s="30"/>
      <c r="AP322" s="30"/>
      <c r="AQ322" s="30">
        <f t="shared" si="426"/>
        <v>123417</v>
      </c>
      <c r="AR322" s="30"/>
      <c r="AS322" s="9">
        <f t="shared" si="356"/>
        <v>123417</v>
      </c>
      <c r="AT322" s="30"/>
      <c r="AU322" s="9">
        <f t="shared" si="375"/>
        <v>123417</v>
      </c>
      <c r="AV322" s="30">
        <f t="shared" si="426"/>
        <v>107900</v>
      </c>
      <c r="AW322" s="30"/>
      <c r="AX322" s="29">
        <f t="shared" si="358"/>
        <v>107900</v>
      </c>
      <c r="AY322" s="30"/>
      <c r="AZ322" s="29">
        <f t="shared" si="376"/>
        <v>107900</v>
      </c>
      <c r="BA322" s="30"/>
      <c r="BB322" s="30">
        <f t="shared" si="426"/>
        <v>75500</v>
      </c>
      <c r="BC322" s="30">
        <f t="shared" si="426"/>
        <v>75500</v>
      </c>
      <c r="BD322" s="30">
        <f t="shared" ref="BB322:BF327" si="427">BD323</f>
        <v>0</v>
      </c>
      <c r="BE322" s="30">
        <f t="shared" si="427"/>
        <v>75500</v>
      </c>
      <c r="BF322" s="30">
        <f t="shared" si="427"/>
        <v>0</v>
      </c>
      <c r="BG322" s="29">
        <f t="shared" si="377"/>
        <v>47917</v>
      </c>
      <c r="BH322" s="80">
        <f t="shared" si="378"/>
        <v>163.46622516556292</v>
      </c>
      <c r="BI322" s="29">
        <f t="shared" si="379"/>
        <v>47917</v>
      </c>
      <c r="BJ322" s="81">
        <f t="shared" si="380"/>
        <v>163.46622516556292</v>
      </c>
    </row>
    <row r="323" spans="1:62" ht="42.75" hidden="1" x14ac:dyDescent="0.25">
      <c r="A323" s="25" t="s">
        <v>156</v>
      </c>
      <c r="B323" s="13">
        <v>52</v>
      </c>
      <c r="C323" s="13">
        <v>0</v>
      </c>
      <c r="D323" s="33" t="s">
        <v>238</v>
      </c>
      <c r="E323" s="13">
        <v>852</v>
      </c>
      <c r="F323" s="4"/>
      <c r="G323" s="4"/>
      <c r="H323" s="4"/>
      <c r="I323" s="3"/>
      <c r="J323" s="30">
        <f t="shared" si="426"/>
        <v>123417</v>
      </c>
      <c r="K323" s="30">
        <f t="shared" si="426"/>
        <v>0</v>
      </c>
      <c r="L323" s="30">
        <f t="shared" si="426"/>
        <v>123417</v>
      </c>
      <c r="M323" s="30">
        <f t="shared" si="426"/>
        <v>0</v>
      </c>
      <c r="N323" s="30">
        <f t="shared" si="426"/>
        <v>0</v>
      </c>
      <c r="O323" s="30">
        <f t="shared" si="426"/>
        <v>0</v>
      </c>
      <c r="P323" s="30">
        <f t="shared" si="426"/>
        <v>0</v>
      </c>
      <c r="Q323" s="30">
        <f t="shared" si="426"/>
        <v>0</v>
      </c>
      <c r="R323" s="30">
        <f t="shared" si="426"/>
        <v>123417</v>
      </c>
      <c r="S323" s="30">
        <f t="shared" si="426"/>
        <v>0</v>
      </c>
      <c r="T323" s="30">
        <f t="shared" si="426"/>
        <v>123417</v>
      </c>
      <c r="U323" s="30">
        <f t="shared" si="426"/>
        <v>0</v>
      </c>
      <c r="V323" s="30">
        <f t="shared" si="426"/>
        <v>0</v>
      </c>
      <c r="W323" s="30">
        <f t="shared" si="426"/>
        <v>0</v>
      </c>
      <c r="X323" s="30">
        <f t="shared" si="426"/>
        <v>0</v>
      </c>
      <c r="Y323" s="30">
        <f t="shared" si="426"/>
        <v>0</v>
      </c>
      <c r="Z323" s="30">
        <f t="shared" si="426"/>
        <v>123417</v>
      </c>
      <c r="AA323" s="30">
        <f t="shared" si="426"/>
        <v>0</v>
      </c>
      <c r="AB323" s="30">
        <f t="shared" si="426"/>
        <v>123417</v>
      </c>
      <c r="AC323" s="30">
        <f t="shared" si="426"/>
        <v>0</v>
      </c>
      <c r="AD323" s="30">
        <f t="shared" si="426"/>
        <v>0</v>
      </c>
      <c r="AE323" s="30">
        <f t="shared" si="426"/>
        <v>0</v>
      </c>
      <c r="AF323" s="30">
        <f t="shared" si="426"/>
        <v>0</v>
      </c>
      <c r="AG323" s="30">
        <f t="shared" si="426"/>
        <v>0</v>
      </c>
      <c r="AH323" s="30">
        <f t="shared" si="426"/>
        <v>123417</v>
      </c>
      <c r="AI323" s="30">
        <f t="shared" si="426"/>
        <v>0</v>
      </c>
      <c r="AJ323" s="30">
        <f t="shared" si="426"/>
        <v>123417</v>
      </c>
      <c r="AK323" s="30">
        <f t="shared" si="426"/>
        <v>0</v>
      </c>
      <c r="AL323" s="30"/>
      <c r="AM323" s="30"/>
      <c r="AN323" s="30"/>
      <c r="AO323" s="30"/>
      <c r="AP323" s="30"/>
      <c r="AQ323" s="30">
        <f t="shared" si="426"/>
        <v>123417</v>
      </c>
      <c r="AR323" s="30"/>
      <c r="AS323" s="9">
        <f t="shared" si="356"/>
        <v>123417</v>
      </c>
      <c r="AT323" s="30"/>
      <c r="AU323" s="9">
        <f t="shared" si="375"/>
        <v>123417</v>
      </c>
      <c r="AV323" s="30">
        <f t="shared" si="426"/>
        <v>107900</v>
      </c>
      <c r="AW323" s="30"/>
      <c r="AX323" s="29">
        <f t="shared" si="358"/>
        <v>107900</v>
      </c>
      <c r="AY323" s="30"/>
      <c r="AZ323" s="29">
        <f t="shared" si="376"/>
        <v>107900</v>
      </c>
      <c r="BA323" s="30"/>
      <c r="BB323" s="30">
        <f t="shared" si="427"/>
        <v>75500</v>
      </c>
      <c r="BC323" s="30">
        <f t="shared" si="427"/>
        <v>75500</v>
      </c>
      <c r="BD323" s="30">
        <f t="shared" si="427"/>
        <v>0</v>
      </c>
      <c r="BE323" s="30">
        <f t="shared" si="427"/>
        <v>75500</v>
      </c>
      <c r="BF323" s="30">
        <f t="shared" si="427"/>
        <v>0</v>
      </c>
      <c r="BG323" s="29">
        <f t="shared" si="377"/>
        <v>47917</v>
      </c>
      <c r="BH323" s="80">
        <f t="shared" si="378"/>
        <v>163.46622516556292</v>
      </c>
      <c r="BI323" s="29">
        <f t="shared" si="379"/>
        <v>47917</v>
      </c>
      <c r="BJ323" s="81">
        <f t="shared" si="380"/>
        <v>163.46622516556292</v>
      </c>
    </row>
    <row r="324" spans="1:62" ht="30" hidden="1" x14ac:dyDescent="0.25">
      <c r="A324" s="22" t="s">
        <v>180</v>
      </c>
      <c r="B324" s="124">
        <v>52</v>
      </c>
      <c r="C324" s="124">
        <v>0</v>
      </c>
      <c r="D324" s="3" t="s">
        <v>238</v>
      </c>
      <c r="E324" s="124">
        <v>852</v>
      </c>
      <c r="F324" s="3" t="s">
        <v>106</v>
      </c>
      <c r="G324" s="3" t="s">
        <v>106</v>
      </c>
      <c r="H324" s="3" t="s">
        <v>322</v>
      </c>
      <c r="I324" s="3"/>
      <c r="J324" s="29">
        <f t="shared" ref="J324" si="428">J325+J327</f>
        <v>123417</v>
      </c>
      <c r="K324" s="29">
        <f t="shared" ref="K324:U324" si="429">K325+K327</f>
        <v>0</v>
      </c>
      <c r="L324" s="29">
        <f t="shared" si="429"/>
        <v>123417</v>
      </c>
      <c r="M324" s="29">
        <f t="shared" si="429"/>
        <v>0</v>
      </c>
      <c r="N324" s="29">
        <f t="shared" si="429"/>
        <v>0</v>
      </c>
      <c r="O324" s="29">
        <f t="shared" si="429"/>
        <v>0</v>
      </c>
      <c r="P324" s="29">
        <f t="shared" si="429"/>
        <v>0</v>
      </c>
      <c r="Q324" s="29">
        <f t="shared" si="429"/>
        <v>0</v>
      </c>
      <c r="R324" s="29">
        <f t="shared" si="429"/>
        <v>123417</v>
      </c>
      <c r="S324" s="29">
        <f t="shared" si="429"/>
        <v>0</v>
      </c>
      <c r="T324" s="29">
        <f t="shared" si="429"/>
        <v>123417</v>
      </c>
      <c r="U324" s="29">
        <f t="shared" si="429"/>
        <v>0</v>
      </c>
      <c r="V324" s="29">
        <f t="shared" ref="V324:AC324" si="430">V325+V327</f>
        <v>0</v>
      </c>
      <c r="W324" s="29">
        <f t="shared" si="430"/>
        <v>0</v>
      </c>
      <c r="X324" s="29">
        <f t="shared" si="430"/>
        <v>0</v>
      </c>
      <c r="Y324" s="29">
        <f t="shared" si="430"/>
        <v>0</v>
      </c>
      <c r="Z324" s="29">
        <f t="shared" si="430"/>
        <v>123417</v>
      </c>
      <c r="AA324" s="29">
        <f t="shared" si="430"/>
        <v>0</v>
      </c>
      <c r="AB324" s="29">
        <f t="shared" si="430"/>
        <v>123417</v>
      </c>
      <c r="AC324" s="29">
        <f t="shared" si="430"/>
        <v>0</v>
      </c>
      <c r="AD324" s="29">
        <f t="shared" ref="AD324:AK324" si="431">AD325+AD327</f>
        <v>0</v>
      </c>
      <c r="AE324" s="29">
        <f t="shared" si="431"/>
        <v>0</v>
      </c>
      <c r="AF324" s="29">
        <f t="shared" si="431"/>
        <v>0</v>
      </c>
      <c r="AG324" s="29">
        <f t="shared" si="431"/>
        <v>0</v>
      </c>
      <c r="AH324" s="29">
        <f t="shared" si="431"/>
        <v>123417</v>
      </c>
      <c r="AI324" s="29">
        <f t="shared" si="431"/>
        <v>0</v>
      </c>
      <c r="AJ324" s="29">
        <f t="shared" si="431"/>
        <v>123417</v>
      </c>
      <c r="AK324" s="29">
        <f t="shared" si="431"/>
        <v>0</v>
      </c>
      <c r="AL324" s="29"/>
      <c r="AM324" s="29"/>
      <c r="AN324" s="29"/>
      <c r="AO324" s="29"/>
      <c r="AP324" s="29"/>
      <c r="AQ324" s="29">
        <f t="shared" ref="AQ324:BF324" si="432">AQ325+AQ327</f>
        <v>123417</v>
      </c>
      <c r="AR324" s="29"/>
      <c r="AS324" s="9">
        <f t="shared" si="356"/>
        <v>123417</v>
      </c>
      <c r="AT324" s="29"/>
      <c r="AU324" s="9">
        <f t="shared" si="375"/>
        <v>123417</v>
      </c>
      <c r="AV324" s="29">
        <f t="shared" si="432"/>
        <v>107900</v>
      </c>
      <c r="AW324" s="29"/>
      <c r="AX324" s="29">
        <f t="shared" si="358"/>
        <v>107900</v>
      </c>
      <c r="AY324" s="29"/>
      <c r="AZ324" s="29">
        <f t="shared" si="376"/>
        <v>107900</v>
      </c>
      <c r="BA324" s="29"/>
      <c r="BB324" s="29">
        <f t="shared" ref="BB324" si="433">BB325+BB327</f>
        <v>75500</v>
      </c>
      <c r="BC324" s="29">
        <f t="shared" si="432"/>
        <v>75500</v>
      </c>
      <c r="BD324" s="29">
        <f t="shared" si="432"/>
        <v>0</v>
      </c>
      <c r="BE324" s="29">
        <f t="shared" si="432"/>
        <v>75500</v>
      </c>
      <c r="BF324" s="29">
        <f t="shared" si="432"/>
        <v>0</v>
      </c>
      <c r="BG324" s="29">
        <f t="shared" si="377"/>
        <v>47917</v>
      </c>
      <c r="BH324" s="80">
        <f t="shared" si="378"/>
        <v>163.46622516556292</v>
      </c>
      <c r="BI324" s="29">
        <f t="shared" si="379"/>
        <v>47917</v>
      </c>
      <c r="BJ324" s="81">
        <f t="shared" si="380"/>
        <v>163.46622516556292</v>
      </c>
    </row>
    <row r="325" spans="1:62" ht="135" hidden="1" x14ac:dyDescent="0.25">
      <c r="A325" s="126" t="s">
        <v>19</v>
      </c>
      <c r="B325" s="124">
        <v>52</v>
      </c>
      <c r="C325" s="124">
        <v>0</v>
      </c>
      <c r="D325" s="3" t="s">
        <v>238</v>
      </c>
      <c r="E325" s="124">
        <v>852</v>
      </c>
      <c r="F325" s="3" t="s">
        <v>106</v>
      </c>
      <c r="G325" s="3" t="s">
        <v>106</v>
      </c>
      <c r="H325" s="3" t="s">
        <v>322</v>
      </c>
      <c r="I325" s="3" t="s">
        <v>21</v>
      </c>
      <c r="J325" s="29">
        <f t="shared" ref="J325:BF325" si="434">J326</f>
        <v>19800</v>
      </c>
      <c r="K325" s="29">
        <f t="shared" si="434"/>
        <v>0</v>
      </c>
      <c r="L325" s="29">
        <f t="shared" si="434"/>
        <v>19800</v>
      </c>
      <c r="M325" s="29">
        <f t="shared" si="434"/>
        <v>0</v>
      </c>
      <c r="N325" s="29">
        <f t="shared" si="434"/>
        <v>0</v>
      </c>
      <c r="O325" s="29">
        <f t="shared" si="434"/>
        <v>0</v>
      </c>
      <c r="P325" s="29">
        <f t="shared" si="434"/>
        <v>0</v>
      </c>
      <c r="Q325" s="29">
        <f t="shared" si="434"/>
        <v>0</v>
      </c>
      <c r="R325" s="29">
        <f t="shared" si="434"/>
        <v>19800</v>
      </c>
      <c r="S325" s="29">
        <f t="shared" si="434"/>
        <v>0</v>
      </c>
      <c r="T325" s="29">
        <f t="shared" si="434"/>
        <v>19800</v>
      </c>
      <c r="U325" s="29">
        <f t="shared" si="434"/>
        <v>0</v>
      </c>
      <c r="V325" s="29">
        <f t="shared" si="434"/>
        <v>0</v>
      </c>
      <c r="W325" s="29">
        <f t="shared" si="434"/>
        <v>0</v>
      </c>
      <c r="X325" s="29">
        <f t="shared" si="434"/>
        <v>0</v>
      </c>
      <c r="Y325" s="29">
        <f t="shared" si="434"/>
        <v>0</v>
      </c>
      <c r="Z325" s="29">
        <f t="shared" si="434"/>
        <v>19800</v>
      </c>
      <c r="AA325" s="29">
        <f t="shared" si="434"/>
        <v>0</v>
      </c>
      <c r="AB325" s="29">
        <f t="shared" si="434"/>
        <v>19800</v>
      </c>
      <c r="AC325" s="29">
        <f t="shared" si="434"/>
        <v>0</v>
      </c>
      <c r="AD325" s="29">
        <f t="shared" si="434"/>
        <v>0</v>
      </c>
      <c r="AE325" s="29">
        <f t="shared" si="434"/>
        <v>0</v>
      </c>
      <c r="AF325" s="29">
        <f t="shared" si="434"/>
        <v>0</v>
      </c>
      <c r="AG325" s="29">
        <f t="shared" si="434"/>
        <v>0</v>
      </c>
      <c r="AH325" s="29">
        <f t="shared" si="434"/>
        <v>19800</v>
      </c>
      <c r="AI325" s="29">
        <f t="shared" si="434"/>
        <v>0</v>
      </c>
      <c r="AJ325" s="29">
        <f t="shared" si="434"/>
        <v>19800</v>
      </c>
      <c r="AK325" s="29">
        <f t="shared" si="434"/>
        <v>0</v>
      </c>
      <c r="AL325" s="29"/>
      <c r="AM325" s="29"/>
      <c r="AN325" s="29"/>
      <c r="AO325" s="29"/>
      <c r="AP325" s="29"/>
      <c r="AQ325" s="29">
        <f t="shared" si="434"/>
        <v>19800</v>
      </c>
      <c r="AR325" s="29"/>
      <c r="AS325" s="9">
        <f t="shared" si="356"/>
        <v>19800</v>
      </c>
      <c r="AT325" s="29"/>
      <c r="AU325" s="9">
        <f t="shared" si="375"/>
        <v>19800</v>
      </c>
      <c r="AV325" s="29">
        <f t="shared" si="434"/>
        <v>16700</v>
      </c>
      <c r="AW325" s="29"/>
      <c r="AX325" s="29">
        <f t="shared" si="358"/>
        <v>16700</v>
      </c>
      <c r="AY325" s="29"/>
      <c r="AZ325" s="29">
        <f t="shared" si="376"/>
        <v>16700</v>
      </c>
      <c r="BA325" s="29"/>
      <c r="BB325" s="29">
        <f t="shared" si="434"/>
        <v>12750</v>
      </c>
      <c r="BC325" s="29">
        <f t="shared" si="434"/>
        <v>13050</v>
      </c>
      <c r="BD325" s="29">
        <f t="shared" si="434"/>
        <v>0</v>
      </c>
      <c r="BE325" s="29">
        <f t="shared" si="434"/>
        <v>13050</v>
      </c>
      <c r="BF325" s="29">
        <f t="shared" si="434"/>
        <v>0</v>
      </c>
      <c r="BG325" s="29">
        <f t="shared" si="377"/>
        <v>7050</v>
      </c>
      <c r="BH325" s="80">
        <f t="shared" si="378"/>
        <v>155.29411764705884</v>
      </c>
      <c r="BI325" s="29">
        <f t="shared" si="379"/>
        <v>6750</v>
      </c>
      <c r="BJ325" s="81">
        <f t="shared" si="380"/>
        <v>151.72413793103448</v>
      </c>
    </row>
    <row r="326" spans="1:62" ht="30" hidden="1" x14ac:dyDescent="0.25">
      <c r="A326" s="106" t="s">
        <v>10</v>
      </c>
      <c r="B326" s="124">
        <v>52</v>
      </c>
      <c r="C326" s="124">
        <v>0</v>
      </c>
      <c r="D326" s="3" t="s">
        <v>238</v>
      </c>
      <c r="E326" s="124">
        <v>852</v>
      </c>
      <c r="F326" s="3" t="s">
        <v>106</v>
      </c>
      <c r="G326" s="3" t="s">
        <v>106</v>
      </c>
      <c r="H326" s="3" t="s">
        <v>322</v>
      </c>
      <c r="I326" s="3" t="s">
        <v>70</v>
      </c>
      <c r="J326" s="29">
        <f>'7.ВС'!J320</f>
        <v>19800</v>
      </c>
      <c r="K326" s="29">
        <f>'7.ВС'!K320</f>
        <v>0</v>
      </c>
      <c r="L326" s="29">
        <f>'7.ВС'!L320</f>
        <v>19800</v>
      </c>
      <c r="M326" s="29">
        <f>'7.ВС'!M320</f>
        <v>0</v>
      </c>
      <c r="N326" s="29">
        <f>'7.ВС'!N320</f>
        <v>0</v>
      </c>
      <c r="O326" s="29">
        <f>'7.ВС'!O320</f>
        <v>0</v>
      </c>
      <c r="P326" s="29">
        <f>'7.ВС'!P320</f>
        <v>0</v>
      </c>
      <c r="Q326" s="29">
        <f>'7.ВС'!Q320</f>
        <v>0</v>
      </c>
      <c r="R326" s="29">
        <f>'7.ВС'!R320</f>
        <v>19800</v>
      </c>
      <c r="S326" s="29">
        <f>'7.ВС'!S320</f>
        <v>0</v>
      </c>
      <c r="T326" s="29">
        <f>'7.ВС'!T320</f>
        <v>19800</v>
      </c>
      <c r="U326" s="29">
        <f>'7.ВС'!U320</f>
        <v>0</v>
      </c>
      <c r="V326" s="29">
        <f>'7.ВС'!V320</f>
        <v>0</v>
      </c>
      <c r="W326" s="29">
        <f>'7.ВС'!W320</f>
        <v>0</v>
      </c>
      <c r="X326" s="29">
        <f>'7.ВС'!X320</f>
        <v>0</v>
      </c>
      <c r="Y326" s="29">
        <f>'7.ВС'!Y320</f>
        <v>0</v>
      </c>
      <c r="Z326" s="29">
        <f>'7.ВС'!Z320</f>
        <v>19800</v>
      </c>
      <c r="AA326" s="29">
        <f>'7.ВС'!AA320</f>
        <v>0</v>
      </c>
      <c r="AB326" s="29">
        <f>'7.ВС'!AB320</f>
        <v>19800</v>
      </c>
      <c r="AC326" s="29">
        <f>'7.ВС'!AC320</f>
        <v>0</v>
      </c>
      <c r="AD326" s="29">
        <f>'7.ВС'!AD320</f>
        <v>0</v>
      </c>
      <c r="AE326" s="29">
        <f>'7.ВС'!AE320</f>
        <v>0</v>
      </c>
      <c r="AF326" s="29">
        <f>'7.ВС'!AF320</f>
        <v>0</v>
      </c>
      <c r="AG326" s="29">
        <f>'7.ВС'!AG320</f>
        <v>0</v>
      </c>
      <c r="AH326" s="29">
        <f>'7.ВС'!AH320</f>
        <v>19800</v>
      </c>
      <c r="AI326" s="29">
        <f>'7.ВС'!AI320</f>
        <v>0</v>
      </c>
      <c r="AJ326" s="29">
        <f>'7.ВС'!AJ320</f>
        <v>19800</v>
      </c>
      <c r="AK326" s="29">
        <f>'7.ВС'!AK320</f>
        <v>0</v>
      </c>
      <c r="AL326" s="29"/>
      <c r="AM326" s="29"/>
      <c r="AN326" s="29"/>
      <c r="AO326" s="29"/>
      <c r="AP326" s="29"/>
      <c r="AQ326" s="29">
        <f>'7.ВС'!AQ320</f>
        <v>19800</v>
      </c>
      <c r="AR326" s="29"/>
      <c r="AS326" s="9">
        <f t="shared" si="356"/>
        <v>19800</v>
      </c>
      <c r="AT326" s="29"/>
      <c r="AU326" s="9">
        <f t="shared" si="375"/>
        <v>19800</v>
      </c>
      <c r="AV326" s="29">
        <f>'7.ВС'!AV320</f>
        <v>16700</v>
      </c>
      <c r="AW326" s="29"/>
      <c r="AX326" s="29">
        <f t="shared" si="358"/>
        <v>16700</v>
      </c>
      <c r="AY326" s="29"/>
      <c r="AZ326" s="29">
        <f t="shared" si="376"/>
        <v>16700</v>
      </c>
      <c r="BA326" s="29"/>
      <c r="BB326" s="29">
        <f>'7.ВС'!BA320</f>
        <v>12750</v>
      </c>
      <c r="BC326" s="29">
        <f>'7.ВС'!BB320</f>
        <v>13050</v>
      </c>
      <c r="BD326" s="29">
        <f>'7.ВС'!BC320</f>
        <v>0</v>
      </c>
      <c r="BE326" s="29">
        <f>'7.ВС'!BD320</f>
        <v>13050</v>
      </c>
      <c r="BF326" s="29">
        <f>'7.ВС'!BE320</f>
        <v>0</v>
      </c>
      <c r="BG326" s="29">
        <f t="shared" si="377"/>
        <v>7050</v>
      </c>
      <c r="BH326" s="80">
        <f t="shared" si="378"/>
        <v>155.29411764705884</v>
      </c>
      <c r="BI326" s="29">
        <f t="shared" si="379"/>
        <v>6750</v>
      </c>
      <c r="BJ326" s="81">
        <f t="shared" si="380"/>
        <v>151.72413793103448</v>
      </c>
    </row>
    <row r="327" spans="1:62" ht="60" hidden="1" x14ac:dyDescent="0.25">
      <c r="A327" s="106" t="s">
        <v>25</v>
      </c>
      <c r="B327" s="124">
        <v>52</v>
      </c>
      <c r="C327" s="124">
        <v>0</v>
      </c>
      <c r="D327" s="3" t="s">
        <v>238</v>
      </c>
      <c r="E327" s="124">
        <v>852</v>
      </c>
      <c r="F327" s="3" t="s">
        <v>106</v>
      </c>
      <c r="G327" s="3" t="s">
        <v>106</v>
      </c>
      <c r="H327" s="3" t="s">
        <v>322</v>
      </c>
      <c r="I327" s="3" t="s">
        <v>26</v>
      </c>
      <c r="J327" s="29">
        <f t="shared" si="426"/>
        <v>103617</v>
      </c>
      <c r="K327" s="29">
        <f t="shared" si="426"/>
        <v>0</v>
      </c>
      <c r="L327" s="29">
        <f t="shared" si="426"/>
        <v>103617</v>
      </c>
      <c r="M327" s="29">
        <f t="shared" si="426"/>
        <v>0</v>
      </c>
      <c r="N327" s="29">
        <f t="shared" si="426"/>
        <v>0</v>
      </c>
      <c r="O327" s="29">
        <f t="shared" si="426"/>
        <v>0</v>
      </c>
      <c r="P327" s="29">
        <f t="shared" si="426"/>
        <v>0</v>
      </c>
      <c r="Q327" s="29">
        <f t="shared" si="426"/>
        <v>0</v>
      </c>
      <c r="R327" s="29">
        <f t="shared" si="426"/>
        <v>103617</v>
      </c>
      <c r="S327" s="29">
        <f t="shared" si="426"/>
        <v>0</v>
      </c>
      <c r="T327" s="29">
        <f t="shared" si="426"/>
        <v>103617</v>
      </c>
      <c r="U327" s="29">
        <f t="shared" si="426"/>
        <v>0</v>
      </c>
      <c r="V327" s="29">
        <f t="shared" si="426"/>
        <v>0</v>
      </c>
      <c r="W327" s="29">
        <f t="shared" si="426"/>
        <v>0</v>
      </c>
      <c r="X327" s="29">
        <f t="shared" si="426"/>
        <v>0</v>
      </c>
      <c r="Y327" s="29">
        <f t="shared" si="426"/>
        <v>0</v>
      </c>
      <c r="Z327" s="29">
        <f t="shared" si="426"/>
        <v>103617</v>
      </c>
      <c r="AA327" s="29">
        <f t="shared" si="426"/>
        <v>0</v>
      </c>
      <c r="AB327" s="29">
        <f t="shared" si="426"/>
        <v>103617</v>
      </c>
      <c r="AC327" s="29">
        <f t="shared" si="426"/>
        <v>0</v>
      </c>
      <c r="AD327" s="29">
        <f t="shared" si="426"/>
        <v>0</v>
      </c>
      <c r="AE327" s="29">
        <f t="shared" si="426"/>
        <v>0</v>
      </c>
      <c r="AF327" s="29">
        <f t="shared" si="426"/>
        <v>0</v>
      </c>
      <c r="AG327" s="29">
        <f t="shared" si="426"/>
        <v>0</v>
      </c>
      <c r="AH327" s="29">
        <f t="shared" si="426"/>
        <v>103617</v>
      </c>
      <c r="AI327" s="29">
        <f t="shared" si="426"/>
        <v>0</v>
      </c>
      <c r="AJ327" s="29">
        <f t="shared" si="426"/>
        <v>103617</v>
      </c>
      <c r="AK327" s="29">
        <f t="shared" si="426"/>
        <v>0</v>
      </c>
      <c r="AL327" s="29"/>
      <c r="AM327" s="29"/>
      <c r="AN327" s="29"/>
      <c r="AO327" s="29"/>
      <c r="AP327" s="29"/>
      <c r="AQ327" s="29">
        <f t="shared" si="426"/>
        <v>103617</v>
      </c>
      <c r="AR327" s="29"/>
      <c r="AS327" s="9">
        <f t="shared" si="356"/>
        <v>103617</v>
      </c>
      <c r="AT327" s="29"/>
      <c r="AU327" s="9">
        <f t="shared" si="375"/>
        <v>103617</v>
      </c>
      <c r="AV327" s="29">
        <f t="shared" si="426"/>
        <v>91200</v>
      </c>
      <c r="AW327" s="29"/>
      <c r="AX327" s="29">
        <f t="shared" si="358"/>
        <v>91200</v>
      </c>
      <c r="AY327" s="29"/>
      <c r="AZ327" s="29">
        <f t="shared" si="376"/>
        <v>91200</v>
      </c>
      <c r="BA327" s="29"/>
      <c r="BB327" s="29">
        <f t="shared" si="427"/>
        <v>62750</v>
      </c>
      <c r="BC327" s="29">
        <f t="shared" si="427"/>
        <v>62450</v>
      </c>
      <c r="BD327" s="29">
        <f t="shared" si="427"/>
        <v>0</v>
      </c>
      <c r="BE327" s="29">
        <f t="shared" si="427"/>
        <v>62450</v>
      </c>
      <c r="BF327" s="29">
        <f t="shared" si="427"/>
        <v>0</v>
      </c>
      <c r="BG327" s="29">
        <f t="shared" si="377"/>
        <v>40867</v>
      </c>
      <c r="BH327" s="80">
        <f t="shared" si="378"/>
        <v>165.12669322709164</v>
      </c>
      <c r="BI327" s="29">
        <f t="shared" si="379"/>
        <v>41167</v>
      </c>
      <c r="BJ327" s="81">
        <f t="shared" si="380"/>
        <v>165.91993594875899</v>
      </c>
    </row>
    <row r="328" spans="1:62" ht="60" hidden="1" x14ac:dyDescent="0.25">
      <c r="A328" s="106" t="s">
        <v>12</v>
      </c>
      <c r="B328" s="124">
        <v>52</v>
      </c>
      <c r="C328" s="124">
        <v>0</v>
      </c>
      <c r="D328" s="3" t="s">
        <v>238</v>
      </c>
      <c r="E328" s="124">
        <v>852</v>
      </c>
      <c r="F328" s="3" t="s">
        <v>106</v>
      </c>
      <c r="G328" s="3" t="s">
        <v>106</v>
      </c>
      <c r="H328" s="3" t="s">
        <v>322</v>
      </c>
      <c r="I328" s="3" t="s">
        <v>27</v>
      </c>
      <c r="J328" s="29">
        <f>'7.ВС'!J322</f>
        <v>103617</v>
      </c>
      <c r="K328" s="29">
        <f>'7.ВС'!K322</f>
        <v>0</v>
      </c>
      <c r="L328" s="29">
        <f>'7.ВС'!L322</f>
        <v>103617</v>
      </c>
      <c r="M328" s="29">
        <f>'7.ВС'!M322</f>
        <v>0</v>
      </c>
      <c r="N328" s="29">
        <f>'7.ВС'!N322</f>
        <v>0</v>
      </c>
      <c r="O328" s="29">
        <f>'7.ВС'!O322</f>
        <v>0</v>
      </c>
      <c r="P328" s="29">
        <f>'7.ВС'!P322</f>
        <v>0</v>
      </c>
      <c r="Q328" s="29">
        <f>'7.ВС'!Q322</f>
        <v>0</v>
      </c>
      <c r="R328" s="29">
        <f>'7.ВС'!R322</f>
        <v>103617</v>
      </c>
      <c r="S328" s="29">
        <f>'7.ВС'!S322</f>
        <v>0</v>
      </c>
      <c r="T328" s="29">
        <f>'7.ВС'!T322</f>
        <v>103617</v>
      </c>
      <c r="U328" s="29">
        <f>'7.ВС'!U322</f>
        <v>0</v>
      </c>
      <c r="V328" s="29">
        <f>'7.ВС'!V322</f>
        <v>0</v>
      </c>
      <c r="W328" s="29">
        <f>'7.ВС'!W322</f>
        <v>0</v>
      </c>
      <c r="X328" s="29">
        <f>'7.ВС'!X322</f>
        <v>0</v>
      </c>
      <c r="Y328" s="29">
        <f>'7.ВС'!Y322</f>
        <v>0</v>
      </c>
      <c r="Z328" s="29">
        <f>'7.ВС'!Z322</f>
        <v>103617</v>
      </c>
      <c r="AA328" s="29">
        <f>'7.ВС'!AA322</f>
        <v>0</v>
      </c>
      <c r="AB328" s="29">
        <f>'7.ВС'!AB322</f>
        <v>103617</v>
      </c>
      <c r="AC328" s="29">
        <f>'7.ВС'!AC322</f>
        <v>0</v>
      </c>
      <c r="AD328" s="29">
        <f>'7.ВС'!AD322</f>
        <v>0</v>
      </c>
      <c r="AE328" s="29">
        <f>'7.ВС'!AE322</f>
        <v>0</v>
      </c>
      <c r="AF328" s="29">
        <f>'7.ВС'!AF322</f>
        <v>0</v>
      </c>
      <c r="AG328" s="29">
        <f>'7.ВС'!AG322</f>
        <v>0</v>
      </c>
      <c r="AH328" s="29">
        <f>'7.ВС'!AH322</f>
        <v>103617</v>
      </c>
      <c r="AI328" s="29">
        <f>'7.ВС'!AI322</f>
        <v>0</v>
      </c>
      <c r="AJ328" s="29">
        <f>'7.ВС'!AJ322</f>
        <v>103617</v>
      </c>
      <c r="AK328" s="29">
        <f>'7.ВС'!AK322</f>
        <v>0</v>
      </c>
      <c r="AL328" s="29"/>
      <c r="AM328" s="29"/>
      <c r="AN328" s="29"/>
      <c r="AO328" s="29"/>
      <c r="AP328" s="29"/>
      <c r="AQ328" s="29">
        <f>'7.ВС'!AQ322</f>
        <v>103617</v>
      </c>
      <c r="AR328" s="29"/>
      <c r="AS328" s="9">
        <f t="shared" si="356"/>
        <v>103617</v>
      </c>
      <c r="AT328" s="29"/>
      <c r="AU328" s="9">
        <f t="shared" si="375"/>
        <v>103617</v>
      </c>
      <c r="AV328" s="29">
        <f>'7.ВС'!AV322</f>
        <v>91200</v>
      </c>
      <c r="AW328" s="29"/>
      <c r="AX328" s="29">
        <f t="shared" si="358"/>
        <v>91200</v>
      </c>
      <c r="AY328" s="29"/>
      <c r="AZ328" s="29">
        <f t="shared" si="376"/>
        <v>91200</v>
      </c>
      <c r="BA328" s="29"/>
      <c r="BB328" s="29">
        <f>'7.ВС'!BA322</f>
        <v>62750</v>
      </c>
      <c r="BC328" s="29">
        <f>'7.ВС'!BB322</f>
        <v>62450</v>
      </c>
      <c r="BD328" s="29">
        <f>'7.ВС'!BC322</f>
        <v>0</v>
      </c>
      <c r="BE328" s="29">
        <f>'7.ВС'!BD322</f>
        <v>62450</v>
      </c>
      <c r="BF328" s="29">
        <f>'7.ВС'!BE322</f>
        <v>0</v>
      </c>
      <c r="BG328" s="29">
        <f t="shared" si="377"/>
        <v>40867</v>
      </c>
      <c r="BH328" s="80">
        <f t="shared" si="378"/>
        <v>165.12669322709164</v>
      </c>
      <c r="BI328" s="29">
        <f t="shared" si="379"/>
        <v>41167</v>
      </c>
      <c r="BJ328" s="81">
        <f t="shared" si="380"/>
        <v>165.91993594875899</v>
      </c>
    </row>
    <row r="329" spans="1:62" ht="42.75" hidden="1" x14ac:dyDescent="0.25">
      <c r="A329" s="25" t="s">
        <v>272</v>
      </c>
      <c r="B329" s="13">
        <v>52</v>
      </c>
      <c r="C329" s="13">
        <v>0</v>
      </c>
      <c r="D329" s="27" t="s">
        <v>273</v>
      </c>
      <c r="E329" s="13"/>
      <c r="F329" s="27"/>
      <c r="G329" s="27"/>
      <c r="H329" s="27"/>
      <c r="I329" s="27"/>
      <c r="J329" s="30">
        <f t="shared" ref="J329:BF330" si="435">J330</f>
        <v>472320</v>
      </c>
      <c r="K329" s="30">
        <f t="shared" si="435"/>
        <v>299520</v>
      </c>
      <c r="L329" s="30">
        <f t="shared" si="435"/>
        <v>172800</v>
      </c>
      <c r="M329" s="30">
        <f t="shared" si="435"/>
        <v>0</v>
      </c>
      <c r="N329" s="30">
        <f t="shared" si="435"/>
        <v>0</v>
      </c>
      <c r="O329" s="30">
        <f t="shared" si="435"/>
        <v>0</v>
      </c>
      <c r="P329" s="30">
        <f t="shared" si="435"/>
        <v>0</v>
      </c>
      <c r="Q329" s="30">
        <f t="shared" si="435"/>
        <v>0</v>
      </c>
      <c r="R329" s="30">
        <f t="shared" si="435"/>
        <v>472320</v>
      </c>
      <c r="S329" s="30">
        <f t="shared" si="435"/>
        <v>299520</v>
      </c>
      <c r="T329" s="30">
        <f t="shared" si="435"/>
        <v>172800</v>
      </c>
      <c r="U329" s="30">
        <f t="shared" si="435"/>
        <v>0</v>
      </c>
      <c r="V329" s="30">
        <f t="shared" si="435"/>
        <v>0</v>
      </c>
      <c r="W329" s="30">
        <f t="shared" si="435"/>
        <v>0</v>
      </c>
      <c r="X329" s="30">
        <f t="shared" si="435"/>
        <v>0</v>
      </c>
      <c r="Y329" s="30">
        <f t="shared" si="435"/>
        <v>0</v>
      </c>
      <c r="Z329" s="30">
        <f t="shared" si="435"/>
        <v>472320</v>
      </c>
      <c r="AA329" s="30">
        <f t="shared" si="435"/>
        <v>299520</v>
      </c>
      <c r="AB329" s="30">
        <f t="shared" si="435"/>
        <v>172800</v>
      </c>
      <c r="AC329" s="30">
        <f t="shared" si="435"/>
        <v>0</v>
      </c>
      <c r="AD329" s="30">
        <f t="shared" si="435"/>
        <v>0</v>
      </c>
      <c r="AE329" s="30">
        <f t="shared" si="435"/>
        <v>0</v>
      </c>
      <c r="AF329" s="30">
        <f t="shared" si="435"/>
        <v>0</v>
      </c>
      <c r="AG329" s="30">
        <f t="shared" si="435"/>
        <v>0</v>
      </c>
      <c r="AH329" s="30">
        <f t="shared" si="435"/>
        <v>472320</v>
      </c>
      <c r="AI329" s="30">
        <f t="shared" si="435"/>
        <v>299520</v>
      </c>
      <c r="AJ329" s="30">
        <f t="shared" si="435"/>
        <v>172800</v>
      </c>
      <c r="AK329" s="30">
        <f t="shared" si="435"/>
        <v>0</v>
      </c>
      <c r="AL329" s="30"/>
      <c r="AM329" s="30"/>
      <c r="AN329" s="30"/>
      <c r="AO329" s="30"/>
      <c r="AP329" s="30"/>
      <c r="AQ329" s="30">
        <f t="shared" si="435"/>
        <v>472320</v>
      </c>
      <c r="AR329" s="30"/>
      <c r="AS329" s="9">
        <f t="shared" si="356"/>
        <v>472320</v>
      </c>
      <c r="AT329" s="30"/>
      <c r="AU329" s="9">
        <f t="shared" si="375"/>
        <v>472320</v>
      </c>
      <c r="AV329" s="30">
        <f t="shared" si="435"/>
        <v>472320</v>
      </c>
      <c r="AW329" s="30"/>
      <c r="AX329" s="29">
        <f t="shared" si="358"/>
        <v>472320</v>
      </c>
      <c r="AY329" s="30"/>
      <c r="AZ329" s="29">
        <f t="shared" si="376"/>
        <v>472320</v>
      </c>
      <c r="BA329" s="30"/>
      <c r="BB329" s="30">
        <f t="shared" si="435"/>
        <v>472320</v>
      </c>
      <c r="BC329" s="30">
        <f t="shared" si="435"/>
        <v>472320</v>
      </c>
      <c r="BD329" s="30">
        <f t="shared" si="435"/>
        <v>299520</v>
      </c>
      <c r="BE329" s="30">
        <f t="shared" si="435"/>
        <v>172800</v>
      </c>
      <c r="BF329" s="30">
        <f t="shared" si="435"/>
        <v>0</v>
      </c>
      <c r="BG329" s="29">
        <f t="shared" si="377"/>
        <v>0</v>
      </c>
      <c r="BH329" s="80">
        <f t="shared" si="378"/>
        <v>100</v>
      </c>
      <c r="BI329" s="29">
        <f t="shared" si="379"/>
        <v>0</v>
      </c>
      <c r="BJ329" s="81">
        <f t="shared" si="380"/>
        <v>100</v>
      </c>
    </row>
    <row r="330" spans="1:62" s="35" customFormat="1" ht="42.75" hidden="1" x14ac:dyDescent="0.25">
      <c r="A330" s="25" t="s">
        <v>156</v>
      </c>
      <c r="B330" s="13">
        <v>52</v>
      </c>
      <c r="C330" s="13">
        <v>0</v>
      </c>
      <c r="D330" s="33" t="s">
        <v>273</v>
      </c>
      <c r="E330" s="13">
        <v>852</v>
      </c>
      <c r="F330" s="4"/>
      <c r="G330" s="4"/>
      <c r="H330" s="4"/>
      <c r="I330" s="3"/>
      <c r="J330" s="30">
        <f>J331</f>
        <v>472320</v>
      </c>
      <c r="K330" s="30">
        <f t="shared" si="435"/>
        <v>299520</v>
      </c>
      <c r="L330" s="30">
        <f t="shared" si="435"/>
        <v>172800</v>
      </c>
      <c r="M330" s="30">
        <f t="shared" si="435"/>
        <v>0</v>
      </c>
      <c r="N330" s="30">
        <f t="shared" si="435"/>
        <v>0</v>
      </c>
      <c r="O330" s="30">
        <f t="shared" si="435"/>
        <v>0</v>
      </c>
      <c r="P330" s="30">
        <f t="shared" si="435"/>
        <v>0</v>
      </c>
      <c r="Q330" s="30">
        <f t="shared" si="435"/>
        <v>0</v>
      </c>
      <c r="R330" s="30">
        <f t="shared" si="435"/>
        <v>472320</v>
      </c>
      <c r="S330" s="30">
        <f t="shared" si="435"/>
        <v>299520</v>
      </c>
      <c r="T330" s="30">
        <f t="shared" si="435"/>
        <v>172800</v>
      </c>
      <c r="U330" s="30">
        <f t="shared" si="435"/>
        <v>0</v>
      </c>
      <c r="V330" s="30">
        <f t="shared" si="435"/>
        <v>0</v>
      </c>
      <c r="W330" s="30">
        <f t="shared" si="435"/>
        <v>0</v>
      </c>
      <c r="X330" s="30">
        <f t="shared" si="435"/>
        <v>0</v>
      </c>
      <c r="Y330" s="30">
        <f t="shared" si="435"/>
        <v>0</v>
      </c>
      <c r="Z330" s="30">
        <f t="shared" si="435"/>
        <v>472320</v>
      </c>
      <c r="AA330" s="30">
        <f t="shared" si="435"/>
        <v>299520</v>
      </c>
      <c r="AB330" s="30">
        <f t="shared" si="435"/>
        <v>172800</v>
      </c>
      <c r="AC330" s="30">
        <f t="shared" si="435"/>
        <v>0</v>
      </c>
      <c r="AD330" s="30">
        <f t="shared" si="435"/>
        <v>0</v>
      </c>
      <c r="AE330" s="30">
        <f t="shared" si="435"/>
        <v>0</v>
      </c>
      <c r="AF330" s="30">
        <f t="shared" si="435"/>
        <v>0</v>
      </c>
      <c r="AG330" s="30">
        <f t="shared" si="435"/>
        <v>0</v>
      </c>
      <c r="AH330" s="30">
        <f t="shared" si="435"/>
        <v>472320</v>
      </c>
      <c r="AI330" s="30">
        <f t="shared" si="435"/>
        <v>299520</v>
      </c>
      <c r="AJ330" s="30">
        <f t="shared" si="435"/>
        <v>172800</v>
      </c>
      <c r="AK330" s="30">
        <f t="shared" si="435"/>
        <v>0</v>
      </c>
      <c r="AL330" s="30"/>
      <c r="AM330" s="30"/>
      <c r="AN330" s="30"/>
      <c r="AO330" s="30"/>
      <c r="AP330" s="30"/>
      <c r="AQ330" s="30">
        <f t="shared" si="435"/>
        <v>472320</v>
      </c>
      <c r="AR330" s="30"/>
      <c r="AS330" s="9">
        <f t="shared" si="356"/>
        <v>472320</v>
      </c>
      <c r="AT330" s="30"/>
      <c r="AU330" s="9">
        <f t="shared" si="375"/>
        <v>472320</v>
      </c>
      <c r="AV330" s="30">
        <f t="shared" si="435"/>
        <v>472320</v>
      </c>
      <c r="AW330" s="30"/>
      <c r="AX330" s="29">
        <f t="shared" si="358"/>
        <v>472320</v>
      </c>
      <c r="AY330" s="30"/>
      <c r="AZ330" s="29">
        <f t="shared" si="376"/>
        <v>472320</v>
      </c>
      <c r="BA330" s="30"/>
      <c r="BB330" s="30">
        <f t="shared" si="435"/>
        <v>472320</v>
      </c>
      <c r="BC330" s="30">
        <f t="shared" si="435"/>
        <v>472320</v>
      </c>
      <c r="BD330" s="30">
        <f t="shared" si="435"/>
        <v>299520</v>
      </c>
      <c r="BE330" s="30">
        <f t="shared" si="435"/>
        <v>172800</v>
      </c>
      <c r="BF330" s="30">
        <f t="shared" si="435"/>
        <v>0</v>
      </c>
      <c r="BG330" s="29">
        <f t="shared" si="377"/>
        <v>0</v>
      </c>
      <c r="BH330" s="80">
        <f t="shared" si="378"/>
        <v>100</v>
      </c>
      <c r="BI330" s="29">
        <f t="shared" si="379"/>
        <v>0</v>
      </c>
      <c r="BJ330" s="81">
        <f t="shared" si="380"/>
        <v>100</v>
      </c>
    </row>
    <row r="331" spans="1:62" ht="45" hidden="1" x14ac:dyDescent="0.25">
      <c r="A331" s="22" t="s">
        <v>174</v>
      </c>
      <c r="B331" s="124">
        <v>52</v>
      </c>
      <c r="C331" s="124">
        <v>0</v>
      </c>
      <c r="D331" s="3" t="s">
        <v>273</v>
      </c>
      <c r="E331" s="124">
        <v>852</v>
      </c>
      <c r="F331" s="3" t="s">
        <v>106</v>
      </c>
      <c r="G331" s="3" t="s">
        <v>59</v>
      </c>
      <c r="H331" s="3" t="s">
        <v>274</v>
      </c>
      <c r="I331" s="3"/>
      <c r="J331" s="29">
        <f t="shared" ref="J331:BC332" si="436">J332</f>
        <v>472320</v>
      </c>
      <c r="K331" s="29">
        <f t="shared" si="436"/>
        <v>299520</v>
      </c>
      <c r="L331" s="29">
        <f t="shared" si="436"/>
        <v>172800</v>
      </c>
      <c r="M331" s="29">
        <f t="shared" si="436"/>
        <v>0</v>
      </c>
      <c r="N331" s="29">
        <f t="shared" si="436"/>
        <v>0</v>
      </c>
      <c r="O331" s="29">
        <f t="shared" si="436"/>
        <v>0</v>
      </c>
      <c r="P331" s="29">
        <f t="shared" si="436"/>
        <v>0</v>
      </c>
      <c r="Q331" s="29">
        <f t="shared" si="436"/>
        <v>0</v>
      </c>
      <c r="R331" s="29">
        <f t="shared" si="436"/>
        <v>472320</v>
      </c>
      <c r="S331" s="29">
        <f t="shared" si="436"/>
        <v>299520</v>
      </c>
      <c r="T331" s="29">
        <f t="shared" si="436"/>
        <v>172800</v>
      </c>
      <c r="U331" s="29">
        <f t="shared" si="436"/>
        <v>0</v>
      </c>
      <c r="V331" s="29">
        <f t="shared" si="436"/>
        <v>0</v>
      </c>
      <c r="W331" s="29">
        <f t="shared" si="436"/>
        <v>0</v>
      </c>
      <c r="X331" s="29">
        <f t="shared" si="436"/>
        <v>0</v>
      </c>
      <c r="Y331" s="29">
        <f t="shared" si="436"/>
        <v>0</v>
      </c>
      <c r="Z331" s="29">
        <f t="shared" si="436"/>
        <v>472320</v>
      </c>
      <c r="AA331" s="29">
        <f t="shared" si="436"/>
        <v>299520</v>
      </c>
      <c r="AB331" s="29">
        <f t="shared" si="436"/>
        <v>172800</v>
      </c>
      <c r="AC331" s="29">
        <f t="shared" si="436"/>
        <v>0</v>
      </c>
      <c r="AD331" s="29">
        <f t="shared" si="436"/>
        <v>0</v>
      </c>
      <c r="AE331" s="29">
        <f t="shared" si="436"/>
        <v>0</v>
      </c>
      <c r="AF331" s="29">
        <f t="shared" si="436"/>
        <v>0</v>
      </c>
      <c r="AG331" s="29">
        <f t="shared" si="436"/>
        <v>0</v>
      </c>
      <c r="AH331" s="29">
        <f t="shared" si="436"/>
        <v>472320</v>
      </c>
      <c r="AI331" s="29">
        <f t="shared" si="436"/>
        <v>299520</v>
      </c>
      <c r="AJ331" s="29">
        <f t="shared" si="436"/>
        <v>172800</v>
      </c>
      <c r="AK331" s="29">
        <f t="shared" si="436"/>
        <v>0</v>
      </c>
      <c r="AL331" s="29"/>
      <c r="AM331" s="29"/>
      <c r="AN331" s="29"/>
      <c r="AO331" s="29"/>
      <c r="AP331" s="29"/>
      <c r="AQ331" s="29">
        <f t="shared" si="436"/>
        <v>472320</v>
      </c>
      <c r="AR331" s="29"/>
      <c r="AS331" s="9">
        <f t="shared" si="356"/>
        <v>472320</v>
      </c>
      <c r="AT331" s="29"/>
      <c r="AU331" s="9">
        <f t="shared" si="375"/>
        <v>472320</v>
      </c>
      <c r="AV331" s="29">
        <f t="shared" si="436"/>
        <v>472320</v>
      </c>
      <c r="AW331" s="29"/>
      <c r="AX331" s="29">
        <f t="shared" si="358"/>
        <v>472320</v>
      </c>
      <c r="AY331" s="29"/>
      <c r="AZ331" s="29">
        <f t="shared" si="376"/>
        <v>472320</v>
      </c>
      <c r="BA331" s="29"/>
      <c r="BB331" s="29">
        <f t="shared" si="436"/>
        <v>472320</v>
      </c>
      <c r="BC331" s="29">
        <f t="shared" si="436"/>
        <v>472320</v>
      </c>
      <c r="BD331" s="29">
        <f t="shared" ref="BB331:BF332" si="437">BD332</f>
        <v>299520</v>
      </c>
      <c r="BE331" s="29">
        <f t="shared" si="437"/>
        <v>172800</v>
      </c>
      <c r="BF331" s="29">
        <f t="shared" si="437"/>
        <v>0</v>
      </c>
      <c r="BG331" s="29">
        <f t="shared" si="377"/>
        <v>0</v>
      </c>
      <c r="BH331" s="80">
        <f t="shared" si="378"/>
        <v>100</v>
      </c>
      <c r="BI331" s="29">
        <f t="shared" si="379"/>
        <v>0</v>
      </c>
      <c r="BJ331" s="81">
        <f t="shared" si="380"/>
        <v>100</v>
      </c>
    </row>
    <row r="332" spans="1:62" ht="60" hidden="1" x14ac:dyDescent="0.25">
      <c r="A332" s="106" t="s">
        <v>56</v>
      </c>
      <c r="B332" s="124">
        <v>52</v>
      </c>
      <c r="C332" s="124">
        <v>0</v>
      </c>
      <c r="D332" s="3" t="s">
        <v>273</v>
      </c>
      <c r="E332" s="124">
        <v>852</v>
      </c>
      <c r="F332" s="3" t="s">
        <v>106</v>
      </c>
      <c r="G332" s="3" t="s">
        <v>59</v>
      </c>
      <c r="H332" s="3" t="s">
        <v>274</v>
      </c>
      <c r="I332" s="3" t="s">
        <v>112</v>
      </c>
      <c r="J332" s="29">
        <f t="shared" si="436"/>
        <v>472320</v>
      </c>
      <c r="K332" s="29">
        <f t="shared" si="436"/>
        <v>299520</v>
      </c>
      <c r="L332" s="29">
        <f t="shared" si="436"/>
        <v>172800</v>
      </c>
      <c r="M332" s="29">
        <f t="shared" si="436"/>
        <v>0</v>
      </c>
      <c r="N332" s="29">
        <f t="shared" si="436"/>
        <v>0</v>
      </c>
      <c r="O332" s="29">
        <f t="shared" si="436"/>
        <v>0</v>
      </c>
      <c r="P332" s="29">
        <f t="shared" si="436"/>
        <v>0</v>
      </c>
      <c r="Q332" s="29">
        <f t="shared" si="436"/>
        <v>0</v>
      </c>
      <c r="R332" s="29">
        <f t="shared" si="436"/>
        <v>472320</v>
      </c>
      <c r="S332" s="29">
        <f t="shared" si="436"/>
        <v>299520</v>
      </c>
      <c r="T332" s="29">
        <f t="shared" si="436"/>
        <v>172800</v>
      </c>
      <c r="U332" s="29">
        <f t="shared" si="436"/>
        <v>0</v>
      </c>
      <c r="V332" s="29">
        <f t="shared" si="436"/>
        <v>0</v>
      </c>
      <c r="W332" s="29">
        <f t="shared" si="436"/>
        <v>0</v>
      </c>
      <c r="X332" s="29">
        <f t="shared" si="436"/>
        <v>0</v>
      </c>
      <c r="Y332" s="29">
        <f t="shared" si="436"/>
        <v>0</v>
      </c>
      <c r="Z332" s="29">
        <f t="shared" si="436"/>
        <v>472320</v>
      </c>
      <c r="AA332" s="29">
        <f t="shared" si="436"/>
        <v>299520</v>
      </c>
      <c r="AB332" s="29">
        <f t="shared" si="436"/>
        <v>172800</v>
      </c>
      <c r="AC332" s="29">
        <f t="shared" si="436"/>
        <v>0</v>
      </c>
      <c r="AD332" s="29">
        <f t="shared" si="436"/>
        <v>0</v>
      </c>
      <c r="AE332" s="29">
        <f t="shared" si="436"/>
        <v>0</v>
      </c>
      <c r="AF332" s="29">
        <f t="shared" si="436"/>
        <v>0</v>
      </c>
      <c r="AG332" s="29">
        <f t="shared" si="436"/>
        <v>0</v>
      </c>
      <c r="AH332" s="29">
        <f t="shared" si="436"/>
        <v>472320</v>
      </c>
      <c r="AI332" s="29">
        <f t="shared" si="436"/>
        <v>299520</v>
      </c>
      <c r="AJ332" s="29">
        <f t="shared" si="436"/>
        <v>172800</v>
      </c>
      <c r="AK332" s="29">
        <f t="shared" si="436"/>
        <v>0</v>
      </c>
      <c r="AL332" s="29"/>
      <c r="AM332" s="29"/>
      <c r="AN332" s="29"/>
      <c r="AO332" s="29"/>
      <c r="AP332" s="29"/>
      <c r="AQ332" s="29">
        <f t="shared" si="436"/>
        <v>472320</v>
      </c>
      <c r="AR332" s="29"/>
      <c r="AS332" s="9">
        <f t="shared" si="356"/>
        <v>472320</v>
      </c>
      <c r="AT332" s="29"/>
      <c r="AU332" s="9">
        <f t="shared" si="375"/>
        <v>472320</v>
      </c>
      <c r="AV332" s="29">
        <f t="shared" si="436"/>
        <v>472320</v>
      </c>
      <c r="AW332" s="29"/>
      <c r="AX332" s="29">
        <f t="shared" si="358"/>
        <v>472320</v>
      </c>
      <c r="AY332" s="29"/>
      <c r="AZ332" s="29">
        <f t="shared" si="376"/>
        <v>472320</v>
      </c>
      <c r="BA332" s="29"/>
      <c r="BB332" s="29">
        <f t="shared" si="437"/>
        <v>472320</v>
      </c>
      <c r="BC332" s="29">
        <f t="shared" si="437"/>
        <v>472320</v>
      </c>
      <c r="BD332" s="29">
        <f t="shared" si="437"/>
        <v>299520</v>
      </c>
      <c r="BE332" s="29">
        <f t="shared" si="437"/>
        <v>172800</v>
      </c>
      <c r="BF332" s="29">
        <f t="shared" si="437"/>
        <v>0</v>
      </c>
      <c r="BG332" s="29">
        <f t="shared" si="377"/>
        <v>0</v>
      </c>
      <c r="BH332" s="80">
        <f t="shared" si="378"/>
        <v>100</v>
      </c>
      <c r="BI332" s="29">
        <f t="shared" si="379"/>
        <v>0</v>
      </c>
      <c r="BJ332" s="81">
        <f t="shared" si="380"/>
        <v>100</v>
      </c>
    </row>
    <row r="333" spans="1:62" ht="30" hidden="1" x14ac:dyDescent="0.25">
      <c r="A333" s="106" t="s">
        <v>113</v>
      </c>
      <c r="B333" s="124">
        <v>52</v>
      </c>
      <c r="C333" s="124">
        <v>0</v>
      </c>
      <c r="D333" s="3" t="s">
        <v>273</v>
      </c>
      <c r="E333" s="124">
        <v>852</v>
      </c>
      <c r="F333" s="3" t="s">
        <v>106</v>
      </c>
      <c r="G333" s="3" t="s">
        <v>59</v>
      </c>
      <c r="H333" s="3" t="s">
        <v>274</v>
      </c>
      <c r="I333" s="3" t="s">
        <v>114</v>
      </c>
      <c r="J333" s="29">
        <f>'7.ВС'!J297</f>
        <v>472320</v>
      </c>
      <c r="K333" s="29">
        <f>'7.ВС'!K297</f>
        <v>299520</v>
      </c>
      <c r="L333" s="29">
        <f>'7.ВС'!L297</f>
        <v>172800</v>
      </c>
      <c r="M333" s="29">
        <f>'7.ВС'!M297</f>
        <v>0</v>
      </c>
      <c r="N333" s="29">
        <f>'7.ВС'!N297</f>
        <v>0</v>
      </c>
      <c r="O333" s="29">
        <f>'7.ВС'!O297</f>
        <v>0</v>
      </c>
      <c r="P333" s="29">
        <f>'7.ВС'!P297</f>
        <v>0</v>
      </c>
      <c r="Q333" s="29">
        <f>'7.ВС'!Q297</f>
        <v>0</v>
      </c>
      <c r="R333" s="29">
        <f>'7.ВС'!R297</f>
        <v>472320</v>
      </c>
      <c r="S333" s="29">
        <f>'7.ВС'!S297</f>
        <v>299520</v>
      </c>
      <c r="T333" s="29">
        <f>'7.ВС'!T297</f>
        <v>172800</v>
      </c>
      <c r="U333" s="29">
        <f>'7.ВС'!U297</f>
        <v>0</v>
      </c>
      <c r="V333" s="29">
        <f>'7.ВС'!V297</f>
        <v>0</v>
      </c>
      <c r="W333" s="29">
        <f>'7.ВС'!W297</f>
        <v>0</v>
      </c>
      <c r="X333" s="29">
        <f>'7.ВС'!X297</f>
        <v>0</v>
      </c>
      <c r="Y333" s="29">
        <f>'7.ВС'!Y297</f>
        <v>0</v>
      </c>
      <c r="Z333" s="29">
        <f>'7.ВС'!Z297</f>
        <v>472320</v>
      </c>
      <c r="AA333" s="29">
        <f>'7.ВС'!AA297</f>
        <v>299520</v>
      </c>
      <c r="AB333" s="29">
        <f>'7.ВС'!AB297</f>
        <v>172800</v>
      </c>
      <c r="AC333" s="29">
        <f>'7.ВС'!AC297</f>
        <v>0</v>
      </c>
      <c r="AD333" s="29">
        <f>'7.ВС'!AD297</f>
        <v>0</v>
      </c>
      <c r="AE333" s="29">
        <f>'7.ВС'!AE297</f>
        <v>0</v>
      </c>
      <c r="AF333" s="29">
        <f>'7.ВС'!AF297</f>
        <v>0</v>
      </c>
      <c r="AG333" s="29">
        <f>'7.ВС'!AG297</f>
        <v>0</v>
      </c>
      <c r="AH333" s="29">
        <f>'7.ВС'!AH297</f>
        <v>472320</v>
      </c>
      <c r="AI333" s="29">
        <f>'7.ВС'!AI297</f>
        <v>299520</v>
      </c>
      <c r="AJ333" s="29">
        <f>'7.ВС'!AJ297</f>
        <v>172800</v>
      </c>
      <c r="AK333" s="29">
        <f>'7.ВС'!AK297</f>
        <v>0</v>
      </c>
      <c r="AL333" s="29"/>
      <c r="AM333" s="29"/>
      <c r="AN333" s="29"/>
      <c r="AO333" s="29"/>
      <c r="AP333" s="29"/>
      <c r="AQ333" s="29">
        <f>'7.ВС'!AQ297</f>
        <v>472320</v>
      </c>
      <c r="AR333" s="29"/>
      <c r="AS333" s="9">
        <f t="shared" si="356"/>
        <v>472320</v>
      </c>
      <c r="AT333" s="29"/>
      <c r="AU333" s="9">
        <f t="shared" si="375"/>
        <v>472320</v>
      </c>
      <c r="AV333" s="29">
        <f>'7.ВС'!AV297</f>
        <v>472320</v>
      </c>
      <c r="AW333" s="29"/>
      <c r="AX333" s="29">
        <f t="shared" si="358"/>
        <v>472320</v>
      </c>
      <c r="AY333" s="29"/>
      <c r="AZ333" s="29">
        <f t="shared" si="376"/>
        <v>472320</v>
      </c>
      <c r="BA333" s="29"/>
      <c r="BB333" s="29">
        <f>'7.ВС'!BA297</f>
        <v>472320</v>
      </c>
      <c r="BC333" s="29">
        <f>'7.ВС'!BB297</f>
        <v>472320</v>
      </c>
      <c r="BD333" s="29">
        <f>'7.ВС'!BC297</f>
        <v>299520</v>
      </c>
      <c r="BE333" s="29">
        <f>'7.ВС'!BD297</f>
        <v>172800</v>
      </c>
      <c r="BF333" s="29">
        <f>'7.ВС'!BE297</f>
        <v>0</v>
      </c>
      <c r="BG333" s="29">
        <f t="shared" si="377"/>
        <v>0</v>
      </c>
      <c r="BH333" s="80">
        <f t="shared" si="378"/>
        <v>100</v>
      </c>
      <c r="BI333" s="29">
        <f t="shared" si="379"/>
        <v>0</v>
      </c>
      <c r="BJ333" s="81">
        <f t="shared" si="380"/>
        <v>100</v>
      </c>
    </row>
    <row r="334" spans="1:62" s="31" customFormat="1" ht="28.5" x14ac:dyDescent="0.25">
      <c r="A334" s="70" t="s">
        <v>488</v>
      </c>
      <c r="B334" s="13">
        <v>52</v>
      </c>
      <c r="C334" s="13">
        <v>0</v>
      </c>
      <c r="D334" s="27" t="s">
        <v>487</v>
      </c>
      <c r="E334" s="13"/>
      <c r="F334" s="27"/>
      <c r="G334" s="27"/>
      <c r="H334" s="27"/>
      <c r="I334" s="27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>
        <f>V335</f>
        <v>158536</v>
      </c>
      <c r="W334" s="30">
        <f t="shared" ref="W334:Y337" si="438">W335</f>
        <v>0</v>
      </c>
      <c r="X334" s="30">
        <f t="shared" si="438"/>
        <v>158536</v>
      </c>
      <c r="Y334" s="30">
        <f t="shared" si="438"/>
        <v>0</v>
      </c>
      <c r="Z334" s="30">
        <f>Z335</f>
        <v>158536</v>
      </c>
      <c r="AA334" s="30">
        <f t="shared" ref="AA334:AC337" si="439">AA335</f>
        <v>0</v>
      </c>
      <c r="AB334" s="30">
        <f t="shared" si="439"/>
        <v>158536</v>
      </c>
      <c r="AC334" s="30">
        <f t="shared" si="439"/>
        <v>0</v>
      </c>
      <c r="AD334" s="30">
        <f>AD335</f>
        <v>3012176</v>
      </c>
      <c r="AE334" s="30">
        <f t="shared" ref="AE334:AG337" si="440">AE335</f>
        <v>3012176.4</v>
      </c>
      <c r="AF334" s="30">
        <f t="shared" si="440"/>
        <v>-0.4</v>
      </c>
      <c r="AG334" s="30">
        <f t="shared" si="440"/>
        <v>0</v>
      </c>
      <c r="AH334" s="30">
        <f>AH335</f>
        <v>3170712</v>
      </c>
      <c r="AI334" s="30">
        <f t="shared" ref="AI334:AK337" si="441">AI335</f>
        <v>3012176.4</v>
      </c>
      <c r="AJ334" s="30">
        <f t="shared" si="441"/>
        <v>158535.6</v>
      </c>
      <c r="AK334" s="30">
        <f t="shared" si="441"/>
        <v>0</v>
      </c>
      <c r="AL334" s="29"/>
      <c r="AM334" s="30"/>
      <c r="AN334" s="30"/>
      <c r="AO334" s="30"/>
      <c r="AP334" s="30"/>
      <c r="AQ334" s="30"/>
      <c r="AR334" s="30"/>
      <c r="AS334" s="28"/>
      <c r="AT334" s="30"/>
      <c r="AU334" s="28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107"/>
      <c r="BI334" s="30"/>
      <c r="BJ334" s="108"/>
    </row>
    <row r="335" spans="1:62" ht="42.75" x14ac:dyDescent="0.25">
      <c r="A335" s="25" t="s">
        <v>156</v>
      </c>
      <c r="B335" s="124">
        <v>52</v>
      </c>
      <c r="C335" s="124">
        <v>0</v>
      </c>
      <c r="D335" s="3" t="s">
        <v>487</v>
      </c>
      <c r="E335" s="124">
        <v>852</v>
      </c>
      <c r="F335" s="3"/>
      <c r="G335" s="3"/>
      <c r="H335" s="3"/>
      <c r="I335" s="3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>
        <f>V336</f>
        <v>158536</v>
      </c>
      <c r="W335" s="29">
        <f t="shared" si="438"/>
        <v>0</v>
      </c>
      <c r="X335" s="29">
        <f t="shared" si="438"/>
        <v>158536</v>
      </c>
      <c r="Y335" s="29">
        <f t="shared" si="438"/>
        <v>0</v>
      </c>
      <c r="Z335" s="29">
        <f>Z336</f>
        <v>158536</v>
      </c>
      <c r="AA335" s="29">
        <f t="shared" si="439"/>
        <v>0</v>
      </c>
      <c r="AB335" s="29">
        <f t="shared" si="439"/>
        <v>158536</v>
      </c>
      <c r="AC335" s="29">
        <f t="shared" si="439"/>
        <v>0</v>
      </c>
      <c r="AD335" s="29">
        <f>AD336</f>
        <v>3012176</v>
      </c>
      <c r="AE335" s="29">
        <f t="shared" si="440"/>
        <v>3012176.4</v>
      </c>
      <c r="AF335" s="29">
        <f t="shared" si="440"/>
        <v>-0.4</v>
      </c>
      <c r="AG335" s="29">
        <f t="shared" si="440"/>
        <v>0</v>
      </c>
      <c r="AH335" s="29">
        <f>AH336</f>
        <v>3170712</v>
      </c>
      <c r="AI335" s="29">
        <f t="shared" si="441"/>
        <v>3012176.4</v>
      </c>
      <c r="AJ335" s="29">
        <f t="shared" si="441"/>
        <v>158535.6</v>
      </c>
      <c r="AK335" s="29">
        <f t="shared" si="441"/>
        <v>0</v>
      </c>
      <c r="AL335" s="29"/>
      <c r="AM335" s="29"/>
      <c r="AN335" s="29"/>
      <c r="AO335" s="29"/>
      <c r="AP335" s="29"/>
      <c r="AQ335" s="29"/>
      <c r="AR335" s="29"/>
      <c r="AS335" s="9"/>
      <c r="AT335" s="29"/>
      <c r="AU335" s="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80"/>
      <c r="BI335" s="29"/>
      <c r="BJ335" s="81"/>
    </row>
    <row r="336" spans="1:62" ht="80.25" customHeight="1" x14ac:dyDescent="0.25">
      <c r="A336" s="12" t="s">
        <v>406</v>
      </c>
      <c r="B336" s="124">
        <v>52</v>
      </c>
      <c r="C336" s="124">
        <v>0</v>
      </c>
      <c r="D336" s="3" t="s">
        <v>487</v>
      </c>
      <c r="E336" s="124">
        <v>852</v>
      </c>
      <c r="F336" s="3"/>
      <c r="G336" s="3"/>
      <c r="H336" s="3" t="s">
        <v>489</v>
      </c>
      <c r="I336" s="3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>
        <f>V337</f>
        <v>158536</v>
      </c>
      <c r="W336" s="29">
        <f t="shared" si="438"/>
        <v>0</v>
      </c>
      <c r="X336" s="29">
        <f t="shared" si="438"/>
        <v>158536</v>
      </c>
      <c r="Y336" s="29">
        <f t="shared" si="438"/>
        <v>0</v>
      </c>
      <c r="Z336" s="29">
        <f>Z337</f>
        <v>158536</v>
      </c>
      <c r="AA336" s="29">
        <f t="shared" si="439"/>
        <v>0</v>
      </c>
      <c r="AB336" s="29">
        <f t="shared" si="439"/>
        <v>158536</v>
      </c>
      <c r="AC336" s="29">
        <f t="shared" si="439"/>
        <v>0</v>
      </c>
      <c r="AD336" s="29">
        <f>AD337</f>
        <v>3012176</v>
      </c>
      <c r="AE336" s="29">
        <f t="shared" si="440"/>
        <v>3012176.4</v>
      </c>
      <c r="AF336" s="29">
        <f t="shared" si="440"/>
        <v>-0.4</v>
      </c>
      <c r="AG336" s="29">
        <f t="shared" si="440"/>
        <v>0</v>
      </c>
      <c r="AH336" s="29">
        <f>AH337</f>
        <v>3170712</v>
      </c>
      <c r="AI336" s="29">
        <f t="shared" si="441"/>
        <v>3012176.4</v>
      </c>
      <c r="AJ336" s="29">
        <f t="shared" si="441"/>
        <v>158535.6</v>
      </c>
      <c r="AK336" s="29">
        <f t="shared" si="441"/>
        <v>0</v>
      </c>
      <c r="AL336" s="29"/>
      <c r="AM336" s="29"/>
      <c r="AN336" s="29"/>
      <c r="AO336" s="29"/>
      <c r="AP336" s="29"/>
      <c r="AQ336" s="29"/>
      <c r="AR336" s="29"/>
      <c r="AS336" s="9"/>
      <c r="AT336" s="29"/>
      <c r="AU336" s="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80"/>
      <c r="BI336" s="29"/>
      <c r="BJ336" s="81"/>
    </row>
    <row r="337" spans="1:62" ht="60" x14ac:dyDescent="0.25">
      <c r="A337" s="106" t="s">
        <v>56</v>
      </c>
      <c r="B337" s="124">
        <v>52</v>
      </c>
      <c r="C337" s="124">
        <v>0</v>
      </c>
      <c r="D337" s="3" t="s">
        <v>487</v>
      </c>
      <c r="E337" s="124">
        <v>852</v>
      </c>
      <c r="F337" s="3"/>
      <c r="G337" s="3"/>
      <c r="H337" s="3" t="s">
        <v>489</v>
      </c>
      <c r="I337" s="3" t="s">
        <v>112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>
        <f>V338</f>
        <v>158536</v>
      </c>
      <c r="W337" s="29">
        <f t="shared" si="438"/>
        <v>0</v>
      </c>
      <c r="X337" s="29">
        <f t="shared" si="438"/>
        <v>158536</v>
      </c>
      <c r="Y337" s="29">
        <f t="shared" si="438"/>
        <v>0</v>
      </c>
      <c r="Z337" s="29">
        <f>Z338</f>
        <v>158536</v>
      </c>
      <c r="AA337" s="29">
        <f t="shared" si="439"/>
        <v>0</v>
      </c>
      <c r="AB337" s="29">
        <f t="shared" si="439"/>
        <v>158536</v>
      </c>
      <c r="AC337" s="29">
        <f t="shared" si="439"/>
        <v>0</v>
      </c>
      <c r="AD337" s="29">
        <f>AD338</f>
        <v>3012176</v>
      </c>
      <c r="AE337" s="29">
        <f t="shared" si="440"/>
        <v>3012176.4</v>
      </c>
      <c r="AF337" s="29">
        <f t="shared" si="440"/>
        <v>-0.4</v>
      </c>
      <c r="AG337" s="29">
        <f t="shared" si="440"/>
        <v>0</v>
      </c>
      <c r="AH337" s="29">
        <f>AH338</f>
        <v>3170712</v>
      </c>
      <c r="AI337" s="29">
        <f t="shared" si="441"/>
        <v>3012176.4</v>
      </c>
      <c r="AJ337" s="29">
        <f t="shared" si="441"/>
        <v>158535.6</v>
      </c>
      <c r="AK337" s="29">
        <f t="shared" si="441"/>
        <v>0</v>
      </c>
      <c r="AL337" s="29"/>
      <c r="AM337" s="29"/>
      <c r="AN337" s="29"/>
      <c r="AO337" s="29"/>
      <c r="AP337" s="29"/>
      <c r="AQ337" s="29"/>
      <c r="AR337" s="29"/>
      <c r="AS337" s="9"/>
      <c r="AT337" s="29"/>
      <c r="AU337" s="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80"/>
      <c r="BI337" s="29"/>
      <c r="BJ337" s="81"/>
    </row>
    <row r="338" spans="1:62" ht="30" x14ac:dyDescent="0.25">
      <c r="A338" s="106" t="s">
        <v>113</v>
      </c>
      <c r="B338" s="124">
        <v>52</v>
      </c>
      <c r="C338" s="124">
        <v>0</v>
      </c>
      <c r="D338" s="3" t="s">
        <v>487</v>
      </c>
      <c r="E338" s="124">
        <v>852</v>
      </c>
      <c r="F338" s="3"/>
      <c r="G338" s="3"/>
      <c r="H338" s="3" t="s">
        <v>489</v>
      </c>
      <c r="I338" s="3" t="s">
        <v>114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>
        <f>'7.ВС'!V300</f>
        <v>158536</v>
      </c>
      <c r="W338" s="29">
        <f>'7.ВС'!W300</f>
        <v>0</v>
      </c>
      <c r="X338" s="29">
        <f>'7.ВС'!X300</f>
        <v>158536</v>
      </c>
      <c r="Y338" s="29">
        <f>'7.ВС'!Y300</f>
        <v>0</v>
      </c>
      <c r="Z338" s="29">
        <f>'7.ВС'!Z300</f>
        <v>158536</v>
      </c>
      <c r="AA338" s="29">
        <f>'7.ВС'!AA300</f>
        <v>0</v>
      </c>
      <c r="AB338" s="29">
        <f>'7.ВС'!AB300</f>
        <v>158536</v>
      </c>
      <c r="AC338" s="29">
        <f>'7.ВС'!AC300</f>
        <v>0</v>
      </c>
      <c r="AD338" s="29">
        <f>'7.ВС'!AD300</f>
        <v>3012176</v>
      </c>
      <c r="AE338" s="29">
        <f>'7.ВС'!AE300</f>
        <v>3012176.4</v>
      </c>
      <c r="AF338" s="29">
        <f>'7.ВС'!AF300</f>
        <v>-0.4</v>
      </c>
      <c r="AG338" s="29">
        <f>'7.ВС'!AG300</f>
        <v>0</v>
      </c>
      <c r="AH338" s="29">
        <f>'7.ВС'!AH300</f>
        <v>3170712</v>
      </c>
      <c r="AI338" s="29">
        <f>'7.ВС'!AI300</f>
        <v>3012176.4</v>
      </c>
      <c r="AJ338" s="29">
        <f>'7.ВС'!AJ300</f>
        <v>158535.6</v>
      </c>
      <c r="AK338" s="29">
        <f>'7.ВС'!AK300</f>
        <v>0</v>
      </c>
      <c r="AL338" s="29"/>
      <c r="AM338" s="29"/>
      <c r="AN338" s="29"/>
      <c r="AO338" s="29"/>
      <c r="AP338" s="29"/>
      <c r="AQ338" s="29"/>
      <c r="AR338" s="29"/>
      <c r="AS338" s="9"/>
      <c r="AT338" s="29"/>
      <c r="AU338" s="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80"/>
      <c r="BI338" s="29"/>
      <c r="BJ338" s="81"/>
    </row>
    <row r="339" spans="1:62" ht="71.25" hidden="1" x14ac:dyDescent="0.25">
      <c r="A339" s="25" t="s">
        <v>452</v>
      </c>
      <c r="B339" s="13">
        <v>53</v>
      </c>
      <c r="C339" s="124"/>
      <c r="D339" s="33"/>
      <c r="E339" s="13"/>
      <c r="F339" s="33"/>
      <c r="G339" s="33"/>
      <c r="H339" s="33"/>
      <c r="I339" s="27"/>
      <c r="J339" s="30">
        <f t="shared" ref="J339" si="442">J340+J352</f>
        <v>7639200</v>
      </c>
      <c r="K339" s="30">
        <f t="shared" ref="K339:U339" si="443">K340+K352</f>
        <v>728000</v>
      </c>
      <c r="L339" s="30">
        <f t="shared" si="443"/>
        <v>6908800</v>
      </c>
      <c r="M339" s="30">
        <f t="shared" si="443"/>
        <v>2400</v>
      </c>
      <c r="N339" s="30">
        <f t="shared" si="443"/>
        <v>0</v>
      </c>
      <c r="O339" s="30">
        <f t="shared" si="443"/>
        <v>0</v>
      </c>
      <c r="P339" s="30">
        <f t="shared" si="443"/>
        <v>0</v>
      </c>
      <c r="Q339" s="30">
        <f t="shared" si="443"/>
        <v>0</v>
      </c>
      <c r="R339" s="30">
        <f t="shared" si="443"/>
        <v>7639200</v>
      </c>
      <c r="S339" s="30">
        <f t="shared" si="443"/>
        <v>728000</v>
      </c>
      <c r="T339" s="30">
        <f t="shared" si="443"/>
        <v>6908800</v>
      </c>
      <c r="U339" s="30">
        <f t="shared" si="443"/>
        <v>2400</v>
      </c>
      <c r="V339" s="30">
        <f t="shared" ref="V339:AC339" si="444">V340+V352</f>
        <v>729500</v>
      </c>
      <c r="W339" s="30">
        <f t="shared" si="444"/>
        <v>0</v>
      </c>
      <c r="X339" s="30">
        <f t="shared" si="444"/>
        <v>729500</v>
      </c>
      <c r="Y339" s="30">
        <f t="shared" si="444"/>
        <v>0</v>
      </c>
      <c r="Z339" s="30">
        <f t="shared" si="444"/>
        <v>8368700</v>
      </c>
      <c r="AA339" s="30">
        <f t="shared" si="444"/>
        <v>728000</v>
      </c>
      <c r="AB339" s="30">
        <f t="shared" si="444"/>
        <v>7638300</v>
      </c>
      <c r="AC339" s="30">
        <f t="shared" si="444"/>
        <v>2400</v>
      </c>
      <c r="AD339" s="30">
        <f t="shared" ref="AD339:AK339" si="445">AD340+AD352</f>
        <v>0</v>
      </c>
      <c r="AE339" s="30">
        <f t="shared" si="445"/>
        <v>0</v>
      </c>
      <c r="AF339" s="30">
        <f t="shared" si="445"/>
        <v>0</v>
      </c>
      <c r="AG339" s="30">
        <f t="shared" si="445"/>
        <v>0</v>
      </c>
      <c r="AH339" s="30">
        <f t="shared" si="445"/>
        <v>8368700</v>
      </c>
      <c r="AI339" s="30">
        <f t="shared" si="445"/>
        <v>728000</v>
      </c>
      <c r="AJ339" s="30">
        <f t="shared" si="445"/>
        <v>7638300</v>
      </c>
      <c r="AK339" s="30">
        <f t="shared" si="445"/>
        <v>2400</v>
      </c>
      <c r="AL339" s="30"/>
      <c r="AM339" s="30"/>
      <c r="AN339" s="30"/>
      <c r="AO339" s="30"/>
      <c r="AP339" s="30"/>
      <c r="AQ339" s="30">
        <f t="shared" ref="AQ339:BF339" si="446">AQ340+AQ352</f>
        <v>7613300</v>
      </c>
      <c r="AR339" s="30"/>
      <c r="AS339" s="9">
        <f t="shared" ref="AS339:AS397" si="447">AQ339+AR339</f>
        <v>7613300</v>
      </c>
      <c r="AT339" s="30"/>
      <c r="AU339" s="9">
        <f t="shared" ref="AU339:AU397" si="448">AS339+AT339</f>
        <v>7613300</v>
      </c>
      <c r="AV339" s="30">
        <f t="shared" si="446"/>
        <v>7610500</v>
      </c>
      <c r="AW339" s="30"/>
      <c r="AX339" s="29">
        <f t="shared" si="358"/>
        <v>7610500</v>
      </c>
      <c r="AY339" s="30"/>
      <c r="AZ339" s="29">
        <f t="shared" ref="AZ339:AZ396" si="449">AX339+AY339</f>
        <v>7610500</v>
      </c>
      <c r="BA339" s="30"/>
      <c r="BB339" s="30">
        <f t="shared" ref="BB339" si="450">BB340+BB352</f>
        <v>7670100</v>
      </c>
      <c r="BC339" s="30">
        <f t="shared" si="446"/>
        <v>8138100</v>
      </c>
      <c r="BD339" s="30">
        <f t="shared" si="446"/>
        <v>732000</v>
      </c>
      <c r="BE339" s="30">
        <f t="shared" si="446"/>
        <v>7406100</v>
      </c>
      <c r="BF339" s="30">
        <f t="shared" si="446"/>
        <v>0</v>
      </c>
      <c r="BG339" s="29">
        <f t="shared" ref="BG339:BG370" si="451">J339-BB339</f>
        <v>-30900</v>
      </c>
      <c r="BH339" s="80">
        <f t="shared" ref="BH339:BH370" si="452">J339/BB339*100</f>
        <v>99.597136934329413</v>
      </c>
      <c r="BI339" s="29">
        <f t="shared" ref="BI339:BI370" si="453">J339-BC339</f>
        <v>-498900</v>
      </c>
      <c r="BJ339" s="81">
        <f t="shared" ref="BJ339:BJ370" si="454">J339/BC339*100</f>
        <v>93.869576436760426</v>
      </c>
    </row>
    <row r="340" spans="1:62" ht="85.5" hidden="1" x14ac:dyDescent="0.25">
      <c r="A340" s="25" t="s">
        <v>275</v>
      </c>
      <c r="B340" s="13">
        <v>53</v>
      </c>
      <c r="C340" s="124">
        <v>0</v>
      </c>
      <c r="D340" s="33" t="s">
        <v>146</v>
      </c>
      <c r="E340" s="13"/>
      <c r="F340" s="33"/>
      <c r="G340" s="33"/>
      <c r="H340" s="33"/>
      <c r="I340" s="27"/>
      <c r="J340" s="30">
        <f t="shared" ref="J340:BC340" si="455">J341</f>
        <v>4411200</v>
      </c>
      <c r="K340" s="30">
        <f t="shared" si="455"/>
        <v>0</v>
      </c>
      <c r="L340" s="30">
        <f t="shared" si="455"/>
        <v>4408800</v>
      </c>
      <c r="M340" s="30">
        <f t="shared" si="455"/>
        <v>2400</v>
      </c>
      <c r="N340" s="30">
        <f t="shared" si="455"/>
        <v>0</v>
      </c>
      <c r="O340" s="30">
        <f t="shared" si="455"/>
        <v>0</v>
      </c>
      <c r="P340" s="30">
        <f t="shared" si="455"/>
        <v>0</v>
      </c>
      <c r="Q340" s="30">
        <f t="shared" si="455"/>
        <v>0</v>
      </c>
      <c r="R340" s="30">
        <f t="shared" si="455"/>
        <v>4411200</v>
      </c>
      <c r="S340" s="30">
        <f t="shared" si="455"/>
        <v>0</v>
      </c>
      <c r="T340" s="30">
        <f t="shared" si="455"/>
        <v>4408800</v>
      </c>
      <c r="U340" s="30">
        <f t="shared" si="455"/>
        <v>2400</v>
      </c>
      <c r="V340" s="30">
        <f t="shared" si="455"/>
        <v>729500</v>
      </c>
      <c r="W340" s="30">
        <f t="shared" si="455"/>
        <v>0</v>
      </c>
      <c r="X340" s="30">
        <f t="shared" si="455"/>
        <v>729500</v>
      </c>
      <c r="Y340" s="30">
        <f t="shared" si="455"/>
        <v>0</v>
      </c>
      <c r="Z340" s="30">
        <f t="shared" si="455"/>
        <v>5140700</v>
      </c>
      <c r="AA340" s="30">
        <f t="shared" si="455"/>
        <v>0</v>
      </c>
      <c r="AB340" s="30">
        <f t="shared" si="455"/>
        <v>5138300</v>
      </c>
      <c r="AC340" s="30">
        <f t="shared" si="455"/>
        <v>2400</v>
      </c>
      <c r="AD340" s="30">
        <f t="shared" si="455"/>
        <v>0</v>
      </c>
      <c r="AE340" s="30">
        <f t="shared" si="455"/>
        <v>0</v>
      </c>
      <c r="AF340" s="30">
        <f t="shared" si="455"/>
        <v>0</v>
      </c>
      <c r="AG340" s="30">
        <f t="shared" si="455"/>
        <v>0</v>
      </c>
      <c r="AH340" s="30">
        <f t="shared" si="455"/>
        <v>5140700</v>
      </c>
      <c r="AI340" s="30">
        <f t="shared" si="455"/>
        <v>0</v>
      </c>
      <c r="AJ340" s="30">
        <f t="shared" si="455"/>
        <v>5138300</v>
      </c>
      <c r="AK340" s="30">
        <f t="shared" si="455"/>
        <v>2400</v>
      </c>
      <c r="AL340" s="30"/>
      <c r="AM340" s="30"/>
      <c r="AN340" s="30"/>
      <c r="AO340" s="30"/>
      <c r="AP340" s="30"/>
      <c r="AQ340" s="30">
        <f t="shared" si="455"/>
        <v>4385300</v>
      </c>
      <c r="AR340" s="30"/>
      <c r="AS340" s="9">
        <f t="shared" si="447"/>
        <v>4385300</v>
      </c>
      <c r="AT340" s="30"/>
      <c r="AU340" s="9">
        <f t="shared" si="448"/>
        <v>4385300</v>
      </c>
      <c r="AV340" s="30">
        <f t="shared" si="455"/>
        <v>4382500</v>
      </c>
      <c r="AW340" s="30"/>
      <c r="AX340" s="29">
        <f t="shared" ref="AX340:AX396" si="456">AV340+AW340</f>
        <v>4382500</v>
      </c>
      <c r="AY340" s="30"/>
      <c r="AZ340" s="29">
        <f t="shared" si="449"/>
        <v>4382500</v>
      </c>
      <c r="BA340" s="30"/>
      <c r="BB340" s="30">
        <f t="shared" si="455"/>
        <v>3838100</v>
      </c>
      <c r="BC340" s="30">
        <f t="shared" si="455"/>
        <v>4306100</v>
      </c>
      <c r="BD340" s="30">
        <f t="shared" ref="BB340:BF341" si="457">BD341</f>
        <v>0</v>
      </c>
      <c r="BE340" s="30">
        <f t="shared" si="457"/>
        <v>4306100</v>
      </c>
      <c r="BF340" s="30">
        <f t="shared" si="457"/>
        <v>0</v>
      </c>
      <c r="BG340" s="29">
        <f t="shared" si="451"/>
        <v>573100</v>
      </c>
      <c r="BH340" s="80">
        <f t="shared" si="452"/>
        <v>114.93186733018941</v>
      </c>
      <c r="BI340" s="29">
        <f t="shared" si="453"/>
        <v>105100</v>
      </c>
      <c r="BJ340" s="81">
        <f t="shared" si="454"/>
        <v>102.44072362462553</v>
      </c>
    </row>
    <row r="341" spans="1:62" ht="42.75" hidden="1" x14ac:dyDescent="0.25">
      <c r="A341" s="25" t="s">
        <v>193</v>
      </c>
      <c r="B341" s="13">
        <v>53</v>
      </c>
      <c r="C341" s="13">
        <v>0</v>
      </c>
      <c r="D341" s="3" t="s">
        <v>146</v>
      </c>
      <c r="E341" s="13">
        <v>853</v>
      </c>
      <c r="F341" s="3"/>
      <c r="G341" s="3"/>
      <c r="H341" s="3"/>
      <c r="I341" s="3"/>
      <c r="J341" s="30">
        <f>J342+J349</f>
        <v>4411200</v>
      </c>
      <c r="K341" s="30">
        <f t="shared" ref="K341:U341" si="458">K342+K349</f>
        <v>0</v>
      </c>
      <c r="L341" s="30">
        <f t="shared" si="458"/>
        <v>4408800</v>
      </c>
      <c r="M341" s="30">
        <f t="shared" si="458"/>
        <v>2400</v>
      </c>
      <c r="N341" s="30">
        <f t="shared" si="458"/>
        <v>0</v>
      </c>
      <c r="O341" s="30">
        <f t="shared" si="458"/>
        <v>0</v>
      </c>
      <c r="P341" s="30">
        <f t="shared" si="458"/>
        <v>0</v>
      </c>
      <c r="Q341" s="30">
        <f t="shared" si="458"/>
        <v>0</v>
      </c>
      <c r="R341" s="30">
        <f t="shared" si="458"/>
        <v>4411200</v>
      </c>
      <c r="S341" s="30">
        <f t="shared" si="458"/>
        <v>0</v>
      </c>
      <c r="T341" s="30">
        <f t="shared" si="458"/>
        <v>4408800</v>
      </c>
      <c r="U341" s="30">
        <f t="shared" si="458"/>
        <v>2400</v>
      </c>
      <c r="V341" s="30">
        <f t="shared" ref="V341" si="459">V342+V349</f>
        <v>729500</v>
      </c>
      <c r="W341" s="30">
        <f t="shared" ref="W341" si="460">W342+W349</f>
        <v>0</v>
      </c>
      <c r="X341" s="30">
        <f t="shared" ref="X341" si="461">X342+X349</f>
        <v>729500</v>
      </c>
      <c r="Y341" s="30">
        <f t="shared" ref="Y341" si="462">Y342+Y349</f>
        <v>0</v>
      </c>
      <c r="Z341" s="30">
        <f t="shared" ref="Z341" si="463">Z342+Z349</f>
        <v>5140700</v>
      </c>
      <c r="AA341" s="30">
        <f t="shared" ref="AA341" si="464">AA342+AA349</f>
        <v>0</v>
      </c>
      <c r="AB341" s="30">
        <f t="shared" ref="AB341" si="465">AB342+AB349</f>
        <v>5138300</v>
      </c>
      <c r="AC341" s="30">
        <f t="shared" ref="AC341:AJ341" si="466">AC342+AC349</f>
        <v>2400</v>
      </c>
      <c r="AD341" s="30">
        <f t="shared" si="466"/>
        <v>0</v>
      </c>
      <c r="AE341" s="30">
        <f t="shared" si="466"/>
        <v>0</v>
      </c>
      <c r="AF341" s="30">
        <f t="shared" si="466"/>
        <v>0</v>
      </c>
      <c r="AG341" s="30">
        <f t="shared" si="466"/>
        <v>0</v>
      </c>
      <c r="AH341" s="30">
        <f t="shared" si="466"/>
        <v>5140700</v>
      </c>
      <c r="AI341" s="30">
        <f t="shared" si="466"/>
        <v>0</v>
      </c>
      <c r="AJ341" s="30">
        <f t="shared" si="466"/>
        <v>5138300</v>
      </c>
      <c r="AK341" s="30">
        <f t="shared" ref="AK341" si="467">AK342+AK349</f>
        <v>2400</v>
      </c>
      <c r="AL341" s="30"/>
      <c r="AM341" s="30"/>
      <c r="AN341" s="30"/>
      <c r="AO341" s="30"/>
      <c r="AP341" s="30"/>
      <c r="AQ341" s="30">
        <f t="shared" ref="AQ341:AV341" si="468">AQ342+AQ349</f>
        <v>4385300</v>
      </c>
      <c r="AR341" s="30"/>
      <c r="AS341" s="9">
        <f t="shared" si="447"/>
        <v>4385300</v>
      </c>
      <c r="AT341" s="30"/>
      <c r="AU341" s="9">
        <f t="shared" si="448"/>
        <v>4385300</v>
      </c>
      <c r="AV341" s="30">
        <f t="shared" si="468"/>
        <v>4382500</v>
      </c>
      <c r="AW341" s="30"/>
      <c r="AX341" s="29">
        <f t="shared" si="456"/>
        <v>4382500</v>
      </c>
      <c r="AY341" s="30"/>
      <c r="AZ341" s="29">
        <f t="shared" si="449"/>
        <v>4382500</v>
      </c>
      <c r="BA341" s="30"/>
      <c r="BB341" s="30">
        <f t="shared" si="457"/>
        <v>3838100</v>
      </c>
      <c r="BC341" s="30">
        <f t="shared" si="457"/>
        <v>4306100</v>
      </c>
      <c r="BD341" s="30">
        <f t="shared" si="457"/>
        <v>0</v>
      </c>
      <c r="BE341" s="30">
        <f t="shared" si="457"/>
        <v>4306100</v>
      </c>
      <c r="BF341" s="30">
        <f t="shared" si="457"/>
        <v>0</v>
      </c>
      <c r="BG341" s="29">
        <f t="shared" si="451"/>
        <v>573100</v>
      </c>
      <c r="BH341" s="80">
        <f t="shared" si="452"/>
        <v>114.93186733018941</v>
      </c>
      <c r="BI341" s="29">
        <f t="shared" si="453"/>
        <v>105100</v>
      </c>
      <c r="BJ341" s="81">
        <f t="shared" si="454"/>
        <v>102.44072362462553</v>
      </c>
    </row>
    <row r="342" spans="1:62" ht="60" hidden="1" x14ac:dyDescent="0.25">
      <c r="A342" s="22" t="s">
        <v>23</v>
      </c>
      <c r="B342" s="124">
        <v>53</v>
      </c>
      <c r="C342" s="124">
        <v>0</v>
      </c>
      <c r="D342" s="3" t="s">
        <v>146</v>
      </c>
      <c r="E342" s="5">
        <v>853</v>
      </c>
      <c r="F342" s="3" t="s">
        <v>20</v>
      </c>
      <c r="G342" s="3" t="s">
        <v>142</v>
      </c>
      <c r="H342" s="3" t="s">
        <v>281</v>
      </c>
      <c r="I342" s="3"/>
      <c r="J342" s="29">
        <f t="shared" ref="J342" si="469">J343+J345+J347</f>
        <v>4408800</v>
      </c>
      <c r="K342" s="29">
        <f t="shared" ref="K342:U342" si="470">K343+K345+K347</f>
        <v>0</v>
      </c>
      <c r="L342" s="29">
        <f t="shared" si="470"/>
        <v>4408800</v>
      </c>
      <c r="M342" s="29">
        <f t="shared" si="470"/>
        <v>0</v>
      </c>
      <c r="N342" s="29">
        <f t="shared" si="470"/>
        <v>0</v>
      </c>
      <c r="O342" s="29">
        <f t="shared" si="470"/>
        <v>0</v>
      </c>
      <c r="P342" s="29">
        <f t="shared" si="470"/>
        <v>0</v>
      </c>
      <c r="Q342" s="29">
        <f t="shared" si="470"/>
        <v>0</v>
      </c>
      <c r="R342" s="29">
        <f t="shared" si="470"/>
        <v>4408800</v>
      </c>
      <c r="S342" s="29">
        <f t="shared" si="470"/>
        <v>0</v>
      </c>
      <c r="T342" s="29">
        <f t="shared" si="470"/>
        <v>4408800</v>
      </c>
      <c r="U342" s="29">
        <f t="shared" si="470"/>
        <v>0</v>
      </c>
      <c r="V342" s="29">
        <f t="shared" ref="V342:AC342" si="471">V343+V345+V347</f>
        <v>729500</v>
      </c>
      <c r="W342" s="29">
        <f t="shared" si="471"/>
        <v>0</v>
      </c>
      <c r="X342" s="29">
        <f t="shared" si="471"/>
        <v>729500</v>
      </c>
      <c r="Y342" s="29">
        <f t="shared" si="471"/>
        <v>0</v>
      </c>
      <c r="Z342" s="29">
        <f t="shared" si="471"/>
        <v>5138300</v>
      </c>
      <c r="AA342" s="29">
        <f t="shared" si="471"/>
        <v>0</v>
      </c>
      <c r="AB342" s="29">
        <f t="shared" si="471"/>
        <v>5138300</v>
      </c>
      <c r="AC342" s="29">
        <f t="shared" si="471"/>
        <v>0</v>
      </c>
      <c r="AD342" s="29">
        <f t="shared" ref="AD342:AK342" si="472">AD343+AD345+AD347</f>
        <v>0</v>
      </c>
      <c r="AE342" s="29">
        <f t="shared" si="472"/>
        <v>0</v>
      </c>
      <c r="AF342" s="29">
        <f t="shared" si="472"/>
        <v>0</v>
      </c>
      <c r="AG342" s="29">
        <f t="shared" si="472"/>
        <v>0</v>
      </c>
      <c r="AH342" s="29">
        <f t="shared" si="472"/>
        <v>5138300</v>
      </c>
      <c r="AI342" s="29">
        <f t="shared" si="472"/>
        <v>0</v>
      </c>
      <c r="AJ342" s="29">
        <f t="shared" si="472"/>
        <v>5138300</v>
      </c>
      <c r="AK342" s="29">
        <f t="shared" si="472"/>
        <v>0</v>
      </c>
      <c r="AL342" s="29"/>
      <c r="AM342" s="29"/>
      <c r="AN342" s="29"/>
      <c r="AO342" s="29"/>
      <c r="AP342" s="29"/>
      <c r="AQ342" s="29">
        <f t="shared" ref="AQ342:BF342" si="473">AQ343+AQ345+AQ347</f>
        <v>4382900</v>
      </c>
      <c r="AR342" s="29"/>
      <c r="AS342" s="9">
        <f t="shared" si="447"/>
        <v>4382900</v>
      </c>
      <c r="AT342" s="29"/>
      <c r="AU342" s="9">
        <f t="shared" si="448"/>
        <v>4382900</v>
      </c>
      <c r="AV342" s="29">
        <f t="shared" si="473"/>
        <v>4380100</v>
      </c>
      <c r="AW342" s="29"/>
      <c r="AX342" s="29">
        <f t="shared" si="456"/>
        <v>4380100</v>
      </c>
      <c r="AY342" s="29"/>
      <c r="AZ342" s="29">
        <f t="shared" si="449"/>
        <v>4380100</v>
      </c>
      <c r="BA342" s="29"/>
      <c r="BB342" s="29">
        <f t="shared" ref="BB342" si="474">BB343+BB345+BB347</f>
        <v>3838100</v>
      </c>
      <c r="BC342" s="29">
        <f t="shared" si="473"/>
        <v>4306100</v>
      </c>
      <c r="BD342" s="29">
        <f t="shared" si="473"/>
        <v>0</v>
      </c>
      <c r="BE342" s="29">
        <f t="shared" si="473"/>
        <v>4306100</v>
      </c>
      <c r="BF342" s="29">
        <f t="shared" si="473"/>
        <v>0</v>
      </c>
      <c r="BG342" s="29">
        <f t="shared" si="451"/>
        <v>570700</v>
      </c>
      <c r="BH342" s="80">
        <f t="shared" si="452"/>
        <v>114.86933639040151</v>
      </c>
      <c r="BI342" s="29">
        <f t="shared" si="453"/>
        <v>102700</v>
      </c>
      <c r="BJ342" s="81">
        <f t="shared" si="454"/>
        <v>102.38498873690811</v>
      </c>
    </row>
    <row r="343" spans="1:62" ht="135" hidden="1" x14ac:dyDescent="0.25">
      <c r="A343" s="126" t="s">
        <v>19</v>
      </c>
      <c r="B343" s="124">
        <v>53</v>
      </c>
      <c r="C343" s="124">
        <v>0</v>
      </c>
      <c r="D343" s="3" t="s">
        <v>146</v>
      </c>
      <c r="E343" s="5">
        <v>853</v>
      </c>
      <c r="F343" s="3" t="s">
        <v>14</v>
      </c>
      <c r="G343" s="3" t="s">
        <v>142</v>
      </c>
      <c r="H343" s="3" t="s">
        <v>281</v>
      </c>
      <c r="I343" s="3" t="s">
        <v>21</v>
      </c>
      <c r="J343" s="29">
        <f t="shared" ref="J343:BF343" si="475">J344</f>
        <v>4130300</v>
      </c>
      <c r="K343" s="29">
        <f t="shared" si="475"/>
        <v>0</v>
      </c>
      <c r="L343" s="29">
        <f t="shared" si="475"/>
        <v>4130300</v>
      </c>
      <c r="M343" s="29">
        <f t="shared" si="475"/>
        <v>0</v>
      </c>
      <c r="N343" s="29">
        <f t="shared" si="475"/>
        <v>-111848</v>
      </c>
      <c r="O343" s="29">
        <f t="shared" si="475"/>
        <v>0</v>
      </c>
      <c r="P343" s="29">
        <f t="shared" si="475"/>
        <v>-111848</v>
      </c>
      <c r="Q343" s="29">
        <f t="shared" si="475"/>
        <v>0</v>
      </c>
      <c r="R343" s="29">
        <f t="shared" si="475"/>
        <v>4018452</v>
      </c>
      <c r="S343" s="29">
        <f t="shared" si="475"/>
        <v>0</v>
      </c>
      <c r="T343" s="29">
        <f t="shared" si="475"/>
        <v>4018452</v>
      </c>
      <c r="U343" s="29">
        <f t="shared" si="475"/>
        <v>0</v>
      </c>
      <c r="V343" s="29">
        <f t="shared" si="475"/>
        <v>729500</v>
      </c>
      <c r="W343" s="29">
        <f t="shared" si="475"/>
        <v>0</v>
      </c>
      <c r="X343" s="29">
        <f t="shared" si="475"/>
        <v>729500</v>
      </c>
      <c r="Y343" s="29">
        <f t="shared" si="475"/>
        <v>0</v>
      </c>
      <c r="Z343" s="29">
        <f t="shared" si="475"/>
        <v>4747952</v>
      </c>
      <c r="AA343" s="29">
        <f t="shared" si="475"/>
        <v>0</v>
      </c>
      <c r="AB343" s="29">
        <f t="shared" si="475"/>
        <v>4747952</v>
      </c>
      <c r="AC343" s="29">
        <f t="shared" si="475"/>
        <v>0</v>
      </c>
      <c r="AD343" s="29">
        <f t="shared" si="475"/>
        <v>0</v>
      </c>
      <c r="AE343" s="29">
        <f t="shared" si="475"/>
        <v>0</v>
      </c>
      <c r="AF343" s="29">
        <f t="shared" si="475"/>
        <v>0</v>
      </c>
      <c r="AG343" s="29">
        <f t="shared" si="475"/>
        <v>0</v>
      </c>
      <c r="AH343" s="29">
        <f t="shared" si="475"/>
        <v>4747952</v>
      </c>
      <c r="AI343" s="29">
        <f t="shared" si="475"/>
        <v>0</v>
      </c>
      <c r="AJ343" s="29">
        <f t="shared" si="475"/>
        <v>4747952</v>
      </c>
      <c r="AK343" s="29">
        <f t="shared" si="475"/>
        <v>0</v>
      </c>
      <c r="AL343" s="29"/>
      <c r="AM343" s="29"/>
      <c r="AN343" s="29"/>
      <c r="AO343" s="29"/>
      <c r="AP343" s="29"/>
      <c r="AQ343" s="29">
        <f t="shared" si="475"/>
        <v>4130300</v>
      </c>
      <c r="AR343" s="29"/>
      <c r="AS343" s="9">
        <f t="shared" si="447"/>
        <v>4130300</v>
      </c>
      <c r="AT343" s="29"/>
      <c r="AU343" s="9">
        <f t="shared" si="448"/>
        <v>4130300</v>
      </c>
      <c r="AV343" s="29">
        <f t="shared" si="475"/>
        <v>4130300</v>
      </c>
      <c r="AW343" s="29"/>
      <c r="AX343" s="29">
        <f t="shared" si="456"/>
        <v>4130300</v>
      </c>
      <c r="AY343" s="29"/>
      <c r="AZ343" s="29">
        <f t="shared" si="449"/>
        <v>4130300</v>
      </c>
      <c r="BA343" s="29"/>
      <c r="BB343" s="29">
        <f t="shared" si="475"/>
        <v>3588600</v>
      </c>
      <c r="BC343" s="29">
        <f t="shared" si="475"/>
        <v>3924600</v>
      </c>
      <c r="BD343" s="29">
        <f t="shared" si="475"/>
        <v>0</v>
      </c>
      <c r="BE343" s="29">
        <f t="shared" si="475"/>
        <v>3924600</v>
      </c>
      <c r="BF343" s="29">
        <f t="shared" si="475"/>
        <v>0</v>
      </c>
      <c r="BG343" s="29">
        <f t="shared" si="451"/>
        <v>541700</v>
      </c>
      <c r="BH343" s="80">
        <f t="shared" si="452"/>
        <v>115.09502312879674</v>
      </c>
      <c r="BI343" s="29">
        <f t="shared" si="453"/>
        <v>205700</v>
      </c>
      <c r="BJ343" s="81">
        <f t="shared" si="454"/>
        <v>105.24129847627783</v>
      </c>
    </row>
    <row r="344" spans="1:62" ht="45" hidden="1" x14ac:dyDescent="0.25">
      <c r="A344" s="126" t="s">
        <v>11</v>
      </c>
      <c r="B344" s="124">
        <v>53</v>
      </c>
      <c r="C344" s="124">
        <v>0</v>
      </c>
      <c r="D344" s="3" t="s">
        <v>146</v>
      </c>
      <c r="E344" s="5">
        <v>853</v>
      </c>
      <c r="F344" s="3" t="s">
        <v>14</v>
      </c>
      <c r="G344" s="3" t="s">
        <v>142</v>
      </c>
      <c r="H344" s="3" t="s">
        <v>281</v>
      </c>
      <c r="I344" s="3" t="s">
        <v>22</v>
      </c>
      <c r="J344" s="29">
        <f>'7.ВС'!J369</f>
        <v>4130300</v>
      </c>
      <c r="K344" s="29">
        <f>'7.ВС'!K369</f>
        <v>0</v>
      </c>
      <c r="L344" s="29">
        <f>'7.ВС'!L369</f>
        <v>4130300</v>
      </c>
      <c r="M344" s="29">
        <f>'7.ВС'!M369</f>
        <v>0</v>
      </c>
      <c r="N344" s="29">
        <f>'7.ВС'!N369</f>
        <v>-111848</v>
      </c>
      <c r="O344" s="29">
        <f>'7.ВС'!O369</f>
        <v>0</v>
      </c>
      <c r="P344" s="29">
        <f>'7.ВС'!P369</f>
        <v>-111848</v>
      </c>
      <c r="Q344" s="29">
        <f>'7.ВС'!Q369</f>
        <v>0</v>
      </c>
      <c r="R344" s="29">
        <f>'7.ВС'!R369</f>
        <v>4018452</v>
      </c>
      <c r="S344" s="29">
        <f>'7.ВС'!S369</f>
        <v>0</v>
      </c>
      <c r="T344" s="29">
        <f>'7.ВС'!T369</f>
        <v>4018452</v>
      </c>
      <c r="U344" s="29">
        <f>'7.ВС'!U369</f>
        <v>0</v>
      </c>
      <c r="V344" s="29">
        <f>'7.ВС'!V369</f>
        <v>729500</v>
      </c>
      <c r="W344" s="29">
        <f>'7.ВС'!W369</f>
        <v>0</v>
      </c>
      <c r="X344" s="29">
        <f>'7.ВС'!X369</f>
        <v>729500</v>
      </c>
      <c r="Y344" s="29">
        <f>'7.ВС'!Y369</f>
        <v>0</v>
      </c>
      <c r="Z344" s="29">
        <f>'7.ВС'!Z369</f>
        <v>4747952</v>
      </c>
      <c r="AA344" s="29">
        <f>'7.ВС'!AA369</f>
        <v>0</v>
      </c>
      <c r="AB344" s="29">
        <f>'7.ВС'!AB369</f>
        <v>4747952</v>
      </c>
      <c r="AC344" s="29">
        <f>'7.ВС'!AC369</f>
        <v>0</v>
      </c>
      <c r="AD344" s="29">
        <f>'7.ВС'!AD369</f>
        <v>0</v>
      </c>
      <c r="AE344" s="29">
        <f>'7.ВС'!AE369</f>
        <v>0</v>
      </c>
      <c r="AF344" s="29">
        <f>'7.ВС'!AF369</f>
        <v>0</v>
      </c>
      <c r="AG344" s="29">
        <f>'7.ВС'!AG369</f>
        <v>0</v>
      </c>
      <c r="AH344" s="29">
        <f>'7.ВС'!AH369</f>
        <v>4747952</v>
      </c>
      <c r="AI344" s="29">
        <f>'7.ВС'!AI369</f>
        <v>0</v>
      </c>
      <c r="AJ344" s="29">
        <f>'7.ВС'!AJ369</f>
        <v>4747952</v>
      </c>
      <c r="AK344" s="29">
        <f>'7.ВС'!AK369</f>
        <v>0</v>
      </c>
      <c r="AL344" s="29"/>
      <c r="AM344" s="29"/>
      <c r="AN344" s="29"/>
      <c r="AO344" s="29"/>
      <c r="AP344" s="29"/>
      <c r="AQ344" s="29">
        <f>'7.ВС'!AQ369</f>
        <v>4130300</v>
      </c>
      <c r="AR344" s="29"/>
      <c r="AS344" s="9">
        <f t="shared" si="447"/>
        <v>4130300</v>
      </c>
      <c r="AT344" s="29"/>
      <c r="AU344" s="9">
        <f t="shared" si="448"/>
        <v>4130300</v>
      </c>
      <c r="AV344" s="29">
        <f>'7.ВС'!AV369</f>
        <v>4130300</v>
      </c>
      <c r="AW344" s="29"/>
      <c r="AX344" s="29">
        <f t="shared" si="456"/>
        <v>4130300</v>
      </c>
      <c r="AY344" s="29"/>
      <c r="AZ344" s="29">
        <f t="shared" si="449"/>
        <v>4130300</v>
      </c>
      <c r="BA344" s="29"/>
      <c r="BB344" s="29">
        <f>'7.ВС'!BA369</f>
        <v>3588600</v>
      </c>
      <c r="BC344" s="29">
        <f>'7.ВС'!BB369</f>
        <v>3924600</v>
      </c>
      <c r="BD344" s="29">
        <f>'7.ВС'!BC369</f>
        <v>0</v>
      </c>
      <c r="BE344" s="29">
        <f>'7.ВС'!BD369</f>
        <v>3924600</v>
      </c>
      <c r="BF344" s="29">
        <f>'7.ВС'!BE369</f>
        <v>0</v>
      </c>
      <c r="BG344" s="29">
        <f t="shared" si="451"/>
        <v>541700</v>
      </c>
      <c r="BH344" s="80">
        <f t="shared" si="452"/>
        <v>115.09502312879674</v>
      </c>
      <c r="BI344" s="29">
        <f t="shared" si="453"/>
        <v>205700</v>
      </c>
      <c r="BJ344" s="81">
        <f t="shared" si="454"/>
        <v>105.24129847627783</v>
      </c>
    </row>
    <row r="345" spans="1:62" s="2" customFormat="1" ht="60" hidden="1" x14ac:dyDescent="0.25">
      <c r="A345" s="106" t="s">
        <v>25</v>
      </c>
      <c r="B345" s="124">
        <v>53</v>
      </c>
      <c r="C345" s="124">
        <v>0</v>
      </c>
      <c r="D345" s="3" t="s">
        <v>146</v>
      </c>
      <c r="E345" s="5">
        <v>853</v>
      </c>
      <c r="F345" s="3" t="s">
        <v>14</v>
      </c>
      <c r="G345" s="3" t="s">
        <v>142</v>
      </c>
      <c r="H345" s="3" t="s">
        <v>281</v>
      </c>
      <c r="I345" s="3" t="s">
        <v>26</v>
      </c>
      <c r="J345" s="9">
        <f t="shared" ref="J345:BF345" si="476">J346</f>
        <v>275500</v>
      </c>
      <c r="K345" s="9">
        <f t="shared" si="476"/>
        <v>0</v>
      </c>
      <c r="L345" s="9">
        <f t="shared" si="476"/>
        <v>275500</v>
      </c>
      <c r="M345" s="9">
        <f t="shared" si="476"/>
        <v>0</v>
      </c>
      <c r="N345" s="9">
        <f t="shared" si="476"/>
        <v>111848</v>
      </c>
      <c r="O345" s="9">
        <f t="shared" si="476"/>
        <v>0</v>
      </c>
      <c r="P345" s="9">
        <f t="shared" si="476"/>
        <v>111848</v>
      </c>
      <c r="Q345" s="9">
        <f t="shared" si="476"/>
        <v>0</v>
      </c>
      <c r="R345" s="9">
        <f t="shared" si="476"/>
        <v>387348</v>
      </c>
      <c r="S345" s="9">
        <f t="shared" si="476"/>
        <v>0</v>
      </c>
      <c r="T345" s="9">
        <f t="shared" si="476"/>
        <v>387348</v>
      </c>
      <c r="U345" s="9">
        <f t="shared" si="476"/>
        <v>0</v>
      </c>
      <c r="V345" s="9">
        <f t="shared" si="476"/>
        <v>0</v>
      </c>
      <c r="W345" s="9">
        <f t="shared" si="476"/>
        <v>0</v>
      </c>
      <c r="X345" s="9">
        <f t="shared" si="476"/>
        <v>0</v>
      </c>
      <c r="Y345" s="9">
        <f t="shared" si="476"/>
        <v>0</v>
      </c>
      <c r="Z345" s="9">
        <f t="shared" si="476"/>
        <v>387348</v>
      </c>
      <c r="AA345" s="9">
        <f t="shared" si="476"/>
        <v>0</v>
      </c>
      <c r="AB345" s="9">
        <f t="shared" si="476"/>
        <v>387348</v>
      </c>
      <c r="AC345" s="9">
        <f t="shared" si="476"/>
        <v>0</v>
      </c>
      <c r="AD345" s="9">
        <f t="shared" si="476"/>
        <v>0</v>
      </c>
      <c r="AE345" s="9">
        <f t="shared" si="476"/>
        <v>0</v>
      </c>
      <c r="AF345" s="9">
        <f t="shared" si="476"/>
        <v>0</v>
      </c>
      <c r="AG345" s="9">
        <f t="shared" si="476"/>
        <v>0</v>
      </c>
      <c r="AH345" s="9">
        <f t="shared" si="476"/>
        <v>387348</v>
      </c>
      <c r="AI345" s="9">
        <f t="shared" si="476"/>
        <v>0</v>
      </c>
      <c r="AJ345" s="9">
        <f t="shared" si="476"/>
        <v>387348</v>
      </c>
      <c r="AK345" s="9">
        <f t="shared" si="476"/>
        <v>0</v>
      </c>
      <c r="AL345" s="9"/>
      <c r="AM345" s="9"/>
      <c r="AN345" s="9"/>
      <c r="AO345" s="9"/>
      <c r="AP345" s="9"/>
      <c r="AQ345" s="9">
        <f t="shared" si="476"/>
        <v>249600</v>
      </c>
      <c r="AR345" s="9"/>
      <c r="AS345" s="9">
        <f t="shared" si="447"/>
        <v>249600</v>
      </c>
      <c r="AT345" s="9"/>
      <c r="AU345" s="9">
        <f t="shared" si="448"/>
        <v>249600</v>
      </c>
      <c r="AV345" s="9">
        <f t="shared" si="476"/>
        <v>246800</v>
      </c>
      <c r="AW345" s="9"/>
      <c r="AX345" s="29">
        <f t="shared" si="456"/>
        <v>246800</v>
      </c>
      <c r="AY345" s="9"/>
      <c r="AZ345" s="29">
        <f t="shared" si="449"/>
        <v>246800</v>
      </c>
      <c r="BA345" s="9"/>
      <c r="BB345" s="9">
        <f t="shared" si="476"/>
        <v>246500</v>
      </c>
      <c r="BC345" s="9">
        <f t="shared" si="476"/>
        <v>378500</v>
      </c>
      <c r="BD345" s="9">
        <f t="shared" si="476"/>
        <v>0</v>
      </c>
      <c r="BE345" s="9">
        <f t="shared" si="476"/>
        <v>378500</v>
      </c>
      <c r="BF345" s="9">
        <f t="shared" si="476"/>
        <v>0</v>
      </c>
      <c r="BG345" s="29">
        <f t="shared" si="451"/>
        <v>29000</v>
      </c>
      <c r="BH345" s="80">
        <f t="shared" si="452"/>
        <v>111.76470588235294</v>
      </c>
      <c r="BI345" s="29">
        <f t="shared" si="453"/>
        <v>-103000</v>
      </c>
      <c r="BJ345" s="81">
        <f t="shared" si="454"/>
        <v>72.787318361955087</v>
      </c>
    </row>
    <row r="346" spans="1:62" s="2" customFormat="1" ht="60" hidden="1" x14ac:dyDescent="0.25">
      <c r="A346" s="106" t="s">
        <v>12</v>
      </c>
      <c r="B346" s="124">
        <v>53</v>
      </c>
      <c r="C346" s="124">
        <v>0</v>
      </c>
      <c r="D346" s="3" t="s">
        <v>146</v>
      </c>
      <c r="E346" s="5">
        <v>853</v>
      </c>
      <c r="F346" s="3" t="s">
        <v>14</v>
      </c>
      <c r="G346" s="3" t="s">
        <v>142</v>
      </c>
      <c r="H346" s="3" t="s">
        <v>281</v>
      </c>
      <c r="I346" s="3" t="s">
        <v>27</v>
      </c>
      <c r="J346" s="9">
        <f>'7.ВС'!J371</f>
        <v>275500</v>
      </c>
      <c r="K346" s="9">
        <f>'7.ВС'!K371</f>
        <v>0</v>
      </c>
      <c r="L346" s="9">
        <f>'7.ВС'!L371</f>
        <v>275500</v>
      </c>
      <c r="M346" s="9">
        <f>'7.ВС'!M371</f>
        <v>0</v>
      </c>
      <c r="N346" s="9">
        <f>'7.ВС'!N371</f>
        <v>111848</v>
      </c>
      <c r="O346" s="9">
        <f>'7.ВС'!O371</f>
        <v>0</v>
      </c>
      <c r="P346" s="9">
        <f>'7.ВС'!P371</f>
        <v>111848</v>
      </c>
      <c r="Q346" s="9">
        <f>'7.ВС'!Q371</f>
        <v>0</v>
      </c>
      <c r="R346" s="9">
        <f>'7.ВС'!R371</f>
        <v>387348</v>
      </c>
      <c r="S346" s="9">
        <f>'7.ВС'!S371</f>
        <v>0</v>
      </c>
      <c r="T346" s="9">
        <f>'7.ВС'!T371</f>
        <v>387348</v>
      </c>
      <c r="U346" s="9">
        <f>'7.ВС'!U371</f>
        <v>0</v>
      </c>
      <c r="V346" s="9">
        <f>'7.ВС'!V371</f>
        <v>0</v>
      </c>
      <c r="W346" s="9">
        <f>'7.ВС'!W371</f>
        <v>0</v>
      </c>
      <c r="X346" s="9">
        <f>'7.ВС'!X371</f>
        <v>0</v>
      </c>
      <c r="Y346" s="9">
        <f>'7.ВС'!Y371</f>
        <v>0</v>
      </c>
      <c r="Z346" s="9">
        <f>'7.ВС'!Z371</f>
        <v>387348</v>
      </c>
      <c r="AA346" s="9">
        <f>'7.ВС'!AA371</f>
        <v>0</v>
      </c>
      <c r="AB346" s="9">
        <f>'7.ВС'!AB371</f>
        <v>387348</v>
      </c>
      <c r="AC346" s="9">
        <f>'7.ВС'!AC371</f>
        <v>0</v>
      </c>
      <c r="AD346" s="9">
        <f>'7.ВС'!AD371</f>
        <v>0</v>
      </c>
      <c r="AE346" s="9">
        <f>'7.ВС'!AE371</f>
        <v>0</v>
      </c>
      <c r="AF346" s="9">
        <f>'7.ВС'!AF371</f>
        <v>0</v>
      </c>
      <c r="AG346" s="9">
        <f>'7.ВС'!AG371</f>
        <v>0</v>
      </c>
      <c r="AH346" s="9">
        <f>'7.ВС'!AH371</f>
        <v>387348</v>
      </c>
      <c r="AI346" s="9">
        <f>'7.ВС'!AI371</f>
        <v>0</v>
      </c>
      <c r="AJ346" s="9">
        <f>'7.ВС'!AJ371</f>
        <v>387348</v>
      </c>
      <c r="AK346" s="9">
        <f>'7.ВС'!AK371</f>
        <v>0</v>
      </c>
      <c r="AL346" s="9"/>
      <c r="AM346" s="9"/>
      <c r="AN346" s="9"/>
      <c r="AO346" s="9"/>
      <c r="AP346" s="9"/>
      <c r="AQ346" s="9">
        <f>'7.ВС'!AQ371</f>
        <v>249600</v>
      </c>
      <c r="AR346" s="9"/>
      <c r="AS346" s="9">
        <f t="shared" si="447"/>
        <v>249600</v>
      </c>
      <c r="AT346" s="9"/>
      <c r="AU346" s="9">
        <f t="shared" si="448"/>
        <v>249600</v>
      </c>
      <c r="AV346" s="9">
        <f>'7.ВС'!AV371</f>
        <v>246800</v>
      </c>
      <c r="AW346" s="9"/>
      <c r="AX346" s="29">
        <f t="shared" si="456"/>
        <v>246800</v>
      </c>
      <c r="AY346" s="9"/>
      <c r="AZ346" s="29">
        <f t="shared" si="449"/>
        <v>246800</v>
      </c>
      <c r="BA346" s="9"/>
      <c r="BB346" s="9">
        <f>'7.ВС'!BA371</f>
        <v>246500</v>
      </c>
      <c r="BC346" s="9">
        <f>'7.ВС'!BB371</f>
        <v>378500</v>
      </c>
      <c r="BD346" s="9">
        <f>'7.ВС'!BC371</f>
        <v>0</v>
      </c>
      <c r="BE346" s="9">
        <f>'7.ВС'!BD371</f>
        <v>378500</v>
      </c>
      <c r="BF346" s="9">
        <f>'7.ВС'!BE371</f>
        <v>0</v>
      </c>
      <c r="BG346" s="29">
        <f t="shared" si="451"/>
        <v>29000</v>
      </c>
      <c r="BH346" s="80">
        <f t="shared" si="452"/>
        <v>111.76470588235294</v>
      </c>
      <c r="BI346" s="29">
        <f t="shared" si="453"/>
        <v>-103000</v>
      </c>
      <c r="BJ346" s="81">
        <f t="shared" si="454"/>
        <v>72.787318361955087</v>
      </c>
    </row>
    <row r="347" spans="1:62" s="2" customFormat="1" hidden="1" x14ac:dyDescent="0.25">
      <c r="A347" s="106" t="s">
        <v>28</v>
      </c>
      <c r="B347" s="124">
        <v>53</v>
      </c>
      <c r="C347" s="124">
        <v>0</v>
      </c>
      <c r="D347" s="3" t="s">
        <v>146</v>
      </c>
      <c r="E347" s="5">
        <v>853</v>
      </c>
      <c r="F347" s="3" t="s">
        <v>14</v>
      </c>
      <c r="G347" s="3" t="s">
        <v>142</v>
      </c>
      <c r="H347" s="3" t="s">
        <v>281</v>
      </c>
      <c r="I347" s="3" t="s">
        <v>29</v>
      </c>
      <c r="J347" s="8">
        <f t="shared" ref="J347:BF347" si="477">J348</f>
        <v>3000</v>
      </c>
      <c r="K347" s="8">
        <f t="shared" si="477"/>
        <v>0</v>
      </c>
      <c r="L347" s="8">
        <f t="shared" si="477"/>
        <v>3000</v>
      </c>
      <c r="M347" s="8">
        <f t="shared" si="477"/>
        <v>0</v>
      </c>
      <c r="N347" s="8">
        <f t="shared" si="477"/>
        <v>0</v>
      </c>
      <c r="O347" s="8">
        <f t="shared" si="477"/>
        <v>0</v>
      </c>
      <c r="P347" s="8">
        <f t="shared" si="477"/>
        <v>0</v>
      </c>
      <c r="Q347" s="8">
        <f t="shared" si="477"/>
        <v>0</v>
      </c>
      <c r="R347" s="8">
        <f t="shared" si="477"/>
        <v>3000</v>
      </c>
      <c r="S347" s="8">
        <f t="shared" si="477"/>
        <v>0</v>
      </c>
      <c r="T347" s="8">
        <f t="shared" si="477"/>
        <v>3000</v>
      </c>
      <c r="U347" s="8">
        <f t="shared" si="477"/>
        <v>0</v>
      </c>
      <c r="V347" s="8">
        <f t="shared" si="477"/>
        <v>0</v>
      </c>
      <c r="W347" s="8">
        <f t="shared" si="477"/>
        <v>0</v>
      </c>
      <c r="X347" s="8">
        <f t="shared" si="477"/>
        <v>0</v>
      </c>
      <c r="Y347" s="8">
        <f t="shared" si="477"/>
        <v>0</v>
      </c>
      <c r="Z347" s="8">
        <f t="shared" si="477"/>
        <v>3000</v>
      </c>
      <c r="AA347" s="8">
        <f t="shared" si="477"/>
        <v>0</v>
      </c>
      <c r="AB347" s="8">
        <f t="shared" si="477"/>
        <v>3000</v>
      </c>
      <c r="AC347" s="8">
        <f t="shared" si="477"/>
        <v>0</v>
      </c>
      <c r="AD347" s="8">
        <f t="shared" si="477"/>
        <v>0</v>
      </c>
      <c r="AE347" s="8">
        <f t="shared" si="477"/>
        <v>0</v>
      </c>
      <c r="AF347" s="8">
        <f t="shared" si="477"/>
        <v>0</v>
      </c>
      <c r="AG347" s="8">
        <f t="shared" si="477"/>
        <v>0</v>
      </c>
      <c r="AH347" s="8">
        <f t="shared" si="477"/>
        <v>3000</v>
      </c>
      <c r="AI347" s="8">
        <f t="shared" si="477"/>
        <v>0</v>
      </c>
      <c r="AJ347" s="8">
        <f t="shared" si="477"/>
        <v>3000</v>
      </c>
      <c r="AK347" s="8">
        <f t="shared" si="477"/>
        <v>0</v>
      </c>
      <c r="AL347" s="8"/>
      <c r="AM347" s="8"/>
      <c r="AN347" s="8"/>
      <c r="AO347" s="8"/>
      <c r="AP347" s="8"/>
      <c r="AQ347" s="8">
        <f t="shared" si="477"/>
        <v>3000</v>
      </c>
      <c r="AR347" s="8"/>
      <c r="AS347" s="9">
        <f t="shared" si="447"/>
        <v>3000</v>
      </c>
      <c r="AT347" s="8"/>
      <c r="AU347" s="9">
        <f t="shared" si="448"/>
        <v>3000</v>
      </c>
      <c r="AV347" s="8">
        <f t="shared" si="477"/>
        <v>3000</v>
      </c>
      <c r="AW347" s="8"/>
      <c r="AX347" s="29">
        <f t="shared" si="456"/>
        <v>3000</v>
      </c>
      <c r="AY347" s="8"/>
      <c r="AZ347" s="29">
        <f t="shared" si="449"/>
        <v>3000</v>
      </c>
      <c r="BA347" s="8"/>
      <c r="BB347" s="8">
        <f t="shared" si="477"/>
        <v>3000</v>
      </c>
      <c r="BC347" s="8">
        <f t="shared" si="477"/>
        <v>3000</v>
      </c>
      <c r="BD347" s="8">
        <f t="shared" si="477"/>
        <v>0</v>
      </c>
      <c r="BE347" s="8">
        <f t="shared" si="477"/>
        <v>3000</v>
      </c>
      <c r="BF347" s="8">
        <f t="shared" si="477"/>
        <v>0</v>
      </c>
      <c r="BG347" s="29">
        <f t="shared" si="451"/>
        <v>0</v>
      </c>
      <c r="BH347" s="80">
        <f t="shared" si="452"/>
        <v>100</v>
      </c>
      <c r="BI347" s="29">
        <f t="shared" si="453"/>
        <v>0</v>
      </c>
      <c r="BJ347" s="81">
        <f t="shared" si="454"/>
        <v>100</v>
      </c>
    </row>
    <row r="348" spans="1:62" s="31" customFormat="1" ht="30" hidden="1" x14ac:dyDescent="0.25">
      <c r="A348" s="106" t="s">
        <v>30</v>
      </c>
      <c r="B348" s="124">
        <v>53</v>
      </c>
      <c r="C348" s="124">
        <v>0</v>
      </c>
      <c r="D348" s="3" t="s">
        <v>146</v>
      </c>
      <c r="E348" s="5">
        <v>853</v>
      </c>
      <c r="F348" s="3" t="s">
        <v>14</v>
      </c>
      <c r="G348" s="3" t="s">
        <v>142</v>
      </c>
      <c r="H348" s="3" t="s">
        <v>281</v>
      </c>
      <c r="I348" s="3" t="s">
        <v>31</v>
      </c>
      <c r="J348" s="29">
        <f>'7.ВС'!J373</f>
        <v>3000</v>
      </c>
      <c r="K348" s="29">
        <f>'7.ВС'!K373</f>
        <v>0</v>
      </c>
      <c r="L348" s="29">
        <f>'7.ВС'!L373</f>
        <v>3000</v>
      </c>
      <c r="M348" s="29">
        <f>'7.ВС'!M373</f>
        <v>0</v>
      </c>
      <c r="N348" s="29">
        <f>'7.ВС'!N373</f>
        <v>0</v>
      </c>
      <c r="O348" s="29">
        <f>'7.ВС'!O373</f>
        <v>0</v>
      </c>
      <c r="P348" s="29">
        <f>'7.ВС'!P373</f>
        <v>0</v>
      </c>
      <c r="Q348" s="29">
        <f>'7.ВС'!Q373</f>
        <v>0</v>
      </c>
      <c r="R348" s="29">
        <f>'7.ВС'!R373</f>
        <v>3000</v>
      </c>
      <c r="S348" s="29">
        <f>'7.ВС'!S373</f>
        <v>0</v>
      </c>
      <c r="T348" s="29">
        <f>'7.ВС'!T373</f>
        <v>3000</v>
      </c>
      <c r="U348" s="29">
        <f>'7.ВС'!U373</f>
        <v>0</v>
      </c>
      <c r="V348" s="29">
        <f>'7.ВС'!V373</f>
        <v>0</v>
      </c>
      <c r="W348" s="29">
        <f>'7.ВС'!W373</f>
        <v>0</v>
      </c>
      <c r="X348" s="29">
        <f>'7.ВС'!X373</f>
        <v>0</v>
      </c>
      <c r="Y348" s="29">
        <f>'7.ВС'!Y373</f>
        <v>0</v>
      </c>
      <c r="Z348" s="29">
        <f>'7.ВС'!Z373</f>
        <v>3000</v>
      </c>
      <c r="AA348" s="29">
        <f>'7.ВС'!AA373</f>
        <v>0</v>
      </c>
      <c r="AB348" s="29">
        <f>'7.ВС'!AB373</f>
        <v>3000</v>
      </c>
      <c r="AC348" s="29">
        <f>'7.ВС'!AC373</f>
        <v>0</v>
      </c>
      <c r="AD348" s="29">
        <f>'7.ВС'!AD373</f>
        <v>0</v>
      </c>
      <c r="AE348" s="29">
        <f>'7.ВС'!AE373</f>
        <v>0</v>
      </c>
      <c r="AF348" s="29">
        <f>'7.ВС'!AF373</f>
        <v>0</v>
      </c>
      <c r="AG348" s="29">
        <f>'7.ВС'!AG373</f>
        <v>0</v>
      </c>
      <c r="AH348" s="29">
        <f>'7.ВС'!AH373</f>
        <v>3000</v>
      </c>
      <c r="AI348" s="29">
        <f>'7.ВС'!AI373</f>
        <v>0</v>
      </c>
      <c r="AJ348" s="29">
        <f>'7.ВС'!AJ373</f>
        <v>3000</v>
      </c>
      <c r="AK348" s="29">
        <f>'7.ВС'!AK373</f>
        <v>0</v>
      </c>
      <c r="AL348" s="29"/>
      <c r="AM348" s="29"/>
      <c r="AN348" s="29"/>
      <c r="AO348" s="29"/>
      <c r="AP348" s="29"/>
      <c r="AQ348" s="29">
        <f>'7.ВС'!AQ373</f>
        <v>3000</v>
      </c>
      <c r="AR348" s="29"/>
      <c r="AS348" s="9">
        <f t="shared" si="447"/>
        <v>3000</v>
      </c>
      <c r="AT348" s="29"/>
      <c r="AU348" s="9">
        <f t="shared" si="448"/>
        <v>3000</v>
      </c>
      <c r="AV348" s="29">
        <f>'7.ВС'!AV373</f>
        <v>3000</v>
      </c>
      <c r="AW348" s="29"/>
      <c r="AX348" s="29">
        <f t="shared" si="456"/>
        <v>3000</v>
      </c>
      <c r="AY348" s="29"/>
      <c r="AZ348" s="29">
        <f t="shared" si="449"/>
        <v>3000</v>
      </c>
      <c r="BA348" s="29"/>
      <c r="BB348" s="29">
        <f>'7.ВС'!BA373</f>
        <v>3000</v>
      </c>
      <c r="BC348" s="29">
        <f>'7.ВС'!BB373</f>
        <v>3000</v>
      </c>
      <c r="BD348" s="29">
        <f>'7.ВС'!BC373</f>
        <v>0</v>
      </c>
      <c r="BE348" s="29">
        <f>'7.ВС'!BD373</f>
        <v>3000</v>
      </c>
      <c r="BF348" s="29">
        <f>'7.ВС'!BE373</f>
        <v>0</v>
      </c>
      <c r="BG348" s="29">
        <f t="shared" si="451"/>
        <v>0</v>
      </c>
      <c r="BH348" s="80">
        <f t="shared" si="452"/>
        <v>100</v>
      </c>
      <c r="BI348" s="29">
        <f t="shared" si="453"/>
        <v>0</v>
      </c>
      <c r="BJ348" s="81">
        <f t="shared" si="454"/>
        <v>100</v>
      </c>
    </row>
    <row r="349" spans="1:62" s="31" customFormat="1" ht="135" hidden="1" x14ac:dyDescent="0.25">
      <c r="A349" s="12" t="s">
        <v>424</v>
      </c>
      <c r="B349" s="124">
        <v>53</v>
      </c>
      <c r="C349" s="124">
        <v>0</v>
      </c>
      <c r="D349" s="3" t="s">
        <v>146</v>
      </c>
      <c r="E349" s="5">
        <v>853</v>
      </c>
      <c r="F349" s="3"/>
      <c r="G349" s="3"/>
      <c r="H349" s="3" t="s">
        <v>443</v>
      </c>
      <c r="I349" s="3"/>
      <c r="J349" s="29">
        <f>J350</f>
        <v>2400</v>
      </c>
      <c r="K349" s="29">
        <f t="shared" ref="K349:U350" si="478">K350</f>
        <v>0</v>
      </c>
      <c r="L349" s="29">
        <f t="shared" si="478"/>
        <v>0</v>
      </c>
      <c r="M349" s="29">
        <f t="shared" si="478"/>
        <v>2400</v>
      </c>
      <c r="N349" s="29">
        <f t="shared" si="478"/>
        <v>0</v>
      </c>
      <c r="O349" s="29">
        <f t="shared" si="478"/>
        <v>0</v>
      </c>
      <c r="P349" s="29">
        <f t="shared" si="478"/>
        <v>0</v>
      </c>
      <c r="Q349" s="29">
        <f t="shared" si="478"/>
        <v>0</v>
      </c>
      <c r="R349" s="29">
        <f t="shared" si="478"/>
        <v>2400</v>
      </c>
      <c r="S349" s="29">
        <f t="shared" si="478"/>
        <v>0</v>
      </c>
      <c r="T349" s="29">
        <f t="shared" si="478"/>
        <v>0</v>
      </c>
      <c r="U349" s="29">
        <f t="shared" si="478"/>
        <v>2400</v>
      </c>
      <c r="V349" s="29">
        <f t="shared" ref="V349:V350" si="479">V350</f>
        <v>0</v>
      </c>
      <c r="W349" s="29">
        <f t="shared" ref="W349:W350" si="480">W350</f>
        <v>0</v>
      </c>
      <c r="X349" s="29">
        <f t="shared" ref="X349:X350" si="481">X350</f>
        <v>0</v>
      </c>
      <c r="Y349" s="29">
        <f t="shared" ref="Y349:Y350" si="482">Y350</f>
        <v>0</v>
      </c>
      <c r="Z349" s="29">
        <f t="shared" ref="Z349:Z350" si="483">Z350</f>
        <v>2400</v>
      </c>
      <c r="AA349" s="29">
        <f t="shared" ref="AA349:AA350" si="484">AA350</f>
        <v>0</v>
      </c>
      <c r="AB349" s="29">
        <f t="shared" ref="AB349:AB350" si="485">AB350</f>
        <v>0</v>
      </c>
      <c r="AC349" s="29">
        <f t="shared" ref="AC349:AK350" si="486">AC350</f>
        <v>2400</v>
      </c>
      <c r="AD349" s="29">
        <f t="shared" si="486"/>
        <v>0</v>
      </c>
      <c r="AE349" s="29">
        <f t="shared" si="486"/>
        <v>0</v>
      </c>
      <c r="AF349" s="29">
        <f t="shared" si="486"/>
        <v>0</v>
      </c>
      <c r="AG349" s="29">
        <f t="shared" si="486"/>
        <v>0</v>
      </c>
      <c r="AH349" s="29">
        <f t="shared" si="486"/>
        <v>2400</v>
      </c>
      <c r="AI349" s="29">
        <f t="shared" si="486"/>
        <v>0</v>
      </c>
      <c r="AJ349" s="29">
        <f t="shared" si="486"/>
        <v>0</v>
      </c>
      <c r="AK349" s="29">
        <f t="shared" si="486"/>
        <v>2400</v>
      </c>
      <c r="AL349" s="29"/>
      <c r="AM349" s="29"/>
      <c r="AN349" s="29"/>
      <c r="AO349" s="29"/>
      <c r="AP349" s="29"/>
      <c r="AQ349" s="29">
        <f t="shared" ref="AQ349:AV350" si="487">AQ350</f>
        <v>2400</v>
      </c>
      <c r="AR349" s="29"/>
      <c r="AS349" s="9">
        <f t="shared" si="447"/>
        <v>2400</v>
      </c>
      <c r="AT349" s="29"/>
      <c r="AU349" s="9">
        <f t="shared" si="448"/>
        <v>2400</v>
      </c>
      <c r="AV349" s="29">
        <f t="shared" si="487"/>
        <v>2400</v>
      </c>
      <c r="AW349" s="29"/>
      <c r="AX349" s="29">
        <f t="shared" si="456"/>
        <v>2400</v>
      </c>
      <c r="AY349" s="29"/>
      <c r="AZ349" s="29">
        <f t="shared" si="449"/>
        <v>2400</v>
      </c>
      <c r="BA349" s="29"/>
      <c r="BB349" s="29"/>
      <c r="BC349" s="29"/>
      <c r="BD349" s="29"/>
      <c r="BE349" s="29"/>
      <c r="BF349" s="29"/>
      <c r="BG349" s="29">
        <f t="shared" si="451"/>
        <v>2400</v>
      </c>
      <c r="BH349" s="80" t="e">
        <f t="shared" si="452"/>
        <v>#DIV/0!</v>
      </c>
      <c r="BI349" s="29">
        <f t="shared" si="453"/>
        <v>2400</v>
      </c>
      <c r="BJ349" s="81" t="e">
        <f t="shared" si="454"/>
        <v>#DIV/0!</v>
      </c>
    </row>
    <row r="350" spans="1:62" s="31" customFormat="1" ht="60" hidden="1" x14ac:dyDescent="0.25">
      <c r="A350" s="106" t="s">
        <v>25</v>
      </c>
      <c r="B350" s="124">
        <v>53</v>
      </c>
      <c r="C350" s="124">
        <v>0</v>
      </c>
      <c r="D350" s="3" t="s">
        <v>146</v>
      </c>
      <c r="E350" s="5">
        <v>853</v>
      </c>
      <c r="F350" s="3"/>
      <c r="G350" s="3"/>
      <c r="H350" s="3" t="s">
        <v>443</v>
      </c>
      <c r="I350" s="3" t="s">
        <v>26</v>
      </c>
      <c r="J350" s="29">
        <f>J351</f>
        <v>2400</v>
      </c>
      <c r="K350" s="29">
        <f t="shared" si="478"/>
        <v>0</v>
      </c>
      <c r="L350" s="29">
        <f t="shared" si="478"/>
        <v>0</v>
      </c>
      <c r="M350" s="29">
        <f t="shared" si="478"/>
        <v>2400</v>
      </c>
      <c r="N350" s="29">
        <f t="shared" si="478"/>
        <v>0</v>
      </c>
      <c r="O350" s="29">
        <f t="shared" si="478"/>
        <v>0</v>
      </c>
      <c r="P350" s="29">
        <f t="shared" si="478"/>
        <v>0</v>
      </c>
      <c r="Q350" s="29">
        <f t="shared" si="478"/>
        <v>0</v>
      </c>
      <c r="R350" s="29">
        <f t="shared" si="478"/>
        <v>2400</v>
      </c>
      <c r="S350" s="29">
        <f t="shared" si="478"/>
        <v>0</v>
      </c>
      <c r="T350" s="29">
        <f t="shared" si="478"/>
        <v>0</v>
      </c>
      <c r="U350" s="29">
        <f t="shared" si="478"/>
        <v>2400</v>
      </c>
      <c r="V350" s="29">
        <f t="shared" si="479"/>
        <v>0</v>
      </c>
      <c r="W350" s="29">
        <f t="shared" si="480"/>
        <v>0</v>
      </c>
      <c r="X350" s="29">
        <f t="shared" si="481"/>
        <v>0</v>
      </c>
      <c r="Y350" s="29">
        <f t="shared" si="482"/>
        <v>0</v>
      </c>
      <c r="Z350" s="29">
        <f t="shared" si="483"/>
        <v>2400</v>
      </c>
      <c r="AA350" s="29">
        <f t="shared" si="484"/>
        <v>0</v>
      </c>
      <c r="AB350" s="29">
        <f t="shared" si="485"/>
        <v>0</v>
      </c>
      <c r="AC350" s="29">
        <f t="shared" si="486"/>
        <v>2400</v>
      </c>
      <c r="AD350" s="29">
        <f t="shared" si="486"/>
        <v>0</v>
      </c>
      <c r="AE350" s="29">
        <f t="shared" si="486"/>
        <v>0</v>
      </c>
      <c r="AF350" s="29">
        <f t="shared" si="486"/>
        <v>0</v>
      </c>
      <c r="AG350" s="29">
        <f t="shared" si="486"/>
        <v>0</v>
      </c>
      <c r="AH350" s="29">
        <f t="shared" si="486"/>
        <v>2400</v>
      </c>
      <c r="AI350" s="29">
        <f t="shared" si="486"/>
        <v>0</v>
      </c>
      <c r="AJ350" s="29">
        <f t="shared" si="486"/>
        <v>0</v>
      </c>
      <c r="AK350" s="29">
        <f t="shared" si="486"/>
        <v>2400</v>
      </c>
      <c r="AL350" s="29"/>
      <c r="AM350" s="29"/>
      <c r="AN350" s="29"/>
      <c r="AO350" s="29"/>
      <c r="AP350" s="29"/>
      <c r="AQ350" s="29">
        <f t="shared" si="487"/>
        <v>2400</v>
      </c>
      <c r="AR350" s="29"/>
      <c r="AS350" s="9">
        <f t="shared" si="447"/>
        <v>2400</v>
      </c>
      <c r="AT350" s="29"/>
      <c r="AU350" s="9">
        <f t="shared" si="448"/>
        <v>2400</v>
      </c>
      <c r="AV350" s="29">
        <f t="shared" si="487"/>
        <v>2400</v>
      </c>
      <c r="AW350" s="29"/>
      <c r="AX350" s="29">
        <f t="shared" si="456"/>
        <v>2400</v>
      </c>
      <c r="AY350" s="29"/>
      <c r="AZ350" s="29">
        <f t="shared" si="449"/>
        <v>2400</v>
      </c>
      <c r="BA350" s="29"/>
      <c r="BB350" s="29"/>
      <c r="BC350" s="29"/>
      <c r="BD350" s="29"/>
      <c r="BE350" s="29"/>
      <c r="BF350" s="29"/>
      <c r="BG350" s="29">
        <f t="shared" si="451"/>
        <v>2400</v>
      </c>
      <c r="BH350" s="80" t="e">
        <f t="shared" si="452"/>
        <v>#DIV/0!</v>
      </c>
      <c r="BI350" s="29">
        <f t="shared" si="453"/>
        <v>2400</v>
      </c>
      <c r="BJ350" s="81" t="e">
        <f t="shared" si="454"/>
        <v>#DIV/0!</v>
      </c>
    </row>
    <row r="351" spans="1:62" s="31" customFormat="1" ht="60" hidden="1" x14ac:dyDescent="0.25">
      <c r="A351" s="106" t="s">
        <v>12</v>
      </c>
      <c r="B351" s="124">
        <v>53</v>
      </c>
      <c r="C351" s="124">
        <v>0</v>
      </c>
      <c r="D351" s="3" t="s">
        <v>146</v>
      </c>
      <c r="E351" s="5">
        <v>853</v>
      </c>
      <c r="F351" s="3"/>
      <c r="G351" s="3"/>
      <c r="H351" s="3" t="s">
        <v>443</v>
      </c>
      <c r="I351" s="3" t="s">
        <v>27</v>
      </c>
      <c r="J351" s="29">
        <f>'7.ВС'!J376</f>
        <v>2400</v>
      </c>
      <c r="K351" s="29">
        <f>'7.ВС'!K376</f>
        <v>0</v>
      </c>
      <c r="L351" s="29">
        <f>'7.ВС'!L376</f>
        <v>0</v>
      </c>
      <c r="M351" s="29">
        <f>'7.ВС'!M376</f>
        <v>2400</v>
      </c>
      <c r="N351" s="29">
        <f>'7.ВС'!N376</f>
        <v>0</v>
      </c>
      <c r="O351" s="29">
        <f>'7.ВС'!O376</f>
        <v>0</v>
      </c>
      <c r="P351" s="29">
        <f>'7.ВС'!P376</f>
        <v>0</v>
      </c>
      <c r="Q351" s="29">
        <f>'7.ВС'!Q376</f>
        <v>0</v>
      </c>
      <c r="R351" s="29">
        <f>'7.ВС'!R376</f>
        <v>2400</v>
      </c>
      <c r="S351" s="29">
        <f>'7.ВС'!S376</f>
        <v>0</v>
      </c>
      <c r="T351" s="29">
        <f>'7.ВС'!T376</f>
        <v>0</v>
      </c>
      <c r="U351" s="29">
        <f>'7.ВС'!U376</f>
        <v>2400</v>
      </c>
      <c r="V351" s="29">
        <f>'7.ВС'!V376</f>
        <v>0</v>
      </c>
      <c r="W351" s="29">
        <f>'7.ВС'!W376</f>
        <v>0</v>
      </c>
      <c r="X351" s="29">
        <f>'7.ВС'!X376</f>
        <v>0</v>
      </c>
      <c r="Y351" s="29">
        <f>'7.ВС'!Y376</f>
        <v>0</v>
      </c>
      <c r="Z351" s="29">
        <f>'7.ВС'!Z376</f>
        <v>2400</v>
      </c>
      <c r="AA351" s="29">
        <f>'7.ВС'!AA376</f>
        <v>0</v>
      </c>
      <c r="AB351" s="29">
        <f>'7.ВС'!AB376</f>
        <v>0</v>
      </c>
      <c r="AC351" s="29">
        <f>'7.ВС'!AC376</f>
        <v>2400</v>
      </c>
      <c r="AD351" s="29">
        <f>'7.ВС'!AD376</f>
        <v>0</v>
      </c>
      <c r="AE351" s="29">
        <f>'7.ВС'!AE376</f>
        <v>0</v>
      </c>
      <c r="AF351" s="29">
        <f>'7.ВС'!AF376</f>
        <v>0</v>
      </c>
      <c r="AG351" s="29">
        <f>'7.ВС'!AG376</f>
        <v>0</v>
      </c>
      <c r="AH351" s="29">
        <f>'7.ВС'!AH376</f>
        <v>2400</v>
      </c>
      <c r="AI351" s="29">
        <f>'7.ВС'!AI376</f>
        <v>0</v>
      </c>
      <c r="AJ351" s="29">
        <f>'7.ВС'!AJ376</f>
        <v>0</v>
      </c>
      <c r="AK351" s="29">
        <f>'7.ВС'!AK376</f>
        <v>2400</v>
      </c>
      <c r="AL351" s="29"/>
      <c r="AM351" s="29"/>
      <c r="AN351" s="29"/>
      <c r="AO351" s="29"/>
      <c r="AP351" s="29"/>
      <c r="AQ351" s="29">
        <f>'7.ВС'!AQ376</f>
        <v>2400</v>
      </c>
      <c r="AR351" s="29"/>
      <c r="AS351" s="9">
        <f t="shared" si="447"/>
        <v>2400</v>
      </c>
      <c r="AT351" s="29"/>
      <c r="AU351" s="9">
        <f t="shared" si="448"/>
        <v>2400</v>
      </c>
      <c r="AV351" s="29">
        <f>'7.ВС'!AV376</f>
        <v>2400</v>
      </c>
      <c r="AW351" s="29"/>
      <c r="AX351" s="29">
        <f t="shared" si="456"/>
        <v>2400</v>
      </c>
      <c r="AY351" s="29"/>
      <c r="AZ351" s="29">
        <f t="shared" si="449"/>
        <v>2400</v>
      </c>
      <c r="BA351" s="29"/>
      <c r="BB351" s="29"/>
      <c r="BC351" s="29"/>
      <c r="BD351" s="29"/>
      <c r="BE351" s="29"/>
      <c r="BF351" s="29"/>
      <c r="BG351" s="29">
        <f t="shared" si="451"/>
        <v>2400</v>
      </c>
      <c r="BH351" s="80" t="e">
        <f t="shared" si="452"/>
        <v>#DIV/0!</v>
      </c>
      <c r="BI351" s="29">
        <f t="shared" si="453"/>
        <v>2400</v>
      </c>
      <c r="BJ351" s="81" t="e">
        <f t="shared" si="454"/>
        <v>#DIV/0!</v>
      </c>
    </row>
    <row r="352" spans="1:62" s="31" customFormat="1" ht="71.25" hidden="1" x14ac:dyDescent="0.25">
      <c r="A352" s="25" t="s">
        <v>276</v>
      </c>
      <c r="B352" s="13">
        <v>53</v>
      </c>
      <c r="C352" s="13">
        <v>0</v>
      </c>
      <c r="D352" s="33" t="s">
        <v>87</v>
      </c>
      <c r="E352" s="13"/>
      <c r="F352" s="33"/>
      <c r="G352" s="33"/>
      <c r="H352" s="33"/>
      <c r="I352" s="33"/>
      <c r="J352" s="30">
        <f t="shared" ref="J352:BF352" si="488">J353</f>
        <v>3228000</v>
      </c>
      <c r="K352" s="30">
        <f t="shared" si="488"/>
        <v>728000</v>
      </c>
      <c r="L352" s="30">
        <f t="shared" si="488"/>
        <v>2500000</v>
      </c>
      <c r="M352" s="30">
        <f t="shared" si="488"/>
        <v>0</v>
      </c>
      <c r="N352" s="30">
        <f t="shared" si="488"/>
        <v>0</v>
      </c>
      <c r="O352" s="30">
        <f t="shared" si="488"/>
        <v>0</v>
      </c>
      <c r="P352" s="30">
        <f t="shared" si="488"/>
        <v>0</v>
      </c>
      <c r="Q352" s="30">
        <f t="shared" si="488"/>
        <v>0</v>
      </c>
      <c r="R352" s="30">
        <f t="shared" si="488"/>
        <v>3228000</v>
      </c>
      <c r="S352" s="30">
        <f t="shared" si="488"/>
        <v>728000</v>
      </c>
      <c r="T352" s="30">
        <f t="shared" si="488"/>
        <v>2500000</v>
      </c>
      <c r="U352" s="30">
        <f t="shared" si="488"/>
        <v>0</v>
      </c>
      <c r="V352" s="30">
        <f t="shared" si="488"/>
        <v>0</v>
      </c>
      <c r="W352" s="30">
        <f t="shared" si="488"/>
        <v>0</v>
      </c>
      <c r="X352" s="30">
        <f t="shared" si="488"/>
        <v>0</v>
      </c>
      <c r="Y352" s="30">
        <f t="shared" si="488"/>
        <v>0</v>
      </c>
      <c r="Z352" s="30">
        <f t="shared" si="488"/>
        <v>3228000</v>
      </c>
      <c r="AA352" s="30">
        <f t="shared" si="488"/>
        <v>728000</v>
      </c>
      <c r="AB352" s="30">
        <f t="shared" si="488"/>
        <v>2500000</v>
      </c>
      <c r="AC352" s="30">
        <f t="shared" si="488"/>
        <v>0</v>
      </c>
      <c r="AD352" s="30">
        <f t="shared" si="488"/>
        <v>0</v>
      </c>
      <c r="AE352" s="30">
        <f t="shared" si="488"/>
        <v>0</v>
      </c>
      <c r="AF352" s="30">
        <f t="shared" si="488"/>
        <v>0</v>
      </c>
      <c r="AG352" s="30">
        <f t="shared" si="488"/>
        <v>0</v>
      </c>
      <c r="AH352" s="30">
        <f t="shared" si="488"/>
        <v>3228000</v>
      </c>
      <c r="AI352" s="30">
        <f t="shared" si="488"/>
        <v>728000</v>
      </c>
      <c r="AJ352" s="30">
        <f t="shared" si="488"/>
        <v>2500000</v>
      </c>
      <c r="AK352" s="30">
        <f t="shared" si="488"/>
        <v>0</v>
      </c>
      <c r="AL352" s="30"/>
      <c r="AM352" s="30"/>
      <c r="AN352" s="30"/>
      <c r="AO352" s="30"/>
      <c r="AP352" s="30"/>
      <c r="AQ352" s="30">
        <f t="shared" si="488"/>
        <v>3228000</v>
      </c>
      <c r="AR352" s="30"/>
      <c r="AS352" s="9">
        <f t="shared" si="447"/>
        <v>3228000</v>
      </c>
      <c r="AT352" s="30"/>
      <c r="AU352" s="9">
        <f t="shared" si="448"/>
        <v>3228000</v>
      </c>
      <c r="AV352" s="30">
        <f t="shared" si="488"/>
        <v>3228000</v>
      </c>
      <c r="AW352" s="30"/>
      <c r="AX352" s="29">
        <f t="shared" si="456"/>
        <v>3228000</v>
      </c>
      <c r="AY352" s="30"/>
      <c r="AZ352" s="29">
        <f t="shared" si="449"/>
        <v>3228000</v>
      </c>
      <c r="BA352" s="30"/>
      <c r="BB352" s="30">
        <f t="shared" si="488"/>
        <v>3832000</v>
      </c>
      <c r="BC352" s="30">
        <f t="shared" si="488"/>
        <v>3832000</v>
      </c>
      <c r="BD352" s="30">
        <f t="shared" si="488"/>
        <v>732000</v>
      </c>
      <c r="BE352" s="30">
        <f t="shared" si="488"/>
        <v>3100000</v>
      </c>
      <c r="BF352" s="30">
        <f t="shared" si="488"/>
        <v>0</v>
      </c>
      <c r="BG352" s="29">
        <f t="shared" si="451"/>
        <v>-604000</v>
      </c>
      <c r="BH352" s="80">
        <f t="shared" si="452"/>
        <v>84.237995824634666</v>
      </c>
      <c r="BI352" s="29">
        <f t="shared" si="453"/>
        <v>-604000</v>
      </c>
      <c r="BJ352" s="81">
        <f t="shared" si="454"/>
        <v>84.237995824634666</v>
      </c>
    </row>
    <row r="353" spans="1:62" s="31" customFormat="1" ht="42.75" hidden="1" x14ac:dyDescent="0.25">
      <c r="A353" s="25" t="s">
        <v>193</v>
      </c>
      <c r="B353" s="13">
        <v>53</v>
      </c>
      <c r="C353" s="13">
        <v>0</v>
      </c>
      <c r="D353" s="27" t="s">
        <v>87</v>
      </c>
      <c r="E353" s="13">
        <v>853</v>
      </c>
      <c r="F353" s="3"/>
      <c r="G353" s="3"/>
      <c r="H353" s="3"/>
      <c r="I353" s="3"/>
      <c r="J353" s="30">
        <f t="shared" ref="J353" si="489">J354+J357+J360</f>
        <v>3228000</v>
      </c>
      <c r="K353" s="30">
        <f t="shared" ref="K353:U353" si="490">K354+K357+K360</f>
        <v>728000</v>
      </c>
      <c r="L353" s="30">
        <f t="shared" si="490"/>
        <v>2500000</v>
      </c>
      <c r="M353" s="30">
        <f t="shared" si="490"/>
        <v>0</v>
      </c>
      <c r="N353" s="30">
        <f t="shared" si="490"/>
        <v>0</v>
      </c>
      <c r="O353" s="30">
        <f t="shared" si="490"/>
        <v>0</v>
      </c>
      <c r="P353" s="30">
        <f t="shared" si="490"/>
        <v>0</v>
      </c>
      <c r="Q353" s="30">
        <f t="shared" si="490"/>
        <v>0</v>
      </c>
      <c r="R353" s="30">
        <f t="shared" si="490"/>
        <v>3228000</v>
      </c>
      <c r="S353" s="30">
        <f t="shared" si="490"/>
        <v>728000</v>
      </c>
      <c r="T353" s="30">
        <f t="shared" si="490"/>
        <v>2500000</v>
      </c>
      <c r="U353" s="30">
        <f t="shared" si="490"/>
        <v>0</v>
      </c>
      <c r="V353" s="30">
        <f t="shared" ref="V353:AC353" si="491">V354+V357+V360</f>
        <v>0</v>
      </c>
      <c r="W353" s="30">
        <f t="shared" si="491"/>
        <v>0</v>
      </c>
      <c r="X353" s="30">
        <f t="shared" si="491"/>
        <v>0</v>
      </c>
      <c r="Y353" s="30">
        <f t="shared" si="491"/>
        <v>0</v>
      </c>
      <c r="Z353" s="30">
        <f t="shared" si="491"/>
        <v>3228000</v>
      </c>
      <c r="AA353" s="30">
        <f t="shared" si="491"/>
        <v>728000</v>
      </c>
      <c r="AB353" s="30">
        <f t="shared" si="491"/>
        <v>2500000</v>
      </c>
      <c r="AC353" s="30">
        <f t="shared" si="491"/>
        <v>0</v>
      </c>
      <c r="AD353" s="30">
        <f t="shared" ref="AD353:AK353" si="492">AD354+AD357+AD360</f>
        <v>0</v>
      </c>
      <c r="AE353" s="30">
        <f t="shared" si="492"/>
        <v>0</v>
      </c>
      <c r="AF353" s="30">
        <f t="shared" si="492"/>
        <v>0</v>
      </c>
      <c r="AG353" s="30">
        <f t="shared" si="492"/>
        <v>0</v>
      </c>
      <c r="AH353" s="30">
        <f t="shared" si="492"/>
        <v>3228000</v>
      </c>
      <c r="AI353" s="30">
        <f t="shared" si="492"/>
        <v>728000</v>
      </c>
      <c r="AJ353" s="30">
        <f t="shared" si="492"/>
        <v>2500000</v>
      </c>
      <c r="AK353" s="30">
        <f t="shared" si="492"/>
        <v>0</v>
      </c>
      <c r="AL353" s="30"/>
      <c r="AM353" s="30"/>
      <c r="AN353" s="30"/>
      <c r="AO353" s="30"/>
      <c r="AP353" s="30"/>
      <c r="AQ353" s="30">
        <f t="shared" ref="AQ353:BF353" si="493">AQ354+AQ357+AQ360</f>
        <v>3228000</v>
      </c>
      <c r="AR353" s="30"/>
      <c r="AS353" s="9">
        <f t="shared" si="447"/>
        <v>3228000</v>
      </c>
      <c r="AT353" s="30"/>
      <c r="AU353" s="9">
        <f t="shared" si="448"/>
        <v>3228000</v>
      </c>
      <c r="AV353" s="30">
        <f t="shared" si="493"/>
        <v>3228000</v>
      </c>
      <c r="AW353" s="30"/>
      <c r="AX353" s="29">
        <f t="shared" si="456"/>
        <v>3228000</v>
      </c>
      <c r="AY353" s="30"/>
      <c r="AZ353" s="29">
        <f t="shared" si="449"/>
        <v>3228000</v>
      </c>
      <c r="BA353" s="30"/>
      <c r="BB353" s="30">
        <f t="shared" ref="BB353" si="494">BB354+BB357+BB360</f>
        <v>3832000</v>
      </c>
      <c r="BC353" s="30">
        <f t="shared" si="493"/>
        <v>3832000</v>
      </c>
      <c r="BD353" s="30">
        <f t="shared" si="493"/>
        <v>732000</v>
      </c>
      <c r="BE353" s="30">
        <f t="shared" si="493"/>
        <v>3100000</v>
      </c>
      <c r="BF353" s="30">
        <f t="shared" si="493"/>
        <v>0</v>
      </c>
      <c r="BG353" s="29">
        <f t="shared" si="451"/>
        <v>-604000</v>
      </c>
      <c r="BH353" s="80">
        <f t="shared" si="452"/>
        <v>84.237995824634666</v>
      </c>
      <c r="BI353" s="29">
        <f t="shared" si="453"/>
        <v>-604000</v>
      </c>
      <c r="BJ353" s="81">
        <f t="shared" si="454"/>
        <v>84.237995824634666</v>
      </c>
    </row>
    <row r="354" spans="1:62" ht="30" hidden="1" x14ac:dyDescent="0.25">
      <c r="A354" s="22" t="s">
        <v>333</v>
      </c>
      <c r="B354" s="124">
        <v>53</v>
      </c>
      <c r="C354" s="124">
        <v>0</v>
      </c>
      <c r="D354" s="4" t="s">
        <v>87</v>
      </c>
      <c r="E354" s="5">
        <v>853</v>
      </c>
      <c r="F354" s="4" t="s">
        <v>200</v>
      </c>
      <c r="G354" s="4" t="s">
        <v>14</v>
      </c>
      <c r="H354" s="4" t="s">
        <v>277</v>
      </c>
      <c r="I354" s="33"/>
      <c r="J354" s="29">
        <f t="shared" ref="J354:BC355" si="495">J355</f>
        <v>728000</v>
      </c>
      <c r="K354" s="29">
        <f t="shared" si="495"/>
        <v>728000</v>
      </c>
      <c r="L354" s="29">
        <f t="shared" si="495"/>
        <v>0</v>
      </c>
      <c r="M354" s="29">
        <f t="shared" si="495"/>
        <v>0</v>
      </c>
      <c r="N354" s="29">
        <f t="shared" si="495"/>
        <v>0</v>
      </c>
      <c r="O354" s="29">
        <f t="shared" si="495"/>
        <v>0</v>
      </c>
      <c r="P354" s="29">
        <f t="shared" si="495"/>
        <v>0</v>
      </c>
      <c r="Q354" s="29">
        <f t="shared" si="495"/>
        <v>0</v>
      </c>
      <c r="R354" s="29">
        <f t="shared" si="495"/>
        <v>728000</v>
      </c>
      <c r="S354" s="29">
        <f t="shared" si="495"/>
        <v>728000</v>
      </c>
      <c r="T354" s="29">
        <f t="shared" si="495"/>
        <v>0</v>
      </c>
      <c r="U354" s="29">
        <f t="shared" si="495"/>
        <v>0</v>
      </c>
      <c r="V354" s="29">
        <f t="shared" si="495"/>
        <v>0</v>
      </c>
      <c r="W354" s="29">
        <f t="shared" si="495"/>
        <v>0</v>
      </c>
      <c r="X354" s="29">
        <f t="shared" si="495"/>
        <v>0</v>
      </c>
      <c r="Y354" s="29">
        <f t="shared" si="495"/>
        <v>0</v>
      </c>
      <c r="Z354" s="29">
        <f t="shared" si="495"/>
        <v>728000</v>
      </c>
      <c r="AA354" s="29">
        <f t="shared" si="495"/>
        <v>728000</v>
      </c>
      <c r="AB354" s="29">
        <f t="shared" si="495"/>
        <v>0</v>
      </c>
      <c r="AC354" s="29">
        <f t="shared" si="495"/>
        <v>0</v>
      </c>
      <c r="AD354" s="29">
        <f t="shared" si="495"/>
        <v>0</v>
      </c>
      <c r="AE354" s="29">
        <f t="shared" si="495"/>
        <v>0</v>
      </c>
      <c r="AF354" s="29">
        <f t="shared" si="495"/>
        <v>0</v>
      </c>
      <c r="AG354" s="29">
        <f t="shared" si="495"/>
        <v>0</v>
      </c>
      <c r="AH354" s="29">
        <f t="shared" si="495"/>
        <v>728000</v>
      </c>
      <c r="AI354" s="29">
        <f t="shared" si="495"/>
        <v>728000</v>
      </c>
      <c r="AJ354" s="29">
        <f t="shared" si="495"/>
        <v>0</v>
      </c>
      <c r="AK354" s="29">
        <f t="shared" si="495"/>
        <v>0</v>
      </c>
      <c r="AL354" s="29"/>
      <c r="AM354" s="29"/>
      <c r="AN354" s="29"/>
      <c r="AO354" s="29"/>
      <c r="AP354" s="29"/>
      <c r="AQ354" s="29">
        <f t="shared" si="495"/>
        <v>728000</v>
      </c>
      <c r="AR354" s="29"/>
      <c r="AS354" s="9">
        <f t="shared" si="447"/>
        <v>728000</v>
      </c>
      <c r="AT354" s="29"/>
      <c r="AU354" s="9">
        <f t="shared" si="448"/>
        <v>728000</v>
      </c>
      <c r="AV354" s="29">
        <f t="shared" si="495"/>
        <v>728000</v>
      </c>
      <c r="AW354" s="29"/>
      <c r="AX354" s="29">
        <f t="shared" si="456"/>
        <v>728000</v>
      </c>
      <c r="AY354" s="29"/>
      <c r="AZ354" s="29">
        <f t="shared" si="449"/>
        <v>728000</v>
      </c>
      <c r="BA354" s="29"/>
      <c r="BB354" s="29">
        <f t="shared" si="495"/>
        <v>732000</v>
      </c>
      <c r="BC354" s="29">
        <f t="shared" si="495"/>
        <v>732000</v>
      </c>
      <c r="BD354" s="29">
        <f t="shared" ref="BB354:BF355" si="496">BD355</f>
        <v>732000</v>
      </c>
      <c r="BE354" s="29">
        <f t="shared" si="496"/>
        <v>0</v>
      </c>
      <c r="BF354" s="29">
        <f t="shared" si="496"/>
        <v>0</v>
      </c>
      <c r="BG354" s="29">
        <f t="shared" si="451"/>
        <v>-4000</v>
      </c>
      <c r="BH354" s="80">
        <f t="shared" si="452"/>
        <v>99.453551912568301</v>
      </c>
      <c r="BI354" s="29">
        <f t="shared" si="453"/>
        <v>-4000</v>
      </c>
      <c r="BJ354" s="81">
        <f t="shared" si="454"/>
        <v>99.453551912568301</v>
      </c>
    </row>
    <row r="355" spans="1:62" hidden="1" x14ac:dyDescent="0.25">
      <c r="A355" s="126" t="s">
        <v>45</v>
      </c>
      <c r="B355" s="124">
        <v>53</v>
      </c>
      <c r="C355" s="124">
        <v>0</v>
      </c>
      <c r="D355" s="3" t="s">
        <v>87</v>
      </c>
      <c r="E355" s="5">
        <v>853</v>
      </c>
      <c r="F355" s="3" t="s">
        <v>200</v>
      </c>
      <c r="G355" s="3" t="s">
        <v>14</v>
      </c>
      <c r="H355" s="3" t="s">
        <v>277</v>
      </c>
      <c r="I355" s="3" t="s">
        <v>46</v>
      </c>
      <c r="J355" s="29">
        <f t="shared" si="495"/>
        <v>728000</v>
      </c>
      <c r="K355" s="29">
        <f t="shared" si="495"/>
        <v>728000</v>
      </c>
      <c r="L355" s="29">
        <f t="shared" si="495"/>
        <v>0</v>
      </c>
      <c r="M355" s="29">
        <f t="shared" si="495"/>
        <v>0</v>
      </c>
      <c r="N355" s="29">
        <f t="shared" si="495"/>
        <v>0</v>
      </c>
      <c r="O355" s="29">
        <f t="shared" si="495"/>
        <v>0</v>
      </c>
      <c r="P355" s="29">
        <f t="shared" si="495"/>
        <v>0</v>
      </c>
      <c r="Q355" s="29">
        <f t="shared" si="495"/>
        <v>0</v>
      </c>
      <c r="R355" s="29">
        <f t="shared" si="495"/>
        <v>728000</v>
      </c>
      <c r="S355" s="29">
        <f t="shared" si="495"/>
        <v>728000</v>
      </c>
      <c r="T355" s="29">
        <f t="shared" si="495"/>
        <v>0</v>
      </c>
      <c r="U355" s="29">
        <f t="shared" si="495"/>
        <v>0</v>
      </c>
      <c r="V355" s="29">
        <f t="shared" si="495"/>
        <v>0</v>
      </c>
      <c r="W355" s="29">
        <f t="shared" si="495"/>
        <v>0</v>
      </c>
      <c r="X355" s="29">
        <f t="shared" si="495"/>
        <v>0</v>
      </c>
      <c r="Y355" s="29">
        <f t="shared" si="495"/>
        <v>0</v>
      </c>
      <c r="Z355" s="29">
        <f t="shared" si="495"/>
        <v>728000</v>
      </c>
      <c r="AA355" s="29">
        <f t="shared" si="495"/>
        <v>728000</v>
      </c>
      <c r="AB355" s="29">
        <f t="shared" si="495"/>
        <v>0</v>
      </c>
      <c r="AC355" s="29">
        <f t="shared" si="495"/>
        <v>0</v>
      </c>
      <c r="AD355" s="29">
        <f t="shared" si="495"/>
        <v>0</v>
      </c>
      <c r="AE355" s="29">
        <f t="shared" si="495"/>
        <v>0</v>
      </c>
      <c r="AF355" s="29">
        <f t="shared" si="495"/>
        <v>0</v>
      </c>
      <c r="AG355" s="29">
        <f t="shared" si="495"/>
        <v>0</v>
      </c>
      <c r="AH355" s="29">
        <f t="shared" si="495"/>
        <v>728000</v>
      </c>
      <c r="AI355" s="29">
        <f t="shared" si="495"/>
        <v>728000</v>
      </c>
      <c r="AJ355" s="29">
        <f t="shared" si="495"/>
        <v>0</v>
      </c>
      <c r="AK355" s="29">
        <f t="shared" si="495"/>
        <v>0</v>
      </c>
      <c r="AL355" s="29"/>
      <c r="AM355" s="29"/>
      <c r="AN355" s="29"/>
      <c r="AO355" s="29"/>
      <c r="AP355" s="29"/>
      <c r="AQ355" s="29">
        <f t="shared" si="495"/>
        <v>728000</v>
      </c>
      <c r="AR355" s="29"/>
      <c r="AS355" s="9">
        <f t="shared" si="447"/>
        <v>728000</v>
      </c>
      <c r="AT355" s="29"/>
      <c r="AU355" s="9">
        <f t="shared" si="448"/>
        <v>728000</v>
      </c>
      <c r="AV355" s="29">
        <f t="shared" si="495"/>
        <v>728000</v>
      </c>
      <c r="AW355" s="29"/>
      <c r="AX355" s="29">
        <f t="shared" si="456"/>
        <v>728000</v>
      </c>
      <c r="AY355" s="29"/>
      <c r="AZ355" s="29">
        <f t="shared" si="449"/>
        <v>728000</v>
      </c>
      <c r="BA355" s="29"/>
      <c r="BB355" s="29">
        <f t="shared" si="496"/>
        <v>732000</v>
      </c>
      <c r="BC355" s="29">
        <f t="shared" si="496"/>
        <v>732000</v>
      </c>
      <c r="BD355" s="29">
        <f t="shared" si="496"/>
        <v>732000</v>
      </c>
      <c r="BE355" s="29">
        <f t="shared" si="496"/>
        <v>0</v>
      </c>
      <c r="BF355" s="29">
        <f t="shared" si="496"/>
        <v>0</v>
      </c>
      <c r="BG355" s="29">
        <f t="shared" si="451"/>
        <v>-4000</v>
      </c>
      <c r="BH355" s="80">
        <f t="shared" si="452"/>
        <v>99.453551912568301</v>
      </c>
      <c r="BI355" s="29">
        <f t="shared" si="453"/>
        <v>-4000</v>
      </c>
      <c r="BJ355" s="81">
        <f t="shared" si="454"/>
        <v>99.453551912568301</v>
      </c>
    </row>
    <row r="356" spans="1:62" hidden="1" x14ac:dyDescent="0.25">
      <c r="A356" s="126" t="s">
        <v>203</v>
      </c>
      <c r="B356" s="124">
        <v>53</v>
      </c>
      <c r="C356" s="124">
        <v>0</v>
      </c>
      <c r="D356" s="3" t="s">
        <v>87</v>
      </c>
      <c r="E356" s="5">
        <v>853</v>
      </c>
      <c r="F356" s="3" t="s">
        <v>200</v>
      </c>
      <c r="G356" s="3" t="s">
        <v>14</v>
      </c>
      <c r="H356" s="4" t="s">
        <v>277</v>
      </c>
      <c r="I356" s="3" t="s">
        <v>204</v>
      </c>
      <c r="J356" s="29">
        <f>'7.ВС'!J385</f>
        <v>728000</v>
      </c>
      <c r="K356" s="29">
        <f>'7.ВС'!K385</f>
        <v>728000</v>
      </c>
      <c r="L356" s="29">
        <f>'7.ВС'!L385</f>
        <v>0</v>
      </c>
      <c r="M356" s="29">
        <f>'7.ВС'!M385</f>
        <v>0</v>
      </c>
      <c r="N356" s="29">
        <f>'7.ВС'!N385</f>
        <v>0</v>
      </c>
      <c r="O356" s="29">
        <f>'7.ВС'!O385</f>
        <v>0</v>
      </c>
      <c r="P356" s="29">
        <f>'7.ВС'!P385</f>
        <v>0</v>
      </c>
      <c r="Q356" s="29">
        <f>'7.ВС'!Q385</f>
        <v>0</v>
      </c>
      <c r="R356" s="29">
        <f>'7.ВС'!R385</f>
        <v>728000</v>
      </c>
      <c r="S356" s="29">
        <f>'7.ВС'!S385</f>
        <v>728000</v>
      </c>
      <c r="T356" s="29">
        <f>'7.ВС'!T385</f>
        <v>0</v>
      </c>
      <c r="U356" s="29">
        <f>'7.ВС'!U385</f>
        <v>0</v>
      </c>
      <c r="V356" s="29">
        <f>'7.ВС'!V385</f>
        <v>0</v>
      </c>
      <c r="W356" s="29">
        <f>'7.ВС'!W385</f>
        <v>0</v>
      </c>
      <c r="X356" s="29">
        <f>'7.ВС'!X385</f>
        <v>0</v>
      </c>
      <c r="Y356" s="29">
        <f>'7.ВС'!Y385</f>
        <v>0</v>
      </c>
      <c r="Z356" s="29">
        <f>'7.ВС'!Z385</f>
        <v>728000</v>
      </c>
      <c r="AA356" s="29">
        <f>'7.ВС'!AA385</f>
        <v>728000</v>
      </c>
      <c r="AB356" s="29">
        <f>'7.ВС'!AB385</f>
        <v>0</v>
      </c>
      <c r="AC356" s="29">
        <f>'7.ВС'!AC385</f>
        <v>0</v>
      </c>
      <c r="AD356" s="29">
        <f>'7.ВС'!AD385</f>
        <v>0</v>
      </c>
      <c r="AE356" s="29">
        <f>'7.ВС'!AE385</f>
        <v>0</v>
      </c>
      <c r="AF356" s="29">
        <f>'7.ВС'!AF385</f>
        <v>0</v>
      </c>
      <c r="AG356" s="29">
        <f>'7.ВС'!AG385</f>
        <v>0</v>
      </c>
      <c r="AH356" s="29">
        <f>'7.ВС'!AH385</f>
        <v>728000</v>
      </c>
      <c r="AI356" s="29">
        <f>'7.ВС'!AI385</f>
        <v>728000</v>
      </c>
      <c r="AJ356" s="29">
        <f>'7.ВС'!AJ385</f>
        <v>0</v>
      </c>
      <c r="AK356" s="29">
        <f>'7.ВС'!AK385</f>
        <v>0</v>
      </c>
      <c r="AL356" s="29"/>
      <c r="AM356" s="29"/>
      <c r="AN356" s="29"/>
      <c r="AO356" s="29"/>
      <c r="AP356" s="29"/>
      <c r="AQ356" s="29">
        <f>'7.ВС'!AQ385</f>
        <v>728000</v>
      </c>
      <c r="AR356" s="29"/>
      <c r="AS356" s="9">
        <f t="shared" si="447"/>
        <v>728000</v>
      </c>
      <c r="AT356" s="29"/>
      <c r="AU356" s="9">
        <f t="shared" si="448"/>
        <v>728000</v>
      </c>
      <c r="AV356" s="29">
        <f>'7.ВС'!AV385</f>
        <v>728000</v>
      </c>
      <c r="AW356" s="29"/>
      <c r="AX356" s="29">
        <f t="shared" si="456"/>
        <v>728000</v>
      </c>
      <c r="AY356" s="29"/>
      <c r="AZ356" s="29">
        <f t="shared" si="449"/>
        <v>728000</v>
      </c>
      <c r="BA356" s="29"/>
      <c r="BB356" s="29">
        <f>'7.ВС'!BA385</f>
        <v>732000</v>
      </c>
      <c r="BC356" s="29">
        <f>'7.ВС'!BB385</f>
        <v>732000</v>
      </c>
      <c r="BD356" s="29">
        <f>'7.ВС'!BC385</f>
        <v>732000</v>
      </c>
      <c r="BE356" s="29">
        <f>'7.ВС'!BD385</f>
        <v>0</v>
      </c>
      <c r="BF356" s="29">
        <f>'7.ВС'!BE385</f>
        <v>0</v>
      </c>
      <c r="BG356" s="29">
        <f t="shared" si="451"/>
        <v>-4000</v>
      </c>
      <c r="BH356" s="80">
        <f t="shared" si="452"/>
        <v>99.453551912568301</v>
      </c>
      <c r="BI356" s="29">
        <f t="shared" si="453"/>
        <v>-4000</v>
      </c>
      <c r="BJ356" s="81">
        <f t="shared" si="454"/>
        <v>99.453551912568301</v>
      </c>
    </row>
    <row r="357" spans="1:62" ht="60" hidden="1" x14ac:dyDescent="0.25">
      <c r="A357" s="22" t="s">
        <v>62</v>
      </c>
      <c r="B357" s="124">
        <v>53</v>
      </c>
      <c r="C357" s="124">
        <v>0</v>
      </c>
      <c r="D357" s="4" t="s">
        <v>87</v>
      </c>
      <c r="E357" s="5">
        <v>853</v>
      </c>
      <c r="F357" s="124" t="s">
        <v>59</v>
      </c>
      <c r="G357" s="124" t="s">
        <v>61</v>
      </c>
      <c r="H357" s="124">
        <v>51180</v>
      </c>
      <c r="I357" s="124" t="s">
        <v>64</v>
      </c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9">
        <f t="shared" si="447"/>
        <v>0</v>
      </c>
      <c r="AT357" s="30"/>
      <c r="AU357" s="9">
        <f t="shared" si="448"/>
        <v>0</v>
      </c>
      <c r="AV357" s="30"/>
      <c r="AW357" s="30"/>
      <c r="AX357" s="29">
        <f t="shared" si="456"/>
        <v>0</v>
      </c>
      <c r="AY357" s="30"/>
      <c r="AZ357" s="29">
        <f t="shared" si="449"/>
        <v>0</v>
      </c>
      <c r="BA357" s="30"/>
      <c r="BB357" s="30"/>
      <c r="BC357" s="30"/>
      <c r="BD357" s="30"/>
      <c r="BE357" s="30"/>
      <c r="BF357" s="30"/>
      <c r="BG357" s="29">
        <f t="shared" si="451"/>
        <v>0</v>
      </c>
      <c r="BH357" s="80" t="e">
        <f t="shared" si="452"/>
        <v>#DIV/0!</v>
      </c>
      <c r="BI357" s="29">
        <f t="shared" si="453"/>
        <v>0</v>
      </c>
      <c r="BJ357" s="81" t="e">
        <f t="shared" si="454"/>
        <v>#DIV/0!</v>
      </c>
    </row>
    <row r="358" spans="1:62" hidden="1" x14ac:dyDescent="0.25">
      <c r="A358" s="106" t="s">
        <v>45</v>
      </c>
      <c r="B358" s="124">
        <v>53</v>
      </c>
      <c r="C358" s="124">
        <v>0</v>
      </c>
      <c r="D358" s="3" t="s">
        <v>87</v>
      </c>
      <c r="E358" s="5">
        <v>853</v>
      </c>
      <c r="F358" s="124" t="s">
        <v>59</v>
      </c>
      <c r="G358" s="124" t="s">
        <v>61</v>
      </c>
      <c r="H358" s="124">
        <v>51180</v>
      </c>
      <c r="I358" s="124" t="s">
        <v>46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9">
        <f t="shared" si="447"/>
        <v>0</v>
      </c>
      <c r="AT358" s="29"/>
      <c r="AU358" s="9">
        <f t="shared" si="448"/>
        <v>0</v>
      </c>
      <c r="AV358" s="29"/>
      <c r="AW358" s="29"/>
      <c r="AX358" s="29">
        <f t="shared" si="456"/>
        <v>0</v>
      </c>
      <c r="AY358" s="29"/>
      <c r="AZ358" s="29">
        <f t="shared" si="449"/>
        <v>0</v>
      </c>
      <c r="BA358" s="29"/>
      <c r="BB358" s="29"/>
      <c r="BC358" s="29"/>
      <c r="BD358" s="29"/>
      <c r="BE358" s="29"/>
      <c r="BF358" s="29"/>
      <c r="BG358" s="29">
        <f t="shared" si="451"/>
        <v>0</v>
      </c>
      <c r="BH358" s="80" t="e">
        <f t="shared" si="452"/>
        <v>#DIV/0!</v>
      </c>
      <c r="BI358" s="29">
        <f t="shared" si="453"/>
        <v>0</v>
      </c>
      <c r="BJ358" s="81" t="e">
        <f t="shared" si="454"/>
        <v>#DIV/0!</v>
      </c>
    </row>
    <row r="359" spans="1:62" hidden="1" x14ac:dyDescent="0.25">
      <c r="A359" s="106" t="s">
        <v>47</v>
      </c>
      <c r="B359" s="124">
        <v>53</v>
      </c>
      <c r="C359" s="124">
        <v>0</v>
      </c>
      <c r="D359" s="3" t="s">
        <v>87</v>
      </c>
      <c r="E359" s="5">
        <v>853</v>
      </c>
      <c r="F359" s="124" t="s">
        <v>59</v>
      </c>
      <c r="G359" s="124" t="s">
        <v>61</v>
      </c>
      <c r="H359" s="124">
        <v>51180</v>
      </c>
      <c r="I359" s="124" t="s">
        <v>48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9">
        <f t="shared" si="447"/>
        <v>0</v>
      </c>
      <c r="AT359" s="29"/>
      <c r="AU359" s="9">
        <f t="shared" si="448"/>
        <v>0</v>
      </c>
      <c r="AV359" s="29"/>
      <c r="AW359" s="29"/>
      <c r="AX359" s="29">
        <f t="shared" si="456"/>
        <v>0</v>
      </c>
      <c r="AY359" s="29"/>
      <c r="AZ359" s="29">
        <f t="shared" si="449"/>
        <v>0</v>
      </c>
      <c r="BA359" s="29"/>
      <c r="BB359" s="29"/>
      <c r="BC359" s="29"/>
      <c r="BD359" s="29"/>
      <c r="BE359" s="29"/>
      <c r="BF359" s="29"/>
      <c r="BG359" s="29">
        <f t="shared" si="451"/>
        <v>0</v>
      </c>
      <c r="BH359" s="80" t="e">
        <f t="shared" si="452"/>
        <v>#DIV/0!</v>
      </c>
      <c r="BI359" s="29">
        <f t="shared" si="453"/>
        <v>0</v>
      </c>
      <c r="BJ359" s="81" t="e">
        <f t="shared" si="454"/>
        <v>#DIV/0!</v>
      </c>
    </row>
    <row r="360" spans="1:62" ht="60" hidden="1" x14ac:dyDescent="0.25">
      <c r="A360" s="22" t="s">
        <v>278</v>
      </c>
      <c r="B360" s="124">
        <v>53</v>
      </c>
      <c r="C360" s="124">
        <v>0</v>
      </c>
      <c r="D360" s="3" t="s">
        <v>87</v>
      </c>
      <c r="E360" s="5">
        <v>853</v>
      </c>
      <c r="F360" s="3" t="s">
        <v>200</v>
      </c>
      <c r="G360" s="3" t="s">
        <v>59</v>
      </c>
      <c r="H360" s="4" t="s">
        <v>329</v>
      </c>
      <c r="I360" s="3"/>
      <c r="J360" s="29">
        <f t="shared" ref="J360:BF360" si="497">J361</f>
        <v>2500000</v>
      </c>
      <c r="K360" s="29">
        <f t="shared" si="497"/>
        <v>0</v>
      </c>
      <c r="L360" s="29">
        <f t="shared" si="497"/>
        <v>2500000</v>
      </c>
      <c r="M360" s="29">
        <f t="shared" si="497"/>
        <v>0</v>
      </c>
      <c r="N360" s="29">
        <f t="shared" si="497"/>
        <v>0</v>
      </c>
      <c r="O360" s="29">
        <f t="shared" si="497"/>
        <v>0</v>
      </c>
      <c r="P360" s="29">
        <f t="shared" si="497"/>
        <v>0</v>
      </c>
      <c r="Q360" s="29">
        <f t="shared" si="497"/>
        <v>0</v>
      </c>
      <c r="R360" s="29">
        <f t="shared" si="497"/>
        <v>2500000</v>
      </c>
      <c r="S360" s="29">
        <f t="shared" si="497"/>
        <v>0</v>
      </c>
      <c r="T360" s="29">
        <f t="shared" si="497"/>
        <v>2500000</v>
      </c>
      <c r="U360" s="29">
        <f t="shared" si="497"/>
        <v>0</v>
      </c>
      <c r="V360" s="29">
        <f t="shared" si="497"/>
        <v>0</v>
      </c>
      <c r="W360" s="29">
        <f t="shared" si="497"/>
        <v>0</v>
      </c>
      <c r="X360" s="29">
        <f t="shared" si="497"/>
        <v>0</v>
      </c>
      <c r="Y360" s="29">
        <f t="shared" si="497"/>
        <v>0</v>
      </c>
      <c r="Z360" s="29">
        <f t="shared" si="497"/>
        <v>2500000</v>
      </c>
      <c r="AA360" s="29">
        <f t="shared" si="497"/>
        <v>0</v>
      </c>
      <c r="AB360" s="29">
        <f t="shared" si="497"/>
        <v>2500000</v>
      </c>
      <c r="AC360" s="29">
        <f t="shared" si="497"/>
        <v>0</v>
      </c>
      <c r="AD360" s="29">
        <f t="shared" si="497"/>
        <v>0</v>
      </c>
      <c r="AE360" s="29">
        <f t="shared" si="497"/>
        <v>0</v>
      </c>
      <c r="AF360" s="29">
        <f t="shared" si="497"/>
        <v>0</v>
      </c>
      <c r="AG360" s="29">
        <f t="shared" si="497"/>
        <v>0</v>
      </c>
      <c r="AH360" s="29">
        <f t="shared" si="497"/>
        <v>2500000</v>
      </c>
      <c r="AI360" s="29">
        <f t="shared" si="497"/>
        <v>0</v>
      </c>
      <c r="AJ360" s="29">
        <f t="shared" si="497"/>
        <v>2500000</v>
      </c>
      <c r="AK360" s="29">
        <f t="shared" si="497"/>
        <v>0</v>
      </c>
      <c r="AL360" s="29"/>
      <c r="AM360" s="29"/>
      <c r="AN360" s="29"/>
      <c r="AO360" s="29"/>
      <c r="AP360" s="29"/>
      <c r="AQ360" s="29">
        <f t="shared" si="497"/>
        <v>2500000</v>
      </c>
      <c r="AR360" s="29"/>
      <c r="AS360" s="9">
        <f t="shared" si="447"/>
        <v>2500000</v>
      </c>
      <c r="AT360" s="29"/>
      <c r="AU360" s="9">
        <f t="shared" si="448"/>
        <v>2500000</v>
      </c>
      <c r="AV360" s="29">
        <f t="shared" si="497"/>
        <v>2500000</v>
      </c>
      <c r="AW360" s="29"/>
      <c r="AX360" s="29">
        <f t="shared" si="456"/>
        <v>2500000</v>
      </c>
      <c r="AY360" s="29"/>
      <c r="AZ360" s="29">
        <f t="shared" si="449"/>
        <v>2500000</v>
      </c>
      <c r="BA360" s="29"/>
      <c r="BB360" s="29">
        <f t="shared" si="497"/>
        <v>3100000</v>
      </c>
      <c r="BC360" s="29">
        <f t="shared" si="497"/>
        <v>3100000</v>
      </c>
      <c r="BD360" s="29">
        <f t="shared" si="497"/>
        <v>0</v>
      </c>
      <c r="BE360" s="29">
        <f t="shared" si="497"/>
        <v>3100000</v>
      </c>
      <c r="BF360" s="29">
        <f t="shared" si="497"/>
        <v>0</v>
      </c>
      <c r="BG360" s="29">
        <f t="shared" si="451"/>
        <v>-600000</v>
      </c>
      <c r="BH360" s="80">
        <f t="shared" si="452"/>
        <v>80.645161290322577</v>
      </c>
      <c r="BI360" s="29">
        <f t="shared" si="453"/>
        <v>-600000</v>
      </c>
      <c r="BJ360" s="81">
        <f t="shared" si="454"/>
        <v>80.645161290322577</v>
      </c>
    </row>
    <row r="361" spans="1:62" s="31" customFormat="1" hidden="1" x14ac:dyDescent="0.25">
      <c r="A361" s="126" t="s">
        <v>45</v>
      </c>
      <c r="B361" s="124">
        <v>53</v>
      </c>
      <c r="C361" s="124">
        <v>0</v>
      </c>
      <c r="D361" s="3" t="s">
        <v>87</v>
      </c>
      <c r="E361" s="5">
        <v>853</v>
      </c>
      <c r="F361" s="3" t="s">
        <v>200</v>
      </c>
      <c r="G361" s="3" t="s">
        <v>59</v>
      </c>
      <c r="H361" s="4" t="s">
        <v>329</v>
      </c>
      <c r="I361" s="3" t="s">
        <v>46</v>
      </c>
      <c r="J361" s="29">
        <f t="shared" ref="J361:BF361" si="498">J362</f>
        <v>2500000</v>
      </c>
      <c r="K361" s="29">
        <f t="shared" si="498"/>
        <v>0</v>
      </c>
      <c r="L361" s="29">
        <f t="shared" si="498"/>
        <v>2500000</v>
      </c>
      <c r="M361" s="29">
        <f t="shared" si="498"/>
        <v>0</v>
      </c>
      <c r="N361" s="29">
        <f t="shared" si="498"/>
        <v>0</v>
      </c>
      <c r="O361" s="29">
        <f t="shared" si="498"/>
        <v>0</v>
      </c>
      <c r="P361" s="29">
        <f t="shared" si="498"/>
        <v>0</v>
      </c>
      <c r="Q361" s="29">
        <f t="shared" si="498"/>
        <v>0</v>
      </c>
      <c r="R361" s="29">
        <f t="shared" si="498"/>
        <v>2500000</v>
      </c>
      <c r="S361" s="29">
        <f t="shared" si="498"/>
        <v>0</v>
      </c>
      <c r="T361" s="29">
        <f t="shared" si="498"/>
        <v>2500000</v>
      </c>
      <c r="U361" s="29">
        <f t="shared" si="498"/>
        <v>0</v>
      </c>
      <c r="V361" s="29">
        <f t="shared" si="498"/>
        <v>0</v>
      </c>
      <c r="W361" s="29">
        <f t="shared" si="498"/>
        <v>0</v>
      </c>
      <c r="X361" s="29">
        <f t="shared" si="498"/>
        <v>0</v>
      </c>
      <c r="Y361" s="29">
        <f t="shared" si="498"/>
        <v>0</v>
      </c>
      <c r="Z361" s="29">
        <f t="shared" si="498"/>
        <v>2500000</v>
      </c>
      <c r="AA361" s="29">
        <f t="shared" si="498"/>
        <v>0</v>
      </c>
      <c r="AB361" s="29">
        <f t="shared" si="498"/>
        <v>2500000</v>
      </c>
      <c r="AC361" s="29">
        <f t="shared" si="498"/>
        <v>0</v>
      </c>
      <c r="AD361" s="29">
        <f t="shared" si="498"/>
        <v>0</v>
      </c>
      <c r="AE361" s="29">
        <f t="shared" si="498"/>
        <v>0</v>
      </c>
      <c r="AF361" s="29">
        <f t="shared" si="498"/>
        <v>0</v>
      </c>
      <c r="AG361" s="29">
        <f t="shared" si="498"/>
        <v>0</v>
      </c>
      <c r="AH361" s="29">
        <f t="shared" si="498"/>
        <v>2500000</v>
      </c>
      <c r="AI361" s="29">
        <f t="shared" si="498"/>
        <v>0</v>
      </c>
      <c r="AJ361" s="29">
        <f t="shared" si="498"/>
        <v>2500000</v>
      </c>
      <c r="AK361" s="29">
        <f t="shared" si="498"/>
        <v>0</v>
      </c>
      <c r="AL361" s="29"/>
      <c r="AM361" s="29"/>
      <c r="AN361" s="29"/>
      <c r="AO361" s="29"/>
      <c r="AP361" s="29"/>
      <c r="AQ361" s="29">
        <f t="shared" si="498"/>
        <v>2500000</v>
      </c>
      <c r="AR361" s="29"/>
      <c r="AS361" s="9">
        <f t="shared" si="447"/>
        <v>2500000</v>
      </c>
      <c r="AT361" s="29"/>
      <c r="AU361" s="9">
        <f t="shared" si="448"/>
        <v>2500000</v>
      </c>
      <c r="AV361" s="29">
        <f t="shared" si="498"/>
        <v>2500000</v>
      </c>
      <c r="AW361" s="29"/>
      <c r="AX361" s="29">
        <f t="shared" si="456"/>
        <v>2500000</v>
      </c>
      <c r="AY361" s="29"/>
      <c r="AZ361" s="29">
        <f t="shared" si="449"/>
        <v>2500000</v>
      </c>
      <c r="BA361" s="29"/>
      <c r="BB361" s="29">
        <f t="shared" si="498"/>
        <v>3100000</v>
      </c>
      <c r="BC361" s="29">
        <f t="shared" si="498"/>
        <v>3100000</v>
      </c>
      <c r="BD361" s="29">
        <f t="shared" si="498"/>
        <v>0</v>
      </c>
      <c r="BE361" s="29">
        <f t="shared" si="498"/>
        <v>3100000</v>
      </c>
      <c r="BF361" s="29">
        <f t="shared" si="498"/>
        <v>0</v>
      </c>
      <c r="BG361" s="29">
        <f t="shared" si="451"/>
        <v>-600000</v>
      </c>
      <c r="BH361" s="80">
        <f t="shared" si="452"/>
        <v>80.645161290322577</v>
      </c>
      <c r="BI361" s="29">
        <f t="shared" si="453"/>
        <v>-600000</v>
      </c>
      <c r="BJ361" s="81">
        <f t="shared" si="454"/>
        <v>80.645161290322577</v>
      </c>
    </row>
    <row r="362" spans="1:62" hidden="1" x14ac:dyDescent="0.25">
      <c r="A362" s="126" t="s">
        <v>203</v>
      </c>
      <c r="B362" s="124">
        <v>53</v>
      </c>
      <c r="C362" s="124">
        <v>0</v>
      </c>
      <c r="D362" s="3" t="s">
        <v>87</v>
      </c>
      <c r="E362" s="5">
        <v>853</v>
      </c>
      <c r="F362" s="3" t="s">
        <v>200</v>
      </c>
      <c r="G362" s="3" t="s">
        <v>59</v>
      </c>
      <c r="H362" s="4" t="s">
        <v>329</v>
      </c>
      <c r="I362" s="3" t="s">
        <v>204</v>
      </c>
      <c r="J362" s="29">
        <f>'7.ВС'!J389</f>
        <v>2500000</v>
      </c>
      <c r="K362" s="29">
        <f>'7.ВС'!K389</f>
        <v>0</v>
      </c>
      <c r="L362" s="29">
        <f>'7.ВС'!L389</f>
        <v>2500000</v>
      </c>
      <c r="M362" s="29">
        <f>'7.ВС'!M389</f>
        <v>0</v>
      </c>
      <c r="N362" s="29">
        <f>'7.ВС'!N389</f>
        <v>0</v>
      </c>
      <c r="O362" s="29">
        <f>'7.ВС'!O389</f>
        <v>0</v>
      </c>
      <c r="P362" s="29">
        <f>'7.ВС'!P389</f>
        <v>0</v>
      </c>
      <c r="Q362" s="29">
        <f>'7.ВС'!Q389</f>
        <v>0</v>
      </c>
      <c r="R362" s="29">
        <f>'7.ВС'!R389</f>
        <v>2500000</v>
      </c>
      <c r="S362" s="29">
        <f>'7.ВС'!S389</f>
        <v>0</v>
      </c>
      <c r="T362" s="29">
        <f>'7.ВС'!T389</f>
        <v>2500000</v>
      </c>
      <c r="U362" s="29">
        <f>'7.ВС'!U389</f>
        <v>0</v>
      </c>
      <c r="V362" s="29">
        <f>'7.ВС'!V389</f>
        <v>0</v>
      </c>
      <c r="W362" s="29">
        <f>'7.ВС'!W389</f>
        <v>0</v>
      </c>
      <c r="X362" s="29">
        <f>'7.ВС'!X389</f>
        <v>0</v>
      </c>
      <c r="Y362" s="29">
        <f>'7.ВС'!Y389</f>
        <v>0</v>
      </c>
      <c r="Z362" s="29">
        <f>'7.ВС'!Z389</f>
        <v>2500000</v>
      </c>
      <c r="AA362" s="29">
        <f>'7.ВС'!AA389</f>
        <v>0</v>
      </c>
      <c r="AB362" s="29">
        <f>'7.ВС'!AB389</f>
        <v>2500000</v>
      </c>
      <c r="AC362" s="29">
        <f>'7.ВС'!AC389</f>
        <v>0</v>
      </c>
      <c r="AD362" s="29">
        <f>'7.ВС'!AD389</f>
        <v>0</v>
      </c>
      <c r="AE362" s="29">
        <f>'7.ВС'!AE389</f>
        <v>0</v>
      </c>
      <c r="AF362" s="29">
        <f>'7.ВС'!AF389</f>
        <v>0</v>
      </c>
      <c r="AG362" s="29">
        <f>'7.ВС'!AG389</f>
        <v>0</v>
      </c>
      <c r="AH362" s="29">
        <f>'7.ВС'!AH389</f>
        <v>2500000</v>
      </c>
      <c r="AI362" s="29">
        <f>'7.ВС'!AI389</f>
        <v>0</v>
      </c>
      <c r="AJ362" s="29">
        <f>'7.ВС'!AJ389</f>
        <v>2500000</v>
      </c>
      <c r="AK362" s="29">
        <f>'7.ВС'!AK389</f>
        <v>0</v>
      </c>
      <c r="AL362" s="29"/>
      <c r="AM362" s="29"/>
      <c r="AN362" s="29"/>
      <c r="AO362" s="29"/>
      <c r="AP362" s="29"/>
      <c r="AQ362" s="29">
        <f>'7.ВС'!AQ389</f>
        <v>2500000</v>
      </c>
      <c r="AR362" s="29"/>
      <c r="AS362" s="9">
        <f t="shared" si="447"/>
        <v>2500000</v>
      </c>
      <c r="AT362" s="29"/>
      <c r="AU362" s="9">
        <f t="shared" si="448"/>
        <v>2500000</v>
      </c>
      <c r="AV362" s="29">
        <f>'7.ВС'!AV389</f>
        <v>2500000</v>
      </c>
      <c r="AW362" s="29"/>
      <c r="AX362" s="29">
        <f t="shared" si="456"/>
        <v>2500000</v>
      </c>
      <c r="AY362" s="29"/>
      <c r="AZ362" s="29">
        <f t="shared" si="449"/>
        <v>2500000</v>
      </c>
      <c r="BA362" s="29"/>
      <c r="BB362" s="29">
        <f>'7.ВС'!BA389</f>
        <v>3100000</v>
      </c>
      <c r="BC362" s="29">
        <f>'7.ВС'!BB389</f>
        <v>3100000</v>
      </c>
      <c r="BD362" s="29">
        <f>'7.ВС'!BC389</f>
        <v>0</v>
      </c>
      <c r="BE362" s="29">
        <f>'7.ВС'!BD389</f>
        <v>3100000</v>
      </c>
      <c r="BF362" s="29">
        <f>'7.ВС'!BE389</f>
        <v>0</v>
      </c>
      <c r="BG362" s="29">
        <f t="shared" si="451"/>
        <v>-600000</v>
      </c>
      <c r="BH362" s="80">
        <f t="shared" si="452"/>
        <v>80.645161290322577</v>
      </c>
      <c r="BI362" s="29">
        <f t="shared" si="453"/>
        <v>-600000</v>
      </c>
      <c r="BJ362" s="81">
        <f t="shared" si="454"/>
        <v>80.645161290322577</v>
      </c>
    </row>
    <row r="363" spans="1:62" ht="28.5" x14ac:dyDescent="0.25">
      <c r="A363" s="25" t="s">
        <v>279</v>
      </c>
      <c r="B363" s="13">
        <v>70</v>
      </c>
      <c r="C363" s="124"/>
      <c r="D363" s="3"/>
      <c r="E363" s="5"/>
      <c r="F363" s="3"/>
      <c r="G363" s="3"/>
      <c r="H363" s="3"/>
      <c r="I363" s="3"/>
      <c r="J363" s="30">
        <f t="shared" ref="J363:BF363" si="499">J364+J374+J380+J388</f>
        <v>1367000</v>
      </c>
      <c r="K363" s="30">
        <f t="shared" ref="K363:U363" si="500">K364+K374+K380+K388</f>
        <v>0</v>
      </c>
      <c r="L363" s="30">
        <f t="shared" si="500"/>
        <v>1349000</v>
      </c>
      <c r="M363" s="30">
        <f t="shared" si="500"/>
        <v>18000</v>
      </c>
      <c r="N363" s="30">
        <f t="shared" si="500"/>
        <v>200000</v>
      </c>
      <c r="O363" s="30">
        <f t="shared" si="500"/>
        <v>0</v>
      </c>
      <c r="P363" s="30">
        <f t="shared" si="500"/>
        <v>200000</v>
      </c>
      <c r="Q363" s="30">
        <f t="shared" si="500"/>
        <v>0</v>
      </c>
      <c r="R363" s="30">
        <f t="shared" si="500"/>
        <v>1567000</v>
      </c>
      <c r="S363" s="30">
        <f t="shared" si="500"/>
        <v>0</v>
      </c>
      <c r="T363" s="30">
        <f t="shared" si="500"/>
        <v>1549000</v>
      </c>
      <c r="U363" s="30">
        <f t="shared" si="500"/>
        <v>18000</v>
      </c>
      <c r="V363" s="30">
        <f t="shared" ref="V363:AC363" si="501">V364+V374+V380+V388</f>
        <v>127000</v>
      </c>
      <c r="W363" s="30">
        <f t="shared" si="501"/>
        <v>0</v>
      </c>
      <c r="X363" s="30">
        <f t="shared" si="501"/>
        <v>127000</v>
      </c>
      <c r="Y363" s="30">
        <f t="shared" si="501"/>
        <v>0</v>
      </c>
      <c r="Z363" s="30">
        <f t="shared" si="501"/>
        <v>1694000</v>
      </c>
      <c r="AA363" s="30">
        <f t="shared" si="501"/>
        <v>0</v>
      </c>
      <c r="AB363" s="30">
        <f t="shared" si="501"/>
        <v>1676000</v>
      </c>
      <c r="AC363" s="30">
        <f t="shared" si="501"/>
        <v>18000</v>
      </c>
      <c r="AD363" s="30">
        <f t="shared" ref="AD363" si="502">AD364+AD374+AD380+AD388</f>
        <v>6700.5</v>
      </c>
      <c r="AE363" s="30">
        <f t="shared" ref="AE363:AY363" si="503">AE364+AE374+AE380+AE388</f>
        <v>0</v>
      </c>
      <c r="AF363" s="30">
        <f t="shared" si="503"/>
        <v>6700.5</v>
      </c>
      <c r="AG363" s="30">
        <f t="shared" si="503"/>
        <v>0</v>
      </c>
      <c r="AH363" s="30">
        <f t="shared" si="503"/>
        <v>1700700.5</v>
      </c>
      <c r="AI363" s="30">
        <f t="shared" si="503"/>
        <v>0</v>
      </c>
      <c r="AJ363" s="30">
        <f t="shared" si="503"/>
        <v>1682700.5</v>
      </c>
      <c r="AK363" s="30">
        <f t="shared" si="503"/>
        <v>18000</v>
      </c>
      <c r="AL363" s="30">
        <f t="shared" si="503"/>
        <v>0</v>
      </c>
      <c r="AM363" s="30">
        <f t="shared" si="503"/>
        <v>0</v>
      </c>
      <c r="AN363" s="30">
        <f t="shared" si="503"/>
        <v>0</v>
      </c>
      <c r="AO363" s="30">
        <f t="shared" si="503"/>
        <v>0</v>
      </c>
      <c r="AP363" s="30">
        <f t="shared" si="503"/>
        <v>0</v>
      </c>
      <c r="AQ363" s="30">
        <f t="shared" si="503"/>
        <v>4202200</v>
      </c>
      <c r="AR363" s="30">
        <f t="shared" si="503"/>
        <v>0</v>
      </c>
      <c r="AS363" s="30">
        <f t="shared" si="503"/>
        <v>4202200</v>
      </c>
      <c r="AT363" s="30">
        <f t="shared" si="503"/>
        <v>-50505</v>
      </c>
      <c r="AU363" s="30">
        <f t="shared" si="503"/>
        <v>4151695</v>
      </c>
      <c r="AV363" s="30">
        <f t="shared" si="503"/>
        <v>7222500</v>
      </c>
      <c r="AW363" s="30">
        <f t="shared" si="503"/>
        <v>0</v>
      </c>
      <c r="AX363" s="30">
        <f t="shared" si="503"/>
        <v>7222500</v>
      </c>
      <c r="AY363" s="30">
        <f t="shared" si="503"/>
        <v>-371920</v>
      </c>
      <c r="AZ363" s="29">
        <f t="shared" si="449"/>
        <v>6850580</v>
      </c>
      <c r="BA363" s="30"/>
      <c r="BB363" s="30">
        <f t="shared" si="499"/>
        <v>1020800</v>
      </c>
      <c r="BC363" s="30">
        <f t="shared" si="499"/>
        <v>1080800</v>
      </c>
      <c r="BD363" s="30">
        <f t="shared" si="499"/>
        <v>0</v>
      </c>
      <c r="BE363" s="30">
        <f t="shared" si="499"/>
        <v>972700</v>
      </c>
      <c r="BF363" s="30">
        <f t="shared" si="499"/>
        <v>18000</v>
      </c>
      <c r="BG363" s="29">
        <f t="shared" si="451"/>
        <v>346200</v>
      </c>
      <c r="BH363" s="80">
        <f t="shared" si="452"/>
        <v>133.91457680250784</v>
      </c>
      <c r="BI363" s="29">
        <f t="shared" si="453"/>
        <v>286200</v>
      </c>
      <c r="BJ363" s="81">
        <f t="shared" si="454"/>
        <v>126.48038490007403</v>
      </c>
    </row>
    <row r="364" spans="1:62" ht="28.5" x14ac:dyDescent="0.25">
      <c r="A364" s="25" t="s">
        <v>9</v>
      </c>
      <c r="B364" s="13">
        <v>70</v>
      </c>
      <c r="C364" s="13">
        <v>0</v>
      </c>
      <c r="D364" s="3" t="s">
        <v>264</v>
      </c>
      <c r="E364" s="26">
        <v>851</v>
      </c>
      <c r="F364" s="27"/>
      <c r="G364" s="27"/>
      <c r="H364" s="27"/>
      <c r="I364" s="27"/>
      <c r="J364" s="30">
        <f>J365+J368+J371</f>
        <v>340800</v>
      </c>
      <c r="K364" s="30">
        <f t="shared" ref="K364:U364" si="504">K365+K368+K371</f>
        <v>0</v>
      </c>
      <c r="L364" s="30">
        <f t="shared" si="504"/>
        <v>340800</v>
      </c>
      <c r="M364" s="30">
        <f t="shared" si="504"/>
        <v>0</v>
      </c>
      <c r="N364" s="30">
        <f t="shared" si="504"/>
        <v>91568</v>
      </c>
      <c r="O364" s="30">
        <f t="shared" si="504"/>
        <v>0</v>
      </c>
      <c r="P364" s="30">
        <f t="shared" si="504"/>
        <v>91568</v>
      </c>
      <c r="Q364" s="30">
        <f t="shared" si="504"/>
        <v>0</v>
      </c>
      <c r="R364" s="30">
        <f t="shared" si="504"/>
        <v>432368</v>
      </c>
      <c r="S364" s="30">
        <f t="shared" si="504"/>
        <v>0</v>
      </c>
      <c r="T364" s="30">
        <f t="shared" si="504"/>
        <v>432368</v>
      </c>
      <c r="U364" s="30">
        <f t="shared" si="504"/>
        <v>0</v>
      </c>
      <c r="V364" s="30">
        <f t="shared" ref="V364" si="505">V365+V368+V371</f>
        <v>0</v>
      </c>
      <c r="W364" s="30">
        <f t="shared" ref="W364" si="506">W365+W368+W371</f>
        <v>0</v>
      </c>
      <c r="X364" s="30">
        <f t="shared" ref="X364" si="507">X365+X368+X371</f>
        <v>0</v>
      </c>
      <c r="Y364" s="30">
        <f t="shared" ref="Y364" si="508">Y365+Y368+Y371</f>
        <v>0</v>
      </c>
      <c r="Z364" s="30">
        <f t="shared" ref="Z364" si="509">Z365+Z368+Z371</f>
        <v>432368</v>
      </c>
      <c r="AA364" s="30">
        <f t="shared" ref="AA364" si="510">AA365+AA368+AA371</f>
        <v>0</v>
      </c>
      <c r="AB364" s="30">
        <f t="shared" ref="AB364" si="511">AB365+AB368+AB371</f>
        <v>432368</v>
      </c>
      <c r="AC364" s="30">
        <f t="shared" ref="AC364:AD364" si="512">AC365+AC368+AC371</f>
        <v>0</v>
      </c>
      <c r="AD364" s="30">
        <f t="shared" si="512"/>
        <v>46700.5</v>
      </c>
      <c r="AE364" s="30">
        <f t="shared" ref="AE364:AY364" si="513">AE365+AE368+AE371</f>
        <v>0</v>
      </c>
      <c r="AF364" s="30">
        <f t="shared" si="513"/>
        <v>46700.5</v>
      </c>
      <c r="AG364" s="30">
        <f t="shared" si="513"/>
        <v>0</v>
      </c>
      <c r="AH364" s="30">
        <f t="shared" si="513"/>
        <v>479068.5</v>
      </c>
      <c r="AI364" s="30">
        <f t="shared" si="513"/>
        <v>0</v>
      </c>
      <c r="AJ364" s="30">
        <f t="shared" si="513"/>
        <v>479068.5</v>
      </c>
      <c r="AK364" s="30">
        <f t="shared" si="513"/>
        <v>0</v>
      </c>
      <c r="AL364" s="30">
        <f t="shared" si="513"/>
        <v>0</v>
      </c>
      <c r="AM364" s="30">
        <f t="shared" si="513"/>
        <v>0</v>
      </c>
      <c r="AN364" s="30">
        <f t="shared" si="513"/>
        <v>0</v>
      </c>
      <c r="AO364" s="30">
        <f t="shared" si="513"/>
        <v>0</v>
      </c>
      <c r="AP364" s="30">
        <f t="shared" si="513"/>
        <v>0</v>
      </c>
      <c r="AQ364" s="30">
        <f t="shared" si="513"/>
        <v>0</v>
      </c>
      <c r="AR364" s="30">
        <f t="shared" si="513"/>
        <v>0</v>
      </c>
      <c r="AS364" s="30">
        <f t="shared" si="513"/>
        <v>0</v>
      </c>
      <c r="AT364" s="30">
        <f t="shared" si="513"/>
        <v>0</v>
      </c>
      <c r="AU364" s="30">
        <f t="shared" si="513"/>
        <v>0</v>
      </c>
      <c r="AV364" s="30">
        <f t="shared" si="513"/>
        <v>0</v>
      </c>
      <c r="AW364" s="30">
        <f t="shared" si="513"/>
        <v>0</v>
      </c>
      <c r="AX364" s="30">
        <f t="shared" si="513"/>
        <v>0</v>
      </c>
      <c r="AY364" s="30">
        <f t="shared" si="513"/>
        <v>0</v>
      </c>
      <c r="AZ364" s="29">
        <f t="shared" si="449"/>
        <v>0</v>
      </c>
      <c r="BA364" s="30"/>
      <c r="BB364" s="30">
        <f t="shared" ref="BB364" si="514">BB368+BB371</f>
        <v>0</v>
      </c>
      <c r="BC364" s="30">
        <f t="shared" ref="BC364:BF364" si="515">BC368+BC371</f>
        <v>150000</v>
      </c>
      <c r="BD364" s="30">
        <f t="shared" si="515"/>
        <v>0</v>
      </c>
      <c r="BE364" s="30">
        <f t="shared" si="515"/>
        <v>60000</v>
      </c>
      <c r="BF364" s="30">
        <f t="shared" si="515"/>
        <v>0</v>
      </c>
      <c r="BG364" s="29">
        <f t="shared" si="451"/>
        <v>340800</v>
      </c>
      <c r="BH364" s="80" t="e">
        <f t="shared" si="452"/>
        <v>#DIV/0!</v>
      </c>
      <c r="BI364" s="29">
        <f t="shared" si="453"/>
        <v>190800</v>
      </c>
      <c r="BJ364" s="81">
        <f t="shared" si="454"/>
        <v>227.2</v>
      </c>
    </row>
    <row r="365" spans="1:62" ht="30" hidden="1" x14ac:dyDescent="0.25">
      <c r="A365" s="12" t="s">
        <v>434</v>
      </c>
      <c r="B365" s="124">
        <v>70</v>
      </c>
      <c r="C365" s="124">
        <v>0</v>
      </c>
      <c r="D365" s="3" t="s">
        <v>264</v>
      </c>
      <c r="E365" s="124">
        <v>851</v>
      </c>
      <c r="F365" s="3" t="s">
        <v>14</v>
      </c>
      <c r="G365" s="3" t="s">
        <v>146</v>
      </c>
      <c r="H365" s="3" t="s">
        <v>442</v>
      </c>
      <c r="I365" s="27"/>
      <c r="J365" s="29">
        <f>J366</f>
        <v>340800</v>
      </c>
      <c r="K365" s="29">
        <f t="shared" ref="K365:U366" si="516">K366</f>
        <v>0</v>
      </c>
      <c r="L365" s="29">
        <f t="shared" si="516"/>
        <v>340800</v>
      </c>
      <c r="M365" s="29">
        <f t="shared" si="516"/>
        <v>0</v>
      </c>
      <c r="N365" s="29">
        <f t="shared" si="516"/>
        <v>0</v>
      </c>
      <c r="O365" s="29">
        <f t="shared" si="516"/>
        <v>0</v>
      </c>
      <c r="P365" s="29">
        <f t="shared" si="516"/>
        <v>0</v>
      </c>
      <c r="Q365" s="29">
        <f t="shared" si="516"/>
        <v>0</v>
      </c>
      <c r="R365" s="29">
        <f t="shared" si="516"/>
        <v>340800</v>
      </c>
      <c r="S365" s="29">
        <f t="shared" si="516"/>
        <v>0</v>
      </c>
      <c r="T365" s="29">
        <f t="shared" si="516"/>
        <v>340800</v>
      </c>
      <c r="U365" s="29">
        <f t="shared" si="516"/>
        <v>0</v>
      </c>
      <c r="V365" s="29">
        <f t="shared" ref="V365:V366" si="517">V366</f>
        <v>0</v>
      </c>
      <c r="W365" s="29">
        <f t="shared" ref="W365:W366" si="518">W366</f>
        <v>0</v>
      </c>
      <c r="X365" s="29">
        <f t="shared" ref="X365:X366" si="519">X366</f>
        <v>0</v>
      </c>
      <c r="Y365" s="29">
        <f t="shared" ref="Y365:Y366" si="520">Y366</f>
        <v>0</v>
      </c>
      <c r="Z365" s="29">
        <f t="shared" ref="Z365:Z366" si="521">Z366</f>
        <v>340800</v>
      </c>
      <c r="AA365" s="29">
        <f t="shared" ref="AA365:AA366" si="522">AA366</f>
        <v>0</v>
      </c>
      <c r="AB365" s="29">
        <f t="shared" ref="AB365:AB366" si="523">AB366</f>
        <v>340800</v>
      </c>
      <c r="AC365" s="29">
        <f t="shared" ref="AC365:AK366" si="524">AC366</f>
        <v>0</v>
      </c>
      <c r="AD365" s="29">
        <f t="shared" si="524"/>
        <v>0</v>
      </c>
      <c r="AE365" s="29">
        <f t="shared" si="524"/>
        <v>0</v>
      </c>
      <c r="AF365" s="29">
        <f t="shared" si="524"/>
        <v>0</v>
      </c>
      <c r="AG365" s="29">
        <f t="shared" si="524"/>
        <v>0</v>
      </c>
      <c r="AH365" s="29">
        <f t="shared" si="524"/>
        <v>340800</v>
      </c>
      <c r="AI365" s="29">
        <f t="shared" si="524"/>
        <v>0</v>
      </c>
      <c r="AJ365" s="29">
        <f t="shared" si="524"/>
        <v>340800</v>
      </c>
      <c r="AK365" s="29">
        <f t="shared" si="524"/>
        <v>0</v>
      </c>
      <c r="AL365" s="29"/>
      <c r="AM365" s="29"/>
      <c r="AN365" s="29"/>
      <c r="AO365" s="29"/>
      <c r="AP365" s="29"/>
      <c r="AQ365" s="29">
        <f t="shared" ref="AQ365:AV366" si="525">AQ366</f>
        <v>0</v>
      </c>
      <c r="AR365" s="29"/>
      <c r="AS365" s="9">
        <f t="shared" si="447"/>
        <v>0</v>
      </c>
      <c r="AT365" s="29"/>
      <c r="AU365" s="9">
        <f t="shared" si="448"/>
        <v>0</v>
      </c>
      <c r="AV365" s="29">
        <f t="shared" si="525"/>
        <v>0</v>
      </c>
      <c r="AW365" s="29"/>
      <c r="AX365" s="29">
        <f t="shared" si="456"/>
        <v>0</v>
      </c>
      <c r="AY365" s="29"/>
      <c r="AZ365" s="29">
        <f t="shared" si="449"/>
        <v>0</v>
      </c>
      <c r="BA365" s="29"/>
      <c r="BB365" s="30"/>
      <c r="BC365" s="30"/>
      <c r="BD365" s="30"/>
      <c r="BE365" s="30"/>
      <c r="BF365" s="30"/>
      <c r="BG365" s="29">
        <f t="shared" si="451"/>
        <v>340800</v>
      </c>
      <c r="BH365" s="80" t="e">
        <f t="shared" si="452"/>
        <v>#DIV/0!</v>
      </c>
      <c r="BI365" s="29">
        <f t="shared" si="453"/>
        <v>340800</v>
      </c>
      <c r="BJ365" s="81" t="e">
        <f t="shared" si="454"/>
        <v>#DIV/0!</v>
      </c>
    </row>
    <row r="366" spans="1:62" hidden="1" x14ac:dyDescent="0.25">
      <c r="A366" s="12" t="s">
        <v>28</v>
      </c>
      <c r="B366" s="124">
        <v>70</v>
      </c>
      <c r="C366" s="124">
        <v>0</v>
      </c>
      <c r="D366" s="3" t="s">
        <v>264</v>
      </c>
      <c r="E366" s="124">
        <v>851</v>
      </c>
      <c r="F366" s="3" t="s">
        <v>14</v>
      </c>
      <c r="G366" s="3" t="s">
        <v>146</v>
      </c>
      <c r="H366" s="3" t="s">
        <v>442</v>
      </c>
      <c r="I366" s="3" t="s">
        <v>29</v>
      </c>
      <c r="J366" s="29">
        <f>J367</f>
        <v>340800</v>
      </c>
      <c r="K366" s="29">
        <f t="shared" si="516"/>
        <v>0</v>
      </c>
      <c r="L366" s="29">
        <f t="shared" si="516"/>
        <v>340800</v>
      </c>
      <c r="M366" s="29">
        <f t="shared" si="516"/>
        <v>0</v>
      </c>
      <c r="N366" s="29">
        <f t="shared" si="516"/>
        <v>0</v>
      </c>
      <c r="O366" s="29">
        <f t="shared" si="516"/>
        <v>0</v>
      </c>
      <c r="P366" s="29">
        <f t="shared" si="516"/>
        <v>0</v>
      </c>
      <c r="Q366" s="29">
        <f t="shared" si="516"/>
        <v>0</v>
      </c>
      <c r="R366" s="29">
        <f t="shared" si="516"/>
        <v>340800</v>
      </c>
      <c r="S366" s="29">
        <f t="shared" si="516"/>
        <v>0</v>
      </c>
      <c r="T366" s="29">
        <f t="shared" si="516"/>
        <v>340800</v>
      </c>
      <c r="U366" s="29">
        <f t="shared" si="516"/>
        <v>0</v>
      </c>
      <c r="V366" s="29">
        <f t="shared" si="517"/>
        <v>0</v>
      </c>
      <c r="W366" s="29">
        <f t="shared" si="518"/>
        <v>0</v>
      </c>
      <c r="X366" s="29">
        <f t="shared" si="519"/>
        <v>0</v>
      </c>
      <c r="Y366" s="29">
        <f t="shared" si="520"/>
        <v>0</v>
      </c>
      <c r="Z366" s="29">
        <f t="shared" si="521"/>
        <v>340800</v>
      </c>
      <c r="AA366" s="29">
        <f t="shared" si="522"/>
        <v>0</v>
      </c>
      <c r="AB366" s="29">
        <f t="shared" si="523"/>
        <v>340800</v>
      </c>
      <c r="AC366" s="29">
        <f t="shared" si="524"/>
        <v>0</v>
      </c>
      <c r="AD366" s="29">
        <f t="shared" si="524"/>
        <v>0</v>
      </c>
      <c r="AE366" s="29">
        <f t="shared" si="524"/>
        <v>0</v>
      </c>
      <c r="AF366" s="29">
        <f t="shared" si="524"/>
        <v>0</v>
      </c>
      <c r="AG366" s="29">
        <f t="shared" si="524"/>
        <v>0</v>
      </c>
      <c r="AH366" s="29">
        <f t="shared" si="524"/>
        <v>340800</v>
      </c>
      <c r="AI366" s="29">
        <f t="shared" si="524"/>
        <v>0</v>
      </c>
      <c r="AJ366" s="29">
        <f t="shared" si="524"/>
        <v>340800</v>
      </c>
      <c r="AK366" s="29">
        <f t="shared" si="524"/>
        <v>0</v>
      </c>
      <c r="AL366" s="29"/>
      <c r="AM366" s="29"/>
      <c r="AN366" s="29"/>
      <c r="AO366" s="29"/>
      <c r="AP366" s="29"/>
      <c r="AQ366" s="29">
        <f t="shared" si="525"/>
        <v>0</v>
      </c>
      <c r="AR366" s="29"/>
      <c r="AS366" s="9">
        <f t="shared" si="447"/>
        <v>0</v>
      </c>
      <c r="AT366" s="29"/>
      <c r="AU366" s="9">
        <f t="shared" si="448"/>
        <v>0</v>
      </c>
      <c r="AV366" s="29">
        <f t="shared" si="525"/>
        <v>0</v>
      </c>
      <c r="AW366" s="29"/>
      <c r="AX366" s="29">
        <f t="shared" si="456"/>
        <v>0</v>
      </c>
      <c r="AY366" s="29"/>
      <c r="AZ366" s="29">
        <f t="shared" si="449"/>
        <v>0</v>
      </c>
      <c r="BA366" s="29"/>
      <c r="BB366" s="30"/>
      <c r="BC366" s="30"/>
      <c r="BD366" s="30"/>
      <c r="BE366" s="30"/>
      <c r="BF366" s="30"/>
      <c r="BG366" s="29">
        <f t="shared" si="451"/>
        <v>340800</v>
      </c>
      <c r="BH366" s="80" t="e">
        <f t="shared" si="452"/>
        <v>#DIV/0!</v>
      </c>
      <c r="BI366" s="29">
        <f t="shared" si="453"/>
        <v>340800</v>
      </c>
      <c r="BJ366" s="81" t="e">
        <f t="shared" si="454"/>
        <v>#DIV/0!</v>
      </c>
    </row>
    <row r="367" spans="1:62" hidden="1" x14ac:dyDescent="0.25">
      <c r="A367" s="12" t="s">
        <v>436</v>
      </c>
      <c r="B367" s="124">
        <v>70</v>
      </c>
      <c r="C367" s="124">
        <v>0</v>
      </c>
      <c r="D367" s="3" t="s">
        <v>264</v>
      </c>
      <c r="E367" s="124">
        <v>851</v>
      </c>
      <c r="F367" s="3" t="s">
        <v>14</v>
      </c>
      <c r="G367" s="3" t="s">
        <v>146</v>
      </c>
      <c r="H367" s="3" t="s">
        <v>442</v>
      </c>
      <c r="I367" s="3" t="s">
        <v>437</v>
      </c>
      <c r="J367" s="29">
        <f>'7.ВС'!J38</f>
        <v>340800</v>
      </c>
      <c r="K367" s="29">
        <f>'7.ВС'!K38</f>
        <v>0</v>
      </c>
      <c r="L367" s="29">
        <f>'7.ВС'!L38</f>
        <v>340800</v>
      </c>
      <c r="M367" s="29">
        <f>'7.ВС'!M38</f>
        <v>0</v>
      </c>
      <c r="N367" s="29">
        <f>'7.ВС'!N38</f>
        <v>0</v>
      </c>
      <c r="O367" s="29">
        <f>'7.ВС'!O38</f>
        <v>0</v>
      </c>
      <c r="P367" s="29">
        <f>'7.ВС'!P38</f>
        <v>0</v>
      </c>
      <c r="Q367" s="29">
        <f>'7.ВС'!Q38</f>
        <v>0</v>
      </c>
      <c r="R367" s="29">
        <f>'7.ВС'!R38</f>
        <v>340800</v>
      </c>
      <c r="S367" s="29">
        <f>'7.ВС'!S38</f>
        <v>0</v>
      </c>
      <c r="T367" s="29">
        <f>'7.ВС'!T38</f>
        <v>340800</v>
      </c>
      <c r="U367" s="29">
        <f>'7.ВС'!U38</f>
        <v>0</v>
      </c>
      <c r="V367" s="29">
        <f>'7.ВС'!V38</f>
        <v>0</v>
      </c>
      <c r="W367" s="29">
        <f>'7.ВС'!W38</f>
        <v>0</v>
      </c>
      <c r="X367" s="29">
        <f>'7.ВС'!X38</f>
        <v>0</v>
      </c>
      <c r="Y367" s="29">
        <f>'7.ВС'!Y38</f>
        <v>0</v>
      </c>
      <c r="Z367" s="29">
        <f>'7.ВС'!Z38</f>
        <v>340800</v>
      </c>
      <c r="AA367" s="29">
        <f>'7.ВС'!AA38</f>
        <v>0</v>
      </c>
      <c r="AB367" s="29">
        <f>'7.ВС'!AB38</f>
        <v>340800</v>
      </c>
      <c r="AC367" s="29">
        <f>'7.ВС'!AC38</f>
        <v>0</v>
      </c>
      <c r="AD367" s="29">
        <f>'7.ВС'!AD38</f>
        <v>0</v>
      </c>
      <c r="AE367" s="29">
        <f>'7.ВС'!AE38</f>
        <v>0</v>
      </c>
      <c r="AF367" s="29">
        <f>'7.ВС'!AF38</f>
        <v>0</v>
      </c>
      <c r="AG367" s="29">
        <f>'7.ВС'!AG38</f>
        <v>0</v>
      </c>
      <c r="AH367" s="29">
        <f>'7.ВС'!AH38</f>
        <v>340800</v>
      </c>
      <c r="AI367" s="29">
        <f>'7.ВС'!AI38</f>
        <v>0</v>
      </c>
      <c r="AJ367" s="29">
        <f>'7.ВС'!AJ38</f>
        <v>340800</v>
      </c>
      <c r="AK367" s="29">
        <f>'7.ВС'!AK38</f>
        <v>0</v>
      </c>
      <c r="AL367" s="29"/>
      <c r="AM367" s="29"/>
      <c r="AN367" s="29"/>
      <c r="AO367" s="29"/>
      <c r="AP367" s="29"/>
      <c r="AQ367" s="29">
        <f>'7.ВС'!AQ38</f>
        <v>0</v>
      </c>
      <c r="AR367" s="29"/>
      <c r="AS367" s="9">
        <f t="shared" si="447"/>
        <v>0</v>
      </c>
      <c r="AT367" s="29"/>
      <c r="AU367" s="9">
        <f t="shared" si="448"/>
        <v>0</v>
      </c>
      <c r="AV367" s="29">
        <f>'7.ВС'!AV38</f>
        <v>0</v>
      </c>
      <c r="AW367" s="29"/>
      <c r="AX367" s="29">
        <f t="shared" si="456"/>
        <v>0</v>
      </c>
      <c r="AY367" s="29"/>
      <c r="AZ367" s="29">
        <f t="shared" si="449"/>
        <v>0</v>
      </c>
      <c r="BA367" s="29"/>
      <c r="BB367" s="30"/>
      <c r="BC367" s="30"/>
      <c r="BD367" s="30"/>
      <c r="BE367" s="30"/>
      <c r="BF367" s="30"/>
      <c r="BG367" s="29">
        <f t="shared" si="451"/>
        <v>340800</v>
      </c>
      <c r="BH367" s="80" t="e">
        <f t="shared" si="452"/>
        <v>#DIV/0!</v>
      </c>
      <c r="BI367" s="29">
        <f t="shared" si="453"/>
        <v>340800</v>
      </c>
      <c r="BJ367" s="81" t="e">
        <f t="shared" si="454"/>
        <v>#DIV/0!</v>
      </c>
    </row>
    <row r="368" spans="1:62" ht="18" customHeight="1" x14ac:dyDescent="0.25">
      <c r="A368" s="22" t="s">
        <v>136</v>
      </c>
      <c r="B368" s="124">
        <v>70</v>
      </c>
      <c r="C368" s="124">
        <v>0</v>
      </c>
      <c r="D368" s="3" t="s">
        <v>264</v>
      </c>
      <c r="E368" s="124">
        <v>851</v>
      </c>
      <c r="F368" s="3" t="s">
        <v>14</v>
      </c>
      <c r="G368" s="3" t="s">
        <v>146</v>
      </c>
      <c r="H368" s="3" t="s">
        <v>419</v>
      </c>
      <c r="I368" s="3"/>
      <c r="J368" s="29">
        <f t="shared" ref="J368:BF368" si="526">J369</f>
        <v>0</v>
      </c>
      <c r="K368" s="29">
        <f t="shared" si="526"/>
        <v>0</v>
      </c>
      <c r="L368" s="29">
        <f t="shared" si="526"/>
        <v>0</v>
      </c>
      <c r="M368" s="29">
        <f t="shared" si="526"/>
        <v>0</v>
      </c>
      <c r="N368" s="29">
        <f t="shared" si="526"/>
        <v>91568</v>
      </c>
      <c r="O368" s="29">
        <f t="shared" si="526"/>
        <v>0</v>
      </c>
      <c r="P368" s="29">
        <f t="shared" si="526"/>
        <v>91568</v>
      </c>
      <c r="Q368" s="29">
        <f t="shared" si="526"/>
        <v>0</v>
      </c>
      <c r="R368" s="29">
        <f t="shared" si="526"/>
        <v>91568</v>
      </c>
      <c r="S368" s="29">
        <f t="shared" si="526"/>
        <v>0</v>
      </c>
      <c r="T368" s="29">
        <f t="shared" si="526"/>
        <v>91568</v>
      </c>
      <c r="U368" s="29">
        <f t="shared" si="526"/>
        <v>0</v>
      </c>
      <c r="V368" s="29">
        <f t="shared" si="526"/>
        <v>0</v>
      </c>
      <c r="W368" s="29">
        <f t="shared" si="526"/>
        <v>0</v>
      </c>
      <c r="X368" s="29">
        <f t="shared" si="526"/>
        <v>0</v>
      </c>
      <c r="Y368" s="29">
        <f t="shared" si="526"/>
        <v>0</v>
      </c>
      <c r="Z368" s="29">
        <f t="shared" si="526"/>
        <v>91568</v>
      </c>
      <c r="AA368" s="29">
        <f t="shared" si="526"/>
        <v>0</v>
      </c>
      <c r="AB368" s="29">
        <f t="shared" si="526"/>
        <v>91568</v>
      </c>
      <c r="AC368" s="29">
        <f t="shared" si="526"/>
        <v>0</v>
      </c>
      <c r="AD368" s="29">
        <f t="shared" si="526"/>
        <v>40000</v>
      </c>
      <c r="AE368" s="29">
        <f t="shared" si="526"/>
        <v>0</v>
      </c>
      <c r="AF368" s="29">
        <f t="shared" si="526"/>
        <v>40000</v>
      </c>
      <c r="AG368" s="29">
        <f t="shared" si="526"/>
        <v>0</v>
      </c>
      <c r="AH368" s="29">
        <f t="shared" si="526"/>
        <v>131568</v>
      </c>
      <c r="AI368" s="29">
        <f t="shared" si="526"/>
        <v>0</v>
      </c>
      <c r="AJ368" s="29">
        <f t="shared" si="526"/>
        <v>131568</v>
      </c>
      <c r="AK368" s="29">
        <f t="shared" si="526"/>
        <v>0</v>
      </c>
      <c r="AL368" s="29"/>
      <c r="AM368" s="29"/>
      <c r="AN368" s="29"/>
      <c r="AO368" s="29"/>
      <c r="AP368" s="29"/>
      <c r="AQ368" s="29">
        <f t="shared" si="526"/>
        <v>0</v>
      </c>
      <c r="AR368" s="29"/>
      <c r="AS368" s="9">
        <f t="shared" si="447"/>
        <v>0</v>
      </c>
      <c r="AT368" s="29"/>
      <c r="AU368" s="9">
        <f t="shared" si="448"/>
        <v>0</v>
      </c>
      <c r="AV368" s="29">
        <f t="shared" si="526"/>
        <v>0</v>
      </c>
      <c r="AW368" s="29"/>
      <c r="AX368" s="29">
        <f t="shared" si="456"/>
        <v>0</v>
      </c>
      <c r="AY368" s="29"/>
      <c r="AZ368" s="29">
        <f t="shared" si="449"/>
        <v>0</v>
      </c>
      <c r="BA368" s="29"/>
      <c r="BB368" s="29">
        <f t="shared" si="526"/>
        <v>0</v>
      </c>
      <c r="BC368" s="29">
        <f t="shared" si="526"/>
        <v>90000</v>
      </c>
      <c r="BD368" s="29">
        <f t="shared" si="526"/>
        <v>0</v>
      </c>
      <c r="BE368" s="29">
        <f t="shared" si="526"/>
        <v>0</v>
      </c>
      <c r="BF368" s="29">
        <f t="shared" si="526"/>
        <v>0</v>
      </c>
      <c r="BG368" s="29">
        <f t="shared" si="451"/>
        <v>0</v>
      </c>
      <c r="BH368" s="80" t="e">
        <f t="shared" si="452"/>
        <v>#DIV/0!</v>
      </c>
      <c r="BI368" s="29">
        <f t="shared" si="453"/>
        <v>-90000</v>
      </c>
      <c r="BJ368" s="81">
        <f t="shared" si="454"/>
        <v>0</v>
      </c>
    </row>
    <row r="369" spans="1:62" ht="30" x14ac:dyDescent="0.25">
      <c r="A369" s="126" t="s">
        <v>131</v>
      </c>
      <c r="B369" s="124">
        <v>70</v>
      </c>
      <c r="C369" s="124">
        <v>0</v>
      </c>
      <c r="D369" s="3" t="s">
        <v>264</v>
      </c>
      <c r="E369" s="124">
        <v>851</v>
      </c>
      <c r="F369" s="3" t="s">
        <v>14</v>
      </c>
      <c r="G369" s="3" t="s">
        <v>146</v>
      </c>
      <c r="H369" s="3" t="s">
        <v>419</v>
      </c>
      <c r="I369" s="3" t="s">
        <v>132</v>
      </c>
      <c r="J369" s="29">
        <f t="shared" ref="J369:BF369" si="527">J370</f>
        <v>0</v>
      </c>
      <c r="K369" s="29">
        <f t="shared" si="527"/>
        <v>0</v>
      </c>
      <c r="L369" s="29">
        <f t="shared" si="527"/>
        <v>0</v>
      </c>
      <c r="M369" s="29">
        <f t="shared" si="527"/>
        <v>0</v>
      </c>
      <c r="N369" s="29">
        <f t="shared" si="527"/>
        <v>91568</v>
      </c>
      <c r="O369" s="29">
        <f t="shared" si="527"/>
        <v>0</v>
      </c>
      <c r="P369" s="29">
        <f t="shared" si="527"/>
        <v>91568</v>
      </c>
      <c r="Q369" s="29">
        <f t="shared" si="527"/>
        <v>0</v>
      </c>
      <c r="R369" s="29">
        <f t="shared" si="527"/>
        <v>91568</v>
      </c>
      <c r="S369" s="29">
        <f t="shared" si="527"/>
        <v>0</v>
      </c>
      <c r="T369" s="29">
        <f t="shared" si="527"/>
        <v>91568</v>
      </c>
      <c r="U369" s="29">
        <f t="shared" si="527"/>
        <v>0</v>
      </c>
      <c r="V369" s="29">
        <f t="shared" si="527"/>
        <v>0</v>
      </c>
      <c r="W369" s="29">
        <f t="shared" si="527"/>
        <v>0</v>
      </c>
      <c r="X369" s="29">
        <f t="shared" si="527"/>
        <v>0</v>
      </c>
      <c r="Y369" s="29">
        <f t="shared" si="527"/>
        <v>0</v>
      </c>
      <c r="Z369" s="29">
        <f t="shared" si="527"/>
        <v>91568</v>
      </c>
      <c r="AA369" s="29">
        <f t="shared" si="527"/>
        <v>0</v>
      </c>
      <c r="AB369" s="29">
        <f t="shared" si="527"/>
        <v>91568</v>
      </c>
      <c r="AC369" s="29">
        <f t="shared" si="527"/>
        <v>0</v>
      </c>
      <c r="AD369" s="29">
        <f t="shared" si="527"/>
        <v>40000</v>
      </c>
      <c r="AE369" s="29">
        <f t="shared" si="527"/>
        <v>0</v>
      </c>
      <c r="AF369" s="29">
        <f t="shared" si="527"/>
        <v>40000</v>
      </c>
      <c r="AG369" s="29">
        <f t="shared" si="527"/>
        <v>0</v>
      </c>
      <c r="AH369" s="29">
        <f t="shared" si="527"/>
        <v>131568</v>
      </c>
      <c r="AI369" s="29">
        <f t="shared" si="527"/>
        <v>0</v>
      </c>
      <c r="AJ369" s="29">
        <f t="shared" si="527"/>
        <v>131568</v>
      </c>
      <c r="AK369" s="29">
        <f t="shared" si="527"/>
        <v>0</v>
      </c>
      <c r="AL369" s="29"/>
      <c r="AM369" s="29"/>
      <c r="AN369" s="29"/>
      <c r="AO369" s="29"/>
      <c r="AP369" s="29"/>
      <c r="AQ369" s="29">
        <f t="shared" si="527"/>
        <v>0</v>
      </c>
      <c r="AR369" s="29"/>
      <c r="AS369" s="9">
        <f t="shared" si="447"/>
        <v>0</v>
      </c>
      <c r="AT369" s="29"/>
      <c r="AU369" s="9">
        <f t="shared" si="448"/>
        <v>0</v>
      </c>
      <c r="AV369" s="29">
        <f t="shared" si="527"/>
        <v>0</v>
      </c>
      <c r="AW369" s="29"/>
      <c r="AX369" s="29">
        <f t="shared" si="456"/>
        <v>0</v>
      </c>
      <c r="AY369" s="29"/>
      <c r="AZ369" s="29">
        <f t="shared" si="449"/>
        <v>0</v>
      </c>
      <c r="BA369" s="29"/>
      <c r="BB369" s="29">
        <f t="shared" si="527"/>
        <v>0</v>
      </c>
      <c r="BC369" s="29">
        <f t="shared" si="527"/>
        <v>90000</v>
      </c>
      <c r="BD369" s="29">
        <f t="shared" si="527"/>
        <v>0</v>
      </c>
      <c r="BE369" s="29">
        <f t="shared" si="527"/>
        <v>0</v>
      </c>
      <c r="BF369" s="29">
        <f t="shared" si="527"/>
        <v>0</v>
      </c>
      <c r="BG369" s="29">
        <f t="shared" si="451"/>
        <v>0</v>
      </c>
      <c r="BH369" s="80" t="e">
        <f t="shared" si="452"/>
        <v>#DIV/0!</v>
      </c>
      <c r="BI369" s="29">
        <f t="shared" si="453"/>
        <v>-90000</v>
      </c>
      <c r="BJ369" s="81">
        <f t="shared" si="454"/>
        <v>0</v>
      </c>
    </row>
    <row r="370" spans="1:62" ht="49.5" customHeight="1" x14ac:dyDescent="0.25">
      <c r="A370" s="126" t="s">
        <v>133</v>
      </c>
      <c r="B370" s="124">
        <v>70</v>
      </c>
      <c r="C370" s="124">
        <v>0</v>
      </c>
      <c r="D370" s="3" t="s">
        <v>264</v>
      </c>
      <c r="E370" s="124">
        <v>851</v>
      </c>
      <c r="F370" s="3" t="s">
        <v>14</v>
      </c>
      <c r="G370" s="3" t="s">
        <v>146</v>
      </c>
      <c r="H370" s="3" t="s">
        <v>419</v>
      </c>
      <c r="I370" s="3" t="s">
        <v>134</v>
      </c>
      <c r="J370" s="29">
        <f>'7.ВС'!J207</f>
        <v>0</v>
      </c>
      <c r="K370" s="29">
        <f>'7.ВС'!K207</f>
        <v>0</v>
      </c>
      <c r="L370" s="29">
        <f>'7.ВС'!L207</f>
        <v>0</v>
      </c>
      <c r="M370" s="29">
        <f>'7.ВС'!M207</f>
        <v>0</v>
      </c>
      <c r="N370" s="29">
        <f>'7.ВС'!N207</f>
        <v>91568</v>
      </c>
      <c r="O370" s="29">
        <f>'7.ВС'!O207</f>
        <v>0</v>
      </c>
      <c r="P370" s="29">
        <f>'7.ВС'!P207</f>
        <v>91568</v>
      </c>
      <c r="Q370" s="29">
        <f>'7.ВС'!Q207</f>
        <v>0</v>
      </c>
      <c r="R370" s="29">
        <f>'7.ВС'!R207</f>
        <v>91568</v>
      </c>
      <c r="S370" s="29">
        <f>'7.ВС'!S207</f>
        <v>0</v>
      </c>
      <c r="T370" s="29">
        <f>'7.ВС'!T207</f>
        <v>91568</v>
      </c>
      <c r="U370" s="29">
        <f>'7.ВС'!U207</f>
        <v>0</v>
      </c>
      <c r="V370" s="29">
        <f>'7.ВС'!V207</f>
        <v>0</v>
      </c>
      <c r="W370" s="29">
        <f>'7.ВС'!W207</f>
        <v>0</v>
      </c>
      <c r="X370" s="29">
        <f>'7.ВС'!X207</f>
        <v>0</v>
      </c>
      <c r="Y370" s="29">
        <f>'7.ВС'!Y207</f>
        <v>0</v>
      </c>
      <c r="Z370" s="29">
        <f>'7.ВС'!Z207</f>
        <v>91568</v>
      </c>
      <c r="AA370" s="29">
        <f>'7.ВС'!AA207</f>
        <v>0</v>
      </c>
      <c r="AB370" s="29">
        <f>'7.ВС'!AB207</f>
        <v>91568</v>
      </c>
      <c r="AC370" s="29">
        <f>'7.ВС'!AC207</f>
        <v>0</v>
      </c>
      <c r="AD370" s="29">
        <f>'7.ВС'!AD207</f>
        <v>40000</v>
      </c>
      <c r="AE370" s="29">
        <f>'7.ВС'!AE207</f>
        <v>0</v>
      </c>
      <c r="AF370" s="29">
        <f>'7.ВС'!AF207</f>
        <v>40000</v>
      </c>
      <c r="AG370" s="29">
        <f>'7.ВС'!AG207</f>
        <v>0</v>
      </c>
      <c r="AH370" s="29">
        <f>'7.ВС'!AH207</f>
        <v>131568</v>
      </c>
      <c r="AI370" s="29">
        <f>'7.ВС'!AI207</f>
        <v>0</v>
      </c>
      <c r="AJ370" s="29">
        <f>'7.ВС'!AJ207</f>
        <v>131568</v>
      </c>
      <c r="AK370" s="29">
        <f>'7.ВС'!AK207</f>
        <v>0</v>
      </c>
      <c r="AL370" s="29"/>
      <c r="AM370" s="29"/>
      <c r="AN370" s="29"/>
      <c r="AO370" s="29"/>
      <c r="AP370" s="29"/>
      <c r="AQ370" s="29">
        <f>'7.ВС'!AQ207</f>
        <v>0</v>
      </c>
      <c r="AR370" s="29"/>
      <c r="AS370" s="9">
        <f t="shared" si="447"/>
        <v>0</v>
      </c>
      <c r="AT370" s="29"/>
      <c r="AU370" s="9">
        <f t="shared" si="448"/>
        <v>0</v>
      </c>
      <c r="AV370" s="29">
        <f>'7.ВС'!AV207</f>
        <v>0</v>
      </c>
      <c r="AW370" s="29"/>
      <c r="AX370" s="29">
        <f t="shared" si="456"/>
        <v>0</v>
      </c>
      <c r="AY370" s="29"/>
      <c r="AZ370" s="29">
        <f t="shared" si="449"/>
        <v>0</v>
      </c>
      <c r="BA370" s="29"/>
      <c r="BB370" s="29">
        <f>'7.ВС'!BA207</f>
        <v>0</v>
      </c>
      <c r="BC370" s="29">
        <f>'7.ВС'!BB207</f>
        <v>90000</v>
      </c>
      <c r="BD370" s="29">
        <f>'7.ВС'!BC207</f>
        <v>0</v>
      </c>
      <c r="BE370" s="29">
        <f>'7.ВС'!BD207</f>
        <v>0</v>
      </c>
      <c r="BF370" s="29">
        <f>'7.ВС'!BE207</f>
        <v>0</v>
      </c>
      <c r="BG370" s="29">
        <f t="shared" si="451"/>
        <v>0</v>
      </c>
      <c r="BH370" s="80" t="e">
        <f t="shared" si="452"/>
        <v>#DIV/0!</v>
      </c>
      <c r="BI370" s="29">
        <f t="shared" si="453"/>
        <v>-90000</v>
      </c>
      <c r="BJ370" s="81">
        <f t="shared" si="454"/>
        <v>0</v>
      </c>
    </row>
    <row r="371" spans="1:62" ht="64.5" customHeight="1" x14ac:dyDescent="0.25">
      <c r="A371" s="22" t="s">
        <v>139</v>
      </c>
      <c r="B371" s="124">
        <v>70</v>
      </c>
      <c r="C371" s="124">
        <v>0</v>
      </c>
      <c r="D371" s="3" t="s">
        <v>264</v>
      </c>
      <c r="E371" s="124">
        <v>851</v>
      </c>
      <c r="F371" s="3"/>
      <c r="G371" s="3"/>
      <c r="H371" s="3" t="s">
        <v>359</v>
      </c>
      <c r="I371" s="3"/>
      <c r="J371" s="29">
        <f t="shared" ref="J371:BF371" si="528">J372</f>
        <v>0</v>
      </c>
      <c r="K371" s="29">
        <f t="shared" si="528"/>
        <v>0</v>
      </c>
      <c r="L371" s="29">
        <f t="shared" si="528"/>
        <v>0</v>
      </c>
      <c r="M371" s="29">
        <f t="shared" si="528"/>
        <v>0</v>
      </c>
      <c r="N371" s="29">
        <f t="shared" si="528"/>
        <v>0</v>
      </c>
      <c r="O371" s="29">
        <f t="shared" si="528"/>
        <v>0</v>
      </c>
      <c r="P371" s="29">
        <f t="shared" si="528"/>
        <v>0</v>
      </c>
      <c r="Q371" s="29">
        <f t="shared" si="528"/>
        <v>0</v>
      </c>
      <c r="R371" s="29">
        <f t="shared" si="528"/>
        <v>0</v>
      </c>
      <c r="S371" s="29">
        <f t="shared" si="528"/>
        <v>0</v>
      </c>
      <c r="T371" s="29">
        <f t="shared" si="528"/>
        <v>0</v>
      </c>
      <c r="U371" s="29">
        <f t="shared" si="528"/>
        <v>0</v>
      </c>
      <c r="V371" s="29">
        <f t="shared" si="528"/>
        <v>0</v>
      </c>
      <c r="W371" s="29">
        <f t="shared" si="528"/>
        <v>0</v>
      </c>
      <c r="X371" s="29">
        <f t="shared" si="528"/>
        <v>0</v>
      </c>
      <c r="Y371" s="29">
        <f t="shared" si="528"/>
        <v>0</v>
      </c>
      <c r="Z371" s="29">
        <f t="shared" si="528"/>
        <v>0</v>
      </c>
      <c r="AA371" s="29">
        <f t="shared" si="528"/>
        <v>0</v>
      </c>
      <c r="AB371" s="29">
        <f t="shared" si="528"/>
        <v>0</v>
      </c>
      <c r="AC371" s="29">
        <f t="shared" si="528"/>
        <v>0</v>
      </c>
      <c r="AD371" s="29">
        <f t="shared" si="528"/>
        <v>6700.5</v>
      </c>
      <c r="AE371" s="29">
        <f t="shared" si="528"/>
        <v>0</v>
      </c>
      <c r="AF371" s="29">
        <f t="shared" si="528"/>
        <v>6700.5</v>
      </c>
      <c r="AG371" s="29">
        <f t="shared" si="528"/>
        <v>0</v>
      </c>
      <c r="AH371" s="29">
        <f t="shared" si="528"/>
        <v>6700.5</v>
      </c>
      <c r="AI371" s="29">
        <f t="shared" si="528"/>
        <v>0</v>
      </c>
      <c r="AJ371" s="29">
        <f t="shared" si="528"/>
        <v>6700.5</v>
      </c>
      <c r="AK371" s="29">
        <f t="shared" si="528"/>
        <v>0</v>
      </c>
      <c r="AL371" s="29"/>
      <c r="AM371" s="29"/>
      <c r="AN371" s="29"/>
      <c r="AO371" s="29"/>
      <c r="AP371" s="29"/>
      <c r="AQ371" s="29">
        <f t="shared" si="528"/>
        <v>0</v>
      </c>
      <c r="AR371" s="29"/>
      <c r="AS371" s="9">
        <f t="shared" si="447"/>
        <v>0</v>
      </c>
      <c r="AT371" s="29"/>
      <c r="AU371" s="9">
        <f t="shared" si="448"/>
        <v>0</v>
      </c>
      <c r="AV371" s="29">
        <f t="shared" si="528"/>
        <v>0</v>
      </c>
      <c r="AW371" s="29"/>
      <c r="AX371" s="29">
        <f t="shared" si="456"/>
        <v>0</v>
      </c>
      <c r="AY371" s="29"/>
      <c r="AZ371" s="29">
        <f t="shared" si="449"/>
        <v>0</v>
      </c>
      <c r="BA371" s="29"/>
      <c r="BB371" s="29">
        <f t="shared" si="528"/>
        <v>0</v>
      </c>
      <c r="BC371" s="29">
        <f t="shared" si="528"/>
        <v>60000</v>
      </c>
      <c r="BD371" s="29">
        <f t="shared" si="528"/>
        <v>0</v>
      </c>
      <c r="BE371" s="29">
        <f t="shared" si="528"/>
        <v>60000</v>
      </c>
      <c r="BF371" s="29">
        <f t="shared" si="528"/>
        <v>0</v>
      </c>
      <c r="BG371" s="29">
        <f t="shared" ref="BG371:BG398" si="529">J371-BB371</f>
        <v>0</v>
      </c>
      <c r="BH371" s="80" t="e">
        <f t="shared" ref="BH371:BH398" si="530">J371/BB371*100</f>
        <v>#DIV/0!</v>
      </c>
      <c r="BI371" s="29">
        <f t="shared" ref="BI371:BI398" si="531">J371-BC371</f>
        <v>-60000</v>
      </c>
      <c r="BJ371" s="81">
        <f t="shared" ref="BJ371:BJ398" si="532">J371/BC371*100</f>
        <v>0</v>
      </c>
    </row>
    <row r="372" spans="1:62" ht="18" customHeight="1" x14ac:dyDescent="0.25">
      <c r="A372" s="106" t="s">
        <v>28</v>
      </c>
      <c r="B372" s="124">
        <v>70</v>
      </c>
      <c r="C372" s="124">
        <v>0</v>
      </c>
      <c r="D372" s="3" t="s">
        <v>264</v>
      </c>
      <c r="E372" s="124">
        <v>851</v>
      </c>
      <c r="F372" s="3"/>
      <c r="G372" s="3"/>
      <c r="H372" s="3" t="s">
        <v>359</v>
      </c>
      <c r="I372" s="3" t="s">
        <v>29</v>
      </c>
      <c r="J372" s="29">
        <f t="shared" ref="J372:BF372" si="533">J373</f>
        <v>0</v>
      </c>
      <c r="K372" s="29">
        <f t="shared" si="533"/>
        <v>0</v>
      </c>
      <c r="L372" s="29">
        <f t="shared" si="533"/>
        <v>0</v>
      </c>
      <c r="M372" s="29">
        <f t="shared" si="533"/>
        <v>0</v>
      </c>
      <c r="N372" s="29">
        <f t="shared" si="533"/>
        <v>0</v>
      </c>
      <c r="O372" s="29">
        <f t="shared" si="533"/>
        <v>0</v>
      </c>
      <c r="P372" s="29">
        <f t="shared" si="533"/>
        <v>0</v>
      </c>
      <c r="Q372" s="29">
        <f t="shared" si="533"/>
        <v>0</v>
      </c>
      <c r="R372" s="29">
        <f t="shared" si="533"/>
        <v>0</v>
      </c>
      <c r="S372" s="29">
        <f t="shared" si="533"/>
        <v>0</v>
      </c>
      <c r="T372" s="29">
        <f t="shared" si="533"/>
        <v>0</v>
      </c>
      <c r="U372" s="29">
        <f t="shared" si="533"/>
        <v>0</v>
      </c>
      <c r="V372" s="29">
        <f t="shared" si="533"/>
        <v>0</v>
      </c>
      <c r="W372" s="29">
        <f t="shared" si="533"/>
        <v>0</v>
      </c>
      <c r="X372" s="29">
        <f t="shared" si="533"/>
        <v>0</v>
      </c>
      <c r="Y372" s="29">
        <f t="shared" si="533"/>
        <v>0</v>
      </c>
      <c r="Z372" s="29">
        <f t="shared" si="533"/>
        <v>0</v>
      </c>
      <c r="AA372" s="29">
        <f t="shared" si="533"/>
        <v>0</v>
      </c>
      <c r="AB372" s="29">
        <f t="shared" si="533"/>
        <v>0</v>
      </c>
      <c r="AC372" s="29">
        <f t="shared" si="533"/>
        <v>0</v>
      </c>
      <c r="AD372" s="29">
        <f t="shared" si="533"/>
        <v>6700.5</v>
      </c>
      <c r="AE372" s="29">
        <f t="shared" si="533"/>
        <v>0</v>
      </c>
      <c r="AF372" s="29">
        <f t="shared" si="533"/>
        <v>6700.5</v>
      </c>
      <c r="AG372" s="29">
        <f t="shared" si="533"/>
        <v>0</v>
      </c>
      <c r="AH372" s="29">
        <f t="shared" si="533"/>
        <v>6700.5</v>
      </c>
      <c r="AI372" s="29">
        <f t="shared" si="533"/>
        <v>0</v>
      </c>
      <c r="AJ372" s="29">
        <f t="shared" si="533"/>
        <v>6700.5</v>
      </c>
      <c r="AK372" s="29">
        <f t="shared" si="533"/>
        <v>0</v>
      </c>
      <c r="AL372" s="29"/>
      <c r="AM372" s="29"/>
      <c r="AN372" s="29"/>
      <c r="AO372" s="29"/>
      <c r="AP372" s="29"/>
      <c r="AQ372" s="29">
        <f t="shared" si="533"/>
        <v>0</v>
      </c>
      <c r="AR372" s="29"/>
      <c r="AS372" s="9">
        <f t="shared" si="447"/>
        <v>0</v>
      </c>
      <c r="AT372" s="29"/>
      <c r="AU372" s="9">
        <f t="shared" si="448"/>
        <v>0</v>
      </c>
      <c r="AV372" s="29">
        <f t="shared" si="533"/>
        <v>0</v>
      </c>
      <c r="AW372" s="29"/>
      <c r="AX372" s="29">
        <f t="shared" si="456"/>
        <v>0</v>
      </c>
      <c r="AY372" s="29"/>
      <c r="AZ372" s="29">
        <f t="shared" si="449"/>
        <v>0</v>
      </c>
      <c r="BA372" s="29"/>
      <c r="BB372" s="29">
        <f t="shared" si="533"/>
        <v>0</v>
      </c>
      <c r="BC372" s="29">
        <f t="shared" si="533"/>
        <v>60000</v>
      </c>
      <c r="BD372" s="29">
        <f t="shared" si="533"/>
        <v>0</v>
      </c>
      <c r="BE372" s="29">
        <f t="shared" si="533"/>
        <v>60000</v>
      </c>
      <c r="BF372" s="29">
        <f t="shared" si="533"/>
        <v>0</v>
      </c>
      <c r="BG372" s="29">
        <f t="shared" si="529"/>
        <v>0</v>
      </c>
      <c r="BH372" s="80" t="e">
        <f t="shared" si="530"/>
        <v>#DIV/0!</v>
      </c>
      <c r="BI372" s="29">
        <f t="shared" si="531"/>
        <v>-60000</v>
      </c>
      <c r="BJ372" s="81">
        <f t="shared" si="532"/>
        <v>0</v>
      </c>
    </row>
    <row r="373" spans="1:62" x14ac:dyDescent="0.25">
      <c r="A373" s="106" t="s">
        <v>403</v>
      </c>
      <c r="B373" s="124">
        <v>70</v>
      </c>
      <c r="C373" s="124">
        <v>0</v>
      </c>
      <c r="D373" s="3" t="s">
        <v>264</v>
      </c>
      <c r="E373" s="124">
        <v>851</v>
      </c>
      <c r="F373" s="3"/>
      <c r="G373" s="3"/>
      <c r="H373" s="3" t="s">
        <v>359</v>
      </c>
      <c r="I373" s="3" t="s">
        <v>402</v>
      </c>
      <c r="J373" s="29">
        <f>'7.ВС'!J67</f>
        <v>0</v>
      </c>
      <c r="K373" s="29">
        <f>'7.ВС'!K67</f>
        <v>0</v>
      </c>
      <c r="L373" s="29">
        <f>'7.ВС'!L67</f>
        <v>0</v>
      </c>
      <c r="M373" s="29">
        <f>'7.ВС'!M67</f>
        <v>0</v>
      </c>
      <c r="N373" s="29">
        <f>'7.ВС'!N67</f>
        <v>0</v>
      </c>
      <c r="O373" s="29">
        <f>'7.ВС'!O67</f>
        <v>0</v>
      </c>
      <c r="P373" s="29">
        <f>'7.ВС'!P67</f>
        <v>0</v>
      </c>
      <c r="Q373" s="29">
        <f>'7.ВС'!Q67</f>
        <v>0</v>
      </c>
      <c r="R373" s="29">
        <f>'7.ВС'!R67</f>
        <v>0</v>
      </c>
      <c r="S373" s="29">
        <f>'7.ВС'!S67</f>
        <v>0</v>
      </c>
      <c r="T373" s="29">
        <f>'7.ВС'!T67</f>
        <v>0</v>
      </c>
      <c r="U373" s="29">
        <f>'7.ВС'!U67</f>
        <v>0</v>
      </c>
      <c r="V373" s="29">
        <f>'7.ВС'!V67</f>
        <v>0</v>
      </c>
      <c r="W373" s="29">
        <f>'7.ВС'!W67</f>
        <v>0</v>
      </c>
      <c r="X373" s="29">
        <f>'7.ВС'!X67</f>
        <v>0</v>
      </c>
      <c r="Y373" s="29">
        <f>'7.ВС'!Y67</f>
        <v>0</v>
      </c>
      <c r="Z373" s="29">
        <f>'7.ВС'!Z67+'7.ВС'!Z91</f>
        <v>0</v>
      </c>
      <c r="AA373" s="29">
        <f>'7.ВС'!AA67+'7.ВС'!AA91</f>
        <v>0</v>
      </c>
      <c r="AB373" s="29">
        <f>'7.ВС'!AB67+'7.ВС'!AB91</f>
        <v>0</v>
      </c>
      <c r="AC373" s="29">
        <f>'7.ВС'!AC67+'7.ВС'!AC91</f>
        <v>0</v>
      </c>
      <c r="AD373" s="29">
        <f>'7.ВС'!AD67+'7.ВС'!AD91</f>
        <v>6700.5</v>
      </c>
      <c r="AE373" s="29">
        <f>'7.ВС'!AE67+'7.ВС'!AE91</f>
        <v>0</v>
      </c>
      <c r="AF373" s="29">
        <f>'7.ВС'!AF67+'7.ВС'!AF91</f>
        <v>6700.5</v>
      </c>
      <c r="AG373" s="29">
        <f>'7.ВС'!AG67+'7.ВС'!AG91</f>
        <v>0</v>
      </c>
      <c r="AH373" s="29">
        <f>'7.ВС'!AH67+'7.ВС'!AH91</f>
        <v>6700.5</v>
      </c>
      <c r="AI373" s="29">
        <f>'7.ВС'!AI67+'7.ВС'!AI91</f>
        <v>0</v>
      </c>
      <c r="AJ373" s="29">
        <f>'7.ВС'!AJ67+'7.ВС'!AJ91</f>
        <v>6700.5</v>
      </c>
      <c r="AK373" s="29">
        <f>'7.ВС'!AK67+'7.ВС'!AK91</f>
        <v>0</v>
      </c>
      <c r="AL373" s="29"/>
      <c r="AM373" s="29"/>
      <c r="AN373" s="29"/>
      <c r="AO373" s="29"/>
      <c r="AP373" s="29"/>
      <c r="AQ373" s="29">
        <f>'7.ВС'!AQ67</f>
        <v>0</v>
      </c>
      <c r="AR373" s="29"/>
      <c r="AS373" s="9">
        <f t="shared" si="447"/>
        <v>0</v>
      </c>
      <c r="AT373" s="29"/>
      <c r="AU373" s="9">
        <f t="shared" si="448"/>
        <v>0</v>
      </c>
      <c r="AV373" s="29">
        <f>'7.ВС'!AV67</f>
        <v>0</v>
      </c>
      <c r="AW373" s="29"/>
      <c r="AX373" s="29">
        <f t="shared" si="456"/>
        <v>0</v>
      </c>
      <c r="AY373" s="29"/>
      <c r="AZ373" s="29">
        <f t="shared" si="449"/>
        <v>0</v>
      </c>
      <c r="BA373" s="29"/>
      <c r="BB373" s="29">
        <f>'7.ВС'!BA67</f>
        <v>0</v>
      </c>
      <c r="BC373" s="29">
        <f>'7.ВС'!BB67</f>
        <v>60000</v>
      </c>
      <c r="BD373" s="29">
        <f>'7.ВС'!BC67</f>
        <v>0</v>
      </c>
      <c r="BE373" s="29">
        <f>'7.ВС'!BD67</f>
        <v>60000</v>
      </c>
      <c r="BF373" s="29">
        <f>'7.ВС'!BE67</f>
        <v>0</v>
      </c>
      <c r="BG373" s="29">
        <f t="shared" si="529"/>
        <v>0</v>
      </c>
      <c r="BH373" s="80" t="e">
        <f t="shared" si="530"/>
        <v>#DIV/0!</v>
      </c>
      <c r="BI373" s="29">
        <f t="shared" si="531"/>
        <v>-60000</v>
      </c>
      <c r="BJ373" s="81">
        <f t="shared" si="532"/>
        <v>0</v>
      </c>
    </row>
    <row r="374" spans="1:62" s="31" customFormat="1" ht="42.75" x14ac:dyDescent="0.25">
      <c r="A374" s="6" t="s">
        <v>193</v>
      </c>
      <c r="B374" s="13">
        <v>70</v>
      </c>
      <c r="C374" s="13">
        <v>0</v>
      </c>
      <c r="D374" s="27" t="s">
        <v>264</v>
      </c>
      <c r="E374" s="26">
        <v>853</v>
      </c>
      <c r="F374" s="27"/>
      <c r="G374" s="27"/>
      <c r="H374" s="27"/>
      <c r="I374" s="27"/>
      <c r="J374" s="30">
        <f t="shared" ref="J374" si="534">J378+J375</f>
        <v>200000</v>
      </c>
      <c r="K374" s="30">
        <f t="shared" ref="K374:U374" si="535">K378+K375</f>
        <v>0</v>
      </c>
      <c r="L374" s="30">
        <f t="shared" si="535"/>
        <v>200000</v>
      </c>
      <c r="M374" s="30">
        <f t="shared" si="535"/>
        <v>0</v>
      </c>
      <c r="N374" s="30">
        <f t="shared" si="535"/>
        <v>108432</v>
      </c>
      <c r="O374" s="30">
        <f t="shared" si="535"/>
        <v>0</v>
      </c>
      <c r="P374" s="30">
        <f t="shared" si="535"/>
        <v>108432</v>
      </c>
      <c r="Q374" s="30">
        <f t="shared" si="535"/>
        <v>0</v>
      </c>
      <c r="R374" s="30">
        <f t="shared" si="535"/>
        <v>308432</v>
      </c>
      <c r="S374" s="30">
        <f t="shared" si="535"/>
        <v>0</v>
      </c>
      <c r="T374" s="30">
        <f t="shared" si="535"/>
        <v>308432</v>
      </c>
      <c r="U374" s="30">
        <f t="shared" si="535"/>
        <v>0</v>
      </c>
      <c r="V374" s="30">
        <f t="shared" ref="V374:AC374" si="536">V378+V375</f>
        <v>0</v>
      </c>
      <c r="W374" s="30">
        <f t="shared" si="536"/>
        <v>0</v>
      </c>
      <c r="X374" s="30">
        <f t="shared" si="536"/>
        <v>0</v>
      </c>
      <c r="Y374" s="30">
        <f t="shared" si="536"/>
        <v>0</v>
      </c>
      <c r="Z374" s="30">
        <f t="shared" si="536"/>
        <v>308432</v>
      </c>
      <c r="AA374" s="30">
        <f t="shared" si="536"/>
        <v>0</v>
      </c>
      <c r="AB374" s="30">
        <f t="shared" si="536"/>
        <v>308432</v>
      </c>
      <c r="AC374" s="30">
        <f t="shared" si="536"/>
        <v>0</v>
      </c>
      <c r="AD374" s="30">
        <f t="shared" ref="AD374:AY374" si="537">AD378+AD375</f>
        <v>-40000</v>
      </c>
      <c r="AE374" s="30">
        <f t="shared" si="537"/>
        <v>0</v>
      </c>
      <c r="AF374" s="30">
        <f t="shared" si="537"/>
        <v>-40000</v>
      </c>
      <c r="AG374" s="30">
        <f t="shared" si="537"/>
        <v>0</v>
      </c>
      <c r="AH374" s="30">
        <f t="shared" si="537"/>
        <v>268432</v>
      </c>
      <c r="AI374" s="30">
        <f t="shared" si="537"/>
        <v>0</v>
      </c>
      <c r="AJ374" s="30">
        <f t="shared" si="537"/>
        <v>268432</v>
      </c>
      <c r="AK374" s="30">
        <f t="shared" si="537"/>
        <v>0</v>
      </c>
      <c r="AL374" s="30">
        <f t="shared" si="537"/>
        <v>0</v>
      </c>
      <c r="AM374" s="30">
        <f t="shared" si="537"/>
        <v>0</v>
      </c>
      <c r="AN374" s="30">
        <f t="shared" si="537"/>
        <v>0</v>
      </c>
      <c r="AO374" s="30">
        <f t="shared" si="537"/>
        <v>0</v>
      </c>
      <c r="AP374" s="30">
        <f t="shared" si="537"/>
        <v>0</v>
      </c>
      <c r="AQ374" s="30">
        <f t="shared" si="537"/>
        <v>3376000</v>
      </c>
      <c r="AR374" s="30">
        <f t="shared" si="537"/>
        <v>0</v>
      </c>
      <c r="AS374" s="30">
        <f t="shared" si="537"/>
        <v>3376000</v>
      </c>
      <c r="AT374" s="30">
        <f t="shared" si="537"/>
        <v>-50505</v>
      </c>
      <c r="AU374" s="30">
        <f t="shared" si="537"/>
        <v>3325495</v>
      </c>
      <c r="AV374" s="30">
        <f t="shared" si="537"/>
        <v>6396300</v>
      </c>
      <c r="AW374" s="30">
        <f t="shared" si="537"/>
        <v>0</v>
      </c>
      <c r="AX374" s="30">
        <f t="shared" si="537"/>
        <v>6396300</v>
      </c>
      <c r="AY374" s="30">
        <f t="shared" si="537"/>
        <v>-371920</v>
      </c>
      <c r="AZ374" s="29">
        <f t="shared" si="449"/>
        <v>6024380</v>
      </c>
      <c r="BA374" s="30"/>
      <c r="BB374" s="30">
        <f>BB375</f>
        <v>200000</v>
      </c>
      <c r="BC374" s="30">
        <f>BC375</f>
        <v>110000</v>
      </c>
      <c r="BD374" s="30">
        <f>BD375</f>
        <v>0</v>
      </c>
      <c r="BE374" s="30">
        <f>BE375</f>
        <v>110000</v>
      </c>
      <c r="BF374" s="30">
        <f>BF375</f>
        <v>0</v>
      </c>
      <c r="BG374" s="29">
        <f t="shared" si="529"/>
        <v>0</v>
      </c>
      <c r="BH374" s="80">
        <f t="shared" si="530"/>
        <v>100</v>
      </c>
      <c r="BI374" s="29">
        <f t="shared" si="531"/>
        <v>90000</v>
      </c>
      <c r="BJ374" s="81">
        <f t="shared" si="532"/>
        <v>181.81818181818181</v>
      </c>
    </row>
    <row r="375" spans="1:62" ht="30" x14ac:dyDescent="0.25">
      <c r="A375" s="126" t="s">
        <v>136</v>
      </c>
      <c r="B375" s="124">
        <v>70</v>
      </c>
      <c r="C375" s="124">
        <v>0</v>
      </c>
      <c r="D375" s="3" t="s">
        <v>264</v>
      </c>
      <c r="E375" s="124">
        <v>853</v>
      </c>
      <c r="F375" s="3" t="s">
        <v>14</v>
      </c>
      <c r="G375" s="3" t="s">
        <v>146</v>
      </c>
      <c r="H375" s="3" t="s">
        <v>307</v>
      </c>
      <c r="I375" s="3"/>
      <c r="J375" s="29">
        <f t="shared" ref="J375:BC376" si="538">J376</f>
        <v>200000</v>
      </c>
      <c r="K375" s="29">
        <f t="shared" si="538"/>
        <v>0</v>
      </c>
      <c r="L375" s="29">
        <f t="shared" si="538"/>
        <v>200000</v>
      </c>
      <c r="M375" s="29">
        <f t="shared" si="538"/>
        <v>0</v>
      </c>
      <c r="N375" s="29">
        <f t="shared" si="538"/>
        <v>108432</v>
      </c>
      <c r="O375" s="29">
        <f t="shared" si="538"/>
        <v>0</v>
      </c>
      <c r="P375" s="29">
        <f t="shared" si="538"/>
        <v>108432</v>
      </c>
      <c r="Q375" s="29">
        <f t="shared" si="538"/>
        <v>0</v>
      </c>
      <c r="R375" s="29">
        <f t="shared" si="538"/>
        <v>308432</v>
      </c>
      <c r="S375" s="29">
        <f t="shared" si="538"/>
        <v>0</v>
      </c>
      <c r="T375" s="29">
        <f t="shared" si="538"/>
        <v>308432</v>
      </c>
      <c r="U375" s="29">
        <f t="shared" si="538"/>
        <v>0</v>
      </c>
      <c r="V375" s="29">
        <f t="shared" si="538"/>
        <v>0</v>
      </c>
      <c r="W375" s="29">
        <f t="shared" si="538"/>
        <v>0</v>
      </c>
      <c r="X375" s="29">
        <f t="shared" si="538"/>
        <v>0</v>
      </c>
      <c r="Y375" s="29">
        <f t="shared" si="538"/>
        <v>0</v>
      </c>
      <c r="Z375" s="29">
        <f t="shared" si="538"/>
        <v>308432</v>
      </c>
      <c r="AA375" s="29">
        <f t="shared" si="538"/>
        <v>0</v>
      </c>
      <c r="AB375" s="29">
        <f t="shared" si="538"/>
        <v>308432</v>
      </c>
      <c r="AC375" s="29">
        <f t="shared" si="538"/>
        <v>0</v>
      </c>
      <c r="AD375" s="29">
        <f t="shared" si="538"/>
        <v>-40000</v>
      </c>
      <c r="AE375" s="29">
        <f t="shared" si="538"/>
        <v>0</v>
      </c>
      <c r="AF375" s="29">
        <f t="shared" si="538"/>
        <v>-40000</v>
      </c>
      <c r="AG375" s="29">
        <f t="shared" si="538"/>
        <v>0</v>
      </c>
      <c r="AH375" s="29">
        <f t="shared" si="538"/>
        <v>268432</v>
      </c>
      <c r="AI375" s="29">
        <f t="shared" si="538"/>
        <v>0</v>
      </c>
      <c r="AJ375" s="29">
        <f t="shared" si="538"/>
        <v>268432</v>
      </c>
      <c r="AK375" s="29">
        <f t="shared" si="538"/>
        <v>0</v>
      </c>
      <c r="AL375" s="29">
        <f t="shared" si="538"/>
        <v>0</v>
      </c>
      <c r="AM375" s="29">
        <f t="shared" si="538"/>
        <v>0</v>
      </c>
      <c r="AN375" s="29">
        <f t="shared" si="538"/>
        <v>0</v>
      </c>
      <c r="AO375" s="29">
        <f t="shared" si="538"/>
        <v>0</v>
      </c>
      <c r="AP375" s="29">
        <f t="shared" si="538"/>
        <v>0</v>
      </c>
      <c r="AQ375" s="29">
        <f t="shared" si="538"/>
        <v>200000</v>
      </c>
      <c r="AR375" s="29">
        <f t="shared" si="538"/>
        <v>0</v>
      </c>
      <c r="AS375" s="29">
        <f t="shared" si="538"/>
        <v>200000</v>
      </c>
      <c r="AT375" s="29">
        <f t="shared" si="538"/>
        <v>0</v>
      </c>
      <c r="AU375" s="29">
        <f t="shared" si="538"/>
        <v>200000</v>
      </c>
      <c r="AV375" s="29">
        <f t="shared" si="538"/>
        <v>200000</v>
      </c>
      <c r="AW375" s="29">
        <f t="shared" si="538"/>
        <v>0</v>
      </c>
      <c r="AX375" s="29">
        <f t="shared" si="538"/>
        <v>200000</v>
      </c>
      <c r="AY375" s="29">
        <f t="shared" si="538"/>
        <v>-131920</v>
      </c>
      <c r="AZ375" s="29">
        <f t="shared" si="449"/>
        <v>68080</v>
      </c>
      <c r="BA375" s="29"/>
      <c r="BB375" s="29">
        <f t="shared" si="538"/>
        <v>200000</v>
      </c>
      <c r="BC375" s="29">
        <f t="shared" si="538"/>
        <v>110000</v>
      </c>
      <c r="BD375" s="29">
        <f t="shared" ref="BB375:BF376" si="539">BD376</f>
        <v>0</v>
      </c>
      <c r="BE375" s="29">
        <f t="shared" si="539"/>
        <v>110000</v>
      </c>
      <c r="BF375" s="29">
        <f t="shared" si="539"/>
        <v>0</v>
      </c>
      <c r="BG375" s="29">
        <f t="shared" si="529"/>
        <v>0</v>
      </c>
      <c r="BH375" s="80">
        <f t="shared" si="530"/>
        <v>100</v>
      </c>
      <c r="BI375" s="29">
        <f t="shared" si="531"/>
        <v>90000</v>
      </c>
      <c r="BJ375" s="81">
        <f t="shared" si="532"/>
        <v>181.81818181818181</v>
      </c>
    </row>
    <row r="376" spans="1:62" ht="16.5" customHeight="1" x14ac:dyDescent="0.25">
      <c r="A376" s="106" t="s">
        <v>28</v>
      </c>
      <c r="B376" s="124">
        <v>70</v>
      </c>
      <c r="C376" s="124">
        <v>0</v>
      </c>
      <c r="D376" s="3" t="s">
        <v>264</v>
      </c>
      <c r="E376" s="124">
        <v>853</v>
      </c>
      <c r="F376" s="3" t="s">
        <v>14</v>
      </c>
      <c r="G376" s="3" t="s">
        <v>146</v>
      </c>
      <c r="H376" s="3" t="s">
        <v>307</v>
      </c>
      <c r="I376" s="3" t="s">
        <v>29</v>
      </c>
      <c r="J376" s="29">
        <f t="shared" si="538"/>
        <v>200000</v>
      </c>
      <c r="K376" s="29">
        <f t="shared" si="538"/>
        <v>0</v>
      </c>
      <c r="L376" s="29">
        <f t="shared" si="538"/>
        <v>200000</v>
      </c>
      <c r="M376" s="29">
        <f t="shared" si="538"/>
        <v>0</v>
      </c>
      <c r="N376" s="29">
        <f t="shared" si="538"/>
        <v>108432</v>
      </c>
      <c r="O376" s="29">
        <f t="shared" si="538"/>
        <v>0</v>
      </c>
      <c r="P376" s="29">
        <f t="shared" si="538"/>
        <v>108432</v>
      </c>
      <c r="Q376" s="29">
        <f t="shared" si="538"/>
        <v>0</v>
      </c>
      <c r="R376" s="29">
        <f t="shared" si="538"/>
        <v>308432</v>
      </c>
      <c r="S376" s="29">
        <f t="shared" si="538"/>
        <v>0</v>
      </c>
      <c r="T376" s="29">
        <f t="shared" si="538"/>
        <v>308432</v>
      </c>
      <c r="U376" s="29">
        <f t="shared" si="538"/>
        <v>0</v>
      </c>
      <c r="V376" s="29">
        <f t="shared" si="538"/>
        <v>0</v>
      </c>
      <c r="W376" s="29">
        <f t="shared" si="538"/>
        <v>0</v>
      </c>
      <c r="X376" s="29">
        <f t="shared" si="538"/>
        <v>0</v>
      </c>
      <c r="Y376" s="29">
        <f t="shared" si="538"/>
        <v>0</v>
      </c>
      <c r="Z376" s="29">
        <f t="shared" si="538"/>
        <v>308432</v>
      </c>
      <c r="AA376" s="29">
        <f t="shared" si="538"/>
        <v>0</v>
      </c>
      <c r="AB376" s="29">
        <f t="shared" si="538"/>
        <v>308432</v>
      </c>
      <c r="AC376" s="29">
        <f t="shared" si="538"/>
        <v>0</v>
      </c>
      <c r="AD376" s="29">
        <f t="shared" si="538"/>
        <v>-40000</v>
      </c>
      <c r="AE376" s="29">
        <f t="shared" si="538"/>
        <v>0</v>
      </c>
      <c r="AF376" s="29">
        <f t="shared" si="538"/>
        <v>-40000</v>
      </c>
      <c r="AG376" s="29">
        <f t="shared" si="538"/>
        <v>0</v>
      </c>
      <c r="AH376" s="29">
        <f t="shared" si="538"/>
        <v>268432</v>
      </c>
      <c r="AI376" s="29">
        <f t="shared" si="538"/>
        <v>0</v>
      </c>
      <c r="AJ376" s="29">
        <f t="shared" si="538"/>
        <v>268432</v>
      </c>
      <c r="AK376" s="29">
        <f t="shared" si="538"/>
        <v>0</v>
      </c>
      <c r="AL376" s="29">
        <f t="shared" si="538"/>
        <v>0</v>
      </c>
      <c r="AM376" s="29">
        <f t="shared" si="538"/>
        <v>0</v>
      </c>
      <c r="AN376" s="29">
        <f t="shared" si="538"/>
        <v>0</v>
      </c>
      <c r="AO376" s="29">
        <f t="shared" si="538"/>
        <v>0</v>
      </c>
      <c r="AP376" s="29">
        <f t="shared" si="538"/>
        <v>0</v>
      </c>
      <c r="AQ376" s="29">
        <f t="shared" si="538"/>
        <v>200000</v>
      </c>
      <c r="AR376" s="29">
        <f t="shared" si="538"/>
        <v>0</v>
      </c>
      <c r="AS376" s="29">
        <f t="shared" si="538"/>
        <v>200000</v>
      </c>
      <c r="AT376" s="29">
        <f t="shared" si="538"/>
        <v>0</v>
      </c>
      <c r="AU376" s="29">
        <f t="shared" si="538"/>
        <v>200000</v>
      </c>
      <c r="AV376" s="29">
        <f t="shared" si="538"/>
        <v>200000</v>
      </c>
      <c r="AW376" s="29">
        <f t="shared" si="538"/>
        <v>0</v>
      </c>
      <c r="AX376" s="29">
        <f t="shared" si="538"/>
        <v>200000</v>
      </c>
      <c r="AY376" s="29">
        <f t="shared" si="538"/>
        <v>-131920</v>
      </c>
      <c r="AZ376" s="29">
        <f t="shared" si="449"/>
        <v>68080</v>
      </c>
      <c r="BA376" s="29"/>
      <c r="BB376" s="29">
        <f t="shared" si="539"/>
        <v>200000</v>
      </c>
      <c r="BC376" s="29">
        <f t="shared" si="539"/>
        <v>110000</v>
      </c>
      <c r="BD376" s="29">
        <f t="shared" si="539"/>
        <v>0</v>
      </c>
      <c r="BE376" s="29">
        <f t="shared" si="539"/>
        <v>110000</v>
      </c>
      <c r="BF376" s="29">
        <f t="shared" si="539"/>
        <v>0</v>
      </c>
      <c r="BG376" s="29">
        <f t="shared" si="529"/>
        <v>0</v>
      </c>
      <c r="BH376" s="80">
        <f t="shared" si="530"/>
        <v>100</v>
      </c>
      <c r="BI376" s="29">
        <f t="shared" si="531"/>
        <v>90000</v>
      </c>
      <c r="BJ376" s="81">
        <f t="shared" si="532"/>
        <v>181.81818181818181</v>
      </c>
    </row>
    <row r="377" spans="1:62" x14ac:dyDescent="0.25">
      <c r="A377" s="126" t="s">
        <v>197</v>
      </c>
      <c r="B377" s="124">
        <v>70</v>
      </c>
      <c r="C377" s="124">
        <v>0</v>
      </c>
      <c r="D377" s="3" t="s">
        <v>264</v>
      </c>
      <c r="E377" s="124">
        <v>853</v>
      </c>
      <c r="F377" s="3" t="s">
        <v>14</v>
      </c>
      <c r="G377" s="3" t="s">
        <v>146</v>
      </c>
      <c r="H377" s="3" t="s">
        <v>307</v>
      </c>
      <c r="I377" s="3" t="s">
        <v>198</v>
      </c>
      <c r="J377" s="29">
        <f>'7.ВС'!J380</f>
        <v>200000</v>
      </c>
      <c r="K377" s="29">
        <f>'7.ВС'!K380</f>
        <v>0</v>
      </c>
      <c r="L377" s="29">
        <f>'7.ВС'!L380</f>
        <v>200000</v>
      </c>
      <c r="M377" s="29">
        <f>'7.ВС'!M380</f>
        <v>0</v>
      </c>
      <c r="N377" s="29">
        <f>'7.ВС'!N380</f>
        <v>108432</v>
      </c>
      <c r="O377" s="29">
        <f>'7.ВС'!O380</f>
        <v>0</v>
      </c>
      <c r="P377" s="29">
        <f>'7.ВС'!P380</f>
        <v>108432</v>
      </c>
      <c r="Q377" s="29">
        <f>'7.ВС'!Q380</f>
        <v>0</v>
      </c>
      <c r="R377" s="29">
        <f>'7.ВС'!R380</f>
        <v>308432</v>
      </c>
      <c r="S377" s="29">
        <f>'7.ВС'!S380</f>
        <v>0</v>
      </c>
      <c r="T377" s="29">
        <f>'7.ВС'!T380</f>
        <v>308432</v>
      </c>
      <c r="U377" s="29">
        <f>'7.ВС'!U380</f>
        <v>0</v>
      </c>
      <c r="V377" s="29">
        <f>'7.ВС'!V380</f>
        <v>0</v>
      </c>
      <c r="W377" s="29">
        <f>'7.ВС'!W380</f>
        <v>0</v>
      </c>
      <c r="X377" s="29">
        <f>'7.ВС'!X380</f>
        <v>0</v>
      </c>
      <c r="Y377" s="29">
        <f>'7.ВС'!Y380</f>
        <v>0</v>
      </c>
      <c r="Z377" s="29">
        <f>'7.ВС'!Z380</f>
        <v>308432</v>
      </c>
      <c r="AA377" s="29">
        <f>'7.ВС'!AA380</f>
        <v>0</v>
      </c>
      <c r="AB377" s="29">
        <f>'7.ВС'!AB380</f>
        <v>308432</v>
      </c>
      <c r="AC377" s="29">
        <f>'7.ВС'!AC380</f>
        <v>0</v>
      </c>
      <c r="AD377" s="29">
        <f>'7.ВС'!AD380</f>
        <v>-40000</v>
      </c>
      <c r="AE377" s="29">
        <f>'7.ВС'!AE380</f>
        <v>0</v>
      </c>
      <c r="AF377" s="29">
        <f>'7.ВС'!AF380</f>
        <v>-40000</v>
      </c>
      <c r="AG377" s="29">
        <f>'7.ВС'!AG380</f>
        <v>0</v>
      </c>
      <c r="AH377" s="29">
        <f>'7.ВС'!AH380</f>
        <v>268432</v>
      </c>
      <c r="AI377" s="29">
        <f>'7.ВС'!AI380</f>
        <v>0</v>
      </c>
      <c r="AJ377" s="29">
        <f>'7.ВС'!AJ380</f>
        <v>268432</v>
      </c>
      <c r="AK377" s="29">
        <f>'7.ВС'!AK380</f>
        <v>0</v>
      </c>
      <c r="AL377" s="29">
        <f>'7.ВС'!AL380</f>
        <v>0</v>
      </c>
      <c r="AM377" s="29">
        <f>'7.ВС'!AM380</f>
        <v>0</v>
      </c>
      <c r="AN377" s="29">
        <f>'7.ВС'!AN380</f>
        <v>0</v>
      </c>
      <c r="AO377" s="29">
        <f>'7.ВС'!AO380</f>
        <v>0</v>
      </c>
      <c r="AP377" s="29">
        <f>'7.ВС'!AP380</f>
        <v>0</v>
      </c>
      <c r="AQ377" s="29">
        <f>'7.ВС'!AQ380</f>
        <v>200000</v>
      </c>
      <c r="AR377" s="29">
        <f>'7.ВС'!AR380</f>
        <v>0</v>
      </c>
      <c r="AS377" s="29">
        <f>'7.ВС'!AS380</f>
        <v>200000</v>
      </c>
      <c r="AT377" s="29">
        <f>'7.ВС'!AT380</f>
        <v>0</v>
      </c>
      <c r="AU377" s="29">
        <f>'7.ВС'!AU380</f>
        <v>200000</v>
      </c>
      <c r="AV377" s="29">
        <f>'7.ВС'!AV380</f>
        <v>200000</v>
      </c>
      <c r="AW377" s="29">
        <f>'7.ВС'!AW380</f>
        <v>0</v>
      </c>
      <c r="AX377" s="29">
        <f>'7.ВС'!AX380</f>
        <v>200000</v>
      </c>
      <c r="AY377" s="29">
        <f>'7.ВС'!AY380</f>
        <v>-131920</v>
      </c>
      <c r="AZ377" s="29">
        <f t="shared" si="449"/>
        <v>68080</v>
      </c>
      <c r="BA377" s="29"/>
      <c r="BB377" s="29">
        <f>'7.ВС'!BA380</f>
        <v>200000</v>
      </c>
      <c r="BC377" s="29">
        <f>'7.ВС'!BB380</f>
        <v>110000</v>
      </c>
      <c r="BD377" s="29">
        <f>'7.ВС'!BC380</f>
        <v>0</v>
      </c>
      <c r="BE377" s="29">
        <f>'7.ВС'!BD380</f>
        <v>110000</v>
      </c>
      <c r="BF377" s="29">
        <f>'7.ВС'!BE380</f>
        <v>0</v>
      </c>
      <c r="BG377" s="29">
        <f t="shared" si="529"/>
        <v>0</v>
      </c>
      <c r="BH377" s="80">
        <f t="shared" si="530"/>
        <v>100</v>
      </c>
      <c r="BI377" s="29">
        <f t="shared" si="531"/>
        <v>90000</v>
      </c>
      <c r="BJ377" s="81">
        <f t="shared" si="532"/>
        <v>181.81818181818181</v>
      </c>
    </row>
    <row r="378" spans="1:62" ht="30" x14ac:dyDescent="0.25">
      <c r="A378" s="126" t="s">
        <v>438</v>
      </c>
      <c r="B378" s="124">
        <v>70</v>
      </c>
      <c r="C378" s="124">
        <v>0</v>
      </c>
      <c r="D378" s="3" t="s">
        <v>264</v>
      </c>
      <c r="E378" s="124">
        <v>853</v>
      </c>
      <c r="F378" s="3"/>
      <c r="G378" s="3"/>
      <c r="H378" s="3" t="s">
        <v>454</v>
      </c>
      <c r="I378" s="3"/>
      <c r="J378" s="29">
        <f>J379</f>
        <v>0</v>
      </c>
      <c r="K378" s="29">
        <f t="shared" ref="K378:U378" si="540">K379</f>
        <v>0</v>
      </c>
      <c r="L378" s="29">
        <f t="shared" si="540"/>
        <v>0</v>
      </c>
      <c r="M378" s="29">
        <f t="shared" si="540"/>
        <v>0</v>
      </c>
      <c r="N378" s="29">
        <f t="shared" si="540"/>
        <v>0</v>
      </c>
      <c r="O378" s="29">
        <f t="shared" si="540"/>
        <v>0</v>
      </c>
      <c r="P378" s="29">
        <f t="shared" si="540"/>
        <v>0</v>
      </c>
      <c r="Q378" s="29">
        <f t="shared" si="540"/>
        <v>0</v>
      </c>
      <c r="R378" s="29">
        <f t="shared" si="540"/>
        <v>0</v>
      </c>
      <c r="S378" s="29">
        <f t="shared" si="540"/>
        <v>0</v>
      </c>
      <c r="T378" s="29">
        <f t="shared" si="540"/>
        <v>0</v>
      </c>
      <c r="U378" s="29">
        <f t="shared" si="540"/>
        <v>0</v>
      </c>
      <c r="V378" s="29">
        <f t="shared" ref="V378" si="541">V379</f>
        <v>0</v>
      </c>
      <c r="W378" s="29">
        <f t="shared" ref="W378" si="542">W379</f>
        <v>0</v>
      </c>
      <c r="X378" s="29">
        <f t="shared" ref="X378" si="543">X379</f>
        <v>0</v>
      </c>
      <c r="Y378" s="29">
        <f t="shared" ref="Y378" si="544">Y379</f>
        <v>0</v>
      </c>
      <c r="Z378" s="29">
        <f t="shared" ref="Z378" si="545">Z379</f>
        <v>0</v>
      </c>
      <c r="AA378" s="29">
        <f t="shared" ref="AA378" si="546">AA379</f>
        <v>0</v>
      </c>
      <c r="AB378" s="29">
        <f t="shared" ref="AB378" si="547">AB379</f>
        <v>0</v>
      </c>
      <c r="AC378" s="29">
        <f t="shared" ref="AC378:BJ378" si="548">AC379</f>
        <v>0</v>
      </c>
      <c r="AD378" s="29">
        <f t="shared" si="548"/>
        <v>0</v>
      </c>
      <c r="AE378" s="29">
        <f t="shared" si="548"/>
        <v>0</v>
      </c>
      <c r="AF378" s="29">
        <f t="shared" si="548"/>
        <v>0</v>
      </c>
      <c r="AG378" s="29">
        <f t="shared" si="548"/>
        <v>0</v>
      </c>
      <c r="AH378" s="29">
        <f t="shared" si="548"/>
        <v>0</v>
      </c>
      <c r="AI378" s="29">
        <f t="shared" si="548"/>
        <v>0</v>
      </c>
      <c r="AJ378" s="29">
        <f t="shared" si="548"/>
        <v>0</v>
      </c>
      <c r="AK378" s="29">
        <f t="shared" si="548"/>
        <v>0</v>
      </c>
      <c r="AL378" s="29">
        <f t="shared" si="548"/>
        <v>0</v>
      </c>
      <c r="AM378" s="29">
        <f t="shared" si="548"/>
        <v>0</v>
      </c>
      <c r="AN378" s="29">
        <f t="shared" si="548"/>
        <v>0</v>
      </c>
      <c r="AO378" s="29">
        <f t="shared" si="548"/>
        <v>0</v>
      </c>
      <c r="AP378" s="29">
        <f t="shared" si="548"/>
        <v>0</v>
      </c>
      <c r="AQ378" s="29">
        <f t="shared" si="548"/>
        <v>3176000</v>
      </c>
      <c r="AR378" s="29">
        <f t="shared" si="548"/>
        <v>0</v>
      </c>
      <c r="AS378" s="29">
        <f t="shared" si="548"/>
        <v>3176000</v>
      </c>
      <c r="AT378" s="29">
        <f t="shared" si="548"/>
        <v>-50505</v>
      </c>
      <c r="AU378" s="29">
        <f t="shared" si="548"/>
        <v>3125495</v>
      </c>
      <c r="AV378" s="29">
        <f t="shared" si="548"/>
        <v>6196300</v>
      </c>
      <c r="AW378" s="29">
        <f t="shared" si="548"/>
        <v>0</v>
      </c>
      <c r="AX378" s="29">
        <f t="shared" si="548"/>
        <v>6196300</v>
      </c>
      <c r="AY378" s="29">
        <f t="shared" si="548"/>
        <v>-240000</v>
      </c>
      <c r="AZ378" s="29">
        <f t="shared" si="548"/>
        <v>5956300</v>
      </c>
      <c r="BA378" s="29">
        <f t="shared" si="548"/>
        <v>0</v>
      </c>
      <c r="BB378" s="29">
        <f t="shared" si="548"/>
        <v>0</v>
      </c>
      <c r="BC378" s="29">
        <f t="shared" si="548"/>
        <v>0</v>
      </c>
      <c r="BD378" s="29">
        <f t="shared" si="548"/>
        <v>0</v>
      </c>
      <c r="BE378" s="29">
        <f t="shared" si="548"/>
        <v>0</v>
      </c>
      <c r="BF378" s="29">
        <f t="shared" si="548"/>
        <v>0</v>
      </c>
      <c r="BG378" s="29">
        <f t="shared" si="548"/>
        <v>0</v>
      </c>
      <c r="BH378" s="29" t="e">
        <f t="shared" si="548"/>
        <v>#DIV/0!</v>
      </c>
      <c r="BI378" s="29">
        <f t="shared" si="548"/>
        <v>0</v>
      </c>
      <c r="BJ378" s="29" t="e">
        <f t="shared" si="548"/>
        <v>#DIV/0!</v>
      </c>
    </row>
    <row r="379" spans="1:62" ht="30" x14ac:dyDescent="0.25">
      <c r="A379" s="126" t="s">
        <v>438</v>
      </c>
      <c r="B379" s="124">
        <v>70</v>
      </c>
      <c r="C379" s="124">
        <v>0</v>
      </c>
      <c r="D379" s="3" t="s">
        <v>264</v>
      </c>
      <c r="E379" s="124">
        <v>853</v>
      </c>
      <c r="F379" s="3"/>
      <c r="G379" s="3"/>
      <c r="H379" s="3" t="s">
        <v>454</v>
      </c>
      <c r="I379" s="3" t="s">
        <v>439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>
        <f>'7.ВС'!AQ393</f>
        <v>3176000</v>
      </c>
      <c r="AR379" s="29"/>
      <c r="AS379" s="9">
        <f t="shared" si="447"/>
        <v>3176000</v>
      </c>
      <c r="AT379" s="29">
        <f>'7.ВС'!AT393</f>
        <v>-50505</v>
      </c>
      <c r="AU379" s="29">
        <f>'7.ВС'!AU393</f>
        <v>3125495</v>
      </c>
      <c r="AV379" s="29">
        <f>'7.ВС'!AV393</f>
        <v>6196300</v>
      </c>
      <c r="AW379" s="29">
        <f>'7.ВС'!AW393</f>
        <v>0</v>
      </c>
      <c r="AX379" s="29">
        <f>'7.ВС'!AX393</f>
        <v>6196300</v>
      </c>
      <c r="AY379" s="29">
        <f>'7.ВС'!AY393</f>
        <v>-240000</v>
      </c>
      <c r="AZ379" s="29">
        <f t="shared" si="449"/>
        <v>5956300</v>
      </c>
      <c r="BA379" s="29"/>
      <c r="BB379" s="29"/>
      <c r="BC379" s="29"/>
      <c r="BD379" s="29"/>
      <c r="BE379" s="29"/>
      <c r="BF379" s="29"/>
      <c r="BG379" s="29">
        <f t="shared" si="529"/>
        <v>0</v>
      </c>
      <c r="BH379" s="80" t="e">
        <f t="shared" si="530"/>
        <v>#DIV/0!</v>
      </c>
      <c r="BI379" s="29">
        <f t="shared" si="531"/>
        <v>0</v>
      </c>
      <c r="BJ379" s="81" t="e">
        <f t="shared" si="532"/>
        <v>#DIV/0!</v>
      </c>
    </row>
    <row r="380" spans="1:62" ht="28.5" hidden="1" x14ac:dyDescent="0.25">
      <c r="A380" s="6" t="s">
        <v>208</v>
      </c>
      <c r="B380" s="26">
        <v>70</v>
      </c>
      <c r="C380" s="26">
        <v>0</v>
      </c>
      <c r="D380" s="3" t="s">
        <v>264</v>
      </c>
      <c r="E380" s="26">
        <v>854</v>
      </c>
      <c r="F380" s="26"/>
      <c r="G380" s="27"/>
      <c r="H380" s="27"/>
      <c r="I380" s="27"/>
      <c r="J380" s="30">
        <f t="shared" ref="J380:BF380" si="549">J381</f>
        <v>302300</v>
      </c>
      <c r="K380" s="30">
        <f t="shared" si="549"/>
        <v>0</v>
      </c>
      <c r="L380" s="30">
        <f t="shared" si="549"/>
        <v>302300</v>
      </c>
      <c r="M380" s="30">
        <f t="shared" si="549"/>
        <v>0</v>
      </c>
      <c r="N380" s="30">
        <f t="shared" si="549"/>
        <v>0</v>
      </c>
      <c r="O380" s="30">
        <f t="shared" si="549"/>
        <v>0</v>
      </c>
      <c r="P380" s="30">
        <f t="shared" si="549"/>
        <v>0</v>
      </c>
      <c r="Q380" s="30">
        <f t="shared" si="549"/>
        <v>0</v>
      </c>
      <c r="R380" s="30">
        <f t="shared" si="549"/>
        <v>302300</v>
      </c>
      <c r="S380" s="30">
        <f t="shared" si="549"/>
        <v>0</v>
      </c>
      <c r="T380" s="30">
        <f t="shared" si="549"/>
        <v>302300</v>
      </c>
      <c r="U380" s="30">
        <f t="shared" si="549"/>
        <v>0</v>
      </c>
      <c r="V380" s="30">
        <f t="shared" si="549"/>
        <v>23200</v>
      </c>
      <c r="W380" s="30">
        <f t="shared" si="549"/>
        <v>0</v>
      </c>
      <c r="X380" s="30">
        <f t="shared" si="549"/>
        <v>23200</v>
      </c>
      <c r="Y380" s="30">
        <f t="shared" si="549"/>
        <v>0</v>
      </c>
      <c r="Z380" s="30">
        <f t="shared" si="549"/>
        <v>325500</v>
      </c>
      <c r="AA380" s="30">
        <f t="shared" si="549"/>
        <v>0</v>
      </c>
      <c r="AB380" s="30">
        <f t="shared" si="549"/>
        <v>325500</v>
      </c>
      <c r="AC380" s="30">
        <f t="shared" si="549"/>
        <v>0</v>
      </c>
      <c r="AD380" s="30">
        <f t="shared" si="549"/>
        <v>0</v>
      </c>
      <c r="AE380" s="30">
        <f t="shared" si="549"/>
        <v>0</v>
      </c>
      <c r="AF380" s="30">
        <f t="shared" si="549"/>
        <v>0</v>
      </c>
      <c r="AG380" s="30">
        <f t="shared" si="549"/>
        <v>0</v>
      </c>
      <c r="AH380" s="30">
        <f t="shared" si="549"/>
        <v>325500</v>
      </c>
      <c r="AI380" s="30">
        <f t="shared" si="549"/>
        <v>0</v>
      </c>
      <c r="AJ380" s="30">
        <f t="shared" si="549"/>
        <v>325500</v>
      </c>
      <c r="AK380" s="30">
        <f t="shared" si="549"/>
        <v>0</v>
      </c>
      <c r="AL380" s="30"/>
      <c r="AM380" s="30"/>
      <c r="AN380" s="30"/>
      <c r="AO380" s="30"/>
      <c r="AP380" s="30"/>
      <c r="AQ380" s="30">
        <f t="shared" si="549"/>
        <v>302300</v>
      </c>
      <c r="AR380" s="30"/>
      <c r="AS380" s="9">
        <f t="shared" si="447"/>
        <v>302300</v>
      </c>
      <c r="AT380" s="30"/>
      <c r="AU380" s="9">
        <f t="shared" si="448"/>
        <v>302300</v>
      </c>
      <c r="AV380" s="30">
        <f t="shared" si="549"/>
        <v>302300</v>
      </c>
      <c r="AW380" s="30"/>
      <c r="AX380" s="29">
        <f t="shared" si="456"/>
        <v>302300</v>
      </c>
      <c r="AY380" s="30"/>
      <c r="AZ380" s="29">
        <f t="shared" si="449"/>
        <v>302300</v>
      </c>
      <c r="BA380" s="30"/>
      <c r="BB380" s="30">
        <f t="shared" si="549"/>
        <v>300600</v>
      </c>
      <c r="BC380" s="30">
        <f t="shared" si="549"/>
        <v>300600</v>
      </c>
      <c r="BD380" s="30">
        <f t="shared" si="549"/>
        <v>0</v>
      </c>
      <c r="BE380" s="30">
        <f t="shared" si="549"/>
        <v>300500</v>
      </c>
      <c r="BF380" s="30">
        <f t="shared" si="549"/>
        <v>0</v>
      </c>
      <c r="BG380" s="29">
        <f t="shared" si="529"/>
        <v>1700</v>
      </c>
      <c r="BH380" s="80">
        <f t="shared" si="530"/>
        <v>100.56553559547572</v>
      </c>
      <c r="BI380" s="29">
        <f t="shared" si="531"/>
        <v>1700</v>
      </c>
      <c r="BJ380" s="81">
        <f t="shared" si="532"/>
        <v>100.56553559547572</v>
      </c>
    </row>
    <row r="381" spans="1:62" ht="60" hidden="1" x14ac:dyDescent="0.25">
      <c r="A381" s="126" t="s">
        <v>23</v>
      </c>
      <c r="B381" s="124">
        <v>70</v>
      </c>
      <c r="C381" s="124">
        <v>0</v>
      </c>
      <c r="D381" s="3" t="s">
        <v>264</v>
      </c>
      <c r="E381" s="124">
        <v>854</v>
      </c>
      <c r="F381" s="3" t="s">
        <v>20</v>
      </c>
      <c r="G381" s="3" t="s">
        <v>61</v>
      </c>
      <c r="H381" s="3" t="s">
        <v>281</v>
      </c>
      <c r="I381" s="3"/>
      <c r="J381" s="29">
        <f t="shared" ref="J381" si="550">J382+J385+J387</f>
        <v>302300</v>
      </c>
      <c r="K381" s="29">
        <f t="shared" ref="K381:U381" si="551">K382+K385+K387</f>
        <v>0</v>
      </c>
      <c r="L381" s="29">
        <f t="shared" si="551"/>
        <v>302300</v>
      </c>
      <c r="M381" s="29">
        <f t="shared" si="551"/>
        <v>0</v>
      </c>
      <c r="N381" s="29">
        <f t="shared" si="551"/>
        <v>0</v>
      </c>
      <c r="O381" s="29">
        <f t="shared" si="551"/>
        <v>0</v>
      </c>
      <c r="P381" s="29">
        <f t="shared" si="551"/>
        <v>0</v>
      </c>
      <c r="Q381" s="29">
        <f t="shared" si="551"/>
        <v>0</v>
      </c>
      <c r="R381" s="29">
        <f t="shared" si="551"/>
        <v>302300</v>
      </c>
      <c r="S381" s="29">
        <f t="shared" si="551"/>
        <v>0</v>
      </c>
      <c r="T381" s="29">
        <f t="shared" si="551"/>
        <v>302300</v>
      </c>
      <c r="U381" s="29">
        <f t="shared" si="551"/>
        <v>0</v>
      </c>
      <c r="V381" s="29">
        <f t="shared" ref="V381:AC381" si="552">V382+V385+V387</f>
        <v>23200</v>
      </c>
      <c r="W381" s="29">
        <f t="shared" si="552"/>
        <v>0</v>
      </c>
      <c r="X381" s="29">
        <f t="shared" si="552"/>
        <v>23200</v>
      </c>
      <c r="Y381" s="29">
        <f t="shared" si="552"/>
        <v>0</v>
      </c>
      <c r="Z381" s="29">
        <f t="shared" si="552"/>
        <v>325500</v>
      </c>
      <c r="AA381" s="29">
        <f t="shared" si="552"/>
        <v>0</v>
      </c>
      <c r="AB381" s="29">
        <f t="shared" si="552"/>
        <v>325500</v>
      </c>
      <c r="AC381" s="29">
        <f t="shared" si="552"/>
        <v>0</v>
      </c>
      <c r="AD381" s="29">
        <f t="shared" ref="AD381:AK381" si="553">AD382+AD385+AD387</f>
        <v>0</v>
      </c>
      <c r="AE381" s="29">
        <f t="shared" si="553"/>
        <v>0</v>
      </c>
      <c r="AF381" s="29">
        <f t="shared" si="553"/>
        <v>0</v>
      </c>
      <c r="AG381" s="29">
        <f t="shared" si="553"/>
        <v>0</v>
      </c>
      <c r="AH381" s="29">
        <f t="shared" si="553"/>
        <v>325500</v>
      </c>
      <c r="AI381" s="29">
        <f t="shared" si="553"/>
        <v>0</v>
      </c>
      <c r="AJ381" s="29">
        <f t="shared" si="553"/>
        <v>325500</v>
      </c>
      <c r="AK381" s="29">
        <f t="shared" si="553"/>
        <v>0</v>
      </c>
      <c r="AL381" s="29"/>
      <c r="AM381" s="29"/>
      <c r="AN381" s="29"/>
      <c r="AO381" s="29"/>
      <c r="AP381" s="29"/>
      <c r="AQ381" s="29">
        <f t="shared" ref="AQ381:BF381" si="554">AQ382+AQ385+AQ387</f>
        <v>302300</v>
      </c>
      <c r="AR381" s="29"/>
      <c r="AS381" s="9">
        <f t="shared" si="447"/>
        <v>302300</v>
      </c>
      <c r="AT381" s="29"/>
      <c r="AU381" s="9">
        <f t="shared" si="448"/>
        <v>302300</v>
      </c>
      <c r="AV381" s="29">
        <f t="shared" si="554"/>
        <v>302300</v>
      </c>
      <c r="AW381" s="29"/>
      <c r="AX381" s="29">
        <f t="shared" si="456"/>
        <v>302300</v>
      </c>
      <c r="AY381" s="29"/>
      <c r="AZ381" s="29">
        <f t="shared" si="449"/>
        <v>302300</v>
      </c>
      <c r="BA381" s="29"/>
      <c r="BB381" s="29">
        <f t="shared" ref="BB381" si="555">BB382+BB385+BB387</f>
        <v>300600</v>
      </c>
      <c r="BC381" s="29">
        <f t="shared" si="554"/>
        <v>300600</v>
      </c>
      <c r="BD381" s="29">
        <f t="shared" si="554"/>
        <v>0</v>
      </c>
      <c r="BE381" s="29">
        <f t="shared" si="554"/>
        <v>300500</v>
      </c>
      <c r="BF381" s="29">
        <f t="shared" si="554"/>
        <v>0</v>
      </c>
      <c r="BG381" s="29">
        <f t="shared" si="529"/>
        <v>1700</v>
      </c>
      <c r="BH381" s="80">
        <f t="shared" si="530"/>
        <v>100.56553559547572</v>
      </c>
      <c r="BI381" s="29">
        <f t="shared" si="531"/>
        <v>1700</v>
      </c>
      <c r="BJ381" s="81">
        <f t="shared" si="532"/>
        <v>100.56553559547572</v>
      </c>
    </row>
    <row r="382" spans="1:62" ht="135" hidden="1" x14ac:dyDescent="0.25">
      <c r="A382" s="126" t="s">
        <v>19</v>
      </c>
      <c r="B382" s="124">
        <v>70</v>
      </c>
      <c r="C382" s="124">
        <v>0</v>
      </c>
      <c r="D382" s="3" t="s">
        <v>264</v>
      </c>
      <c r="E382" s="124">
        <v>854</v>
      </c>
      <c r="F382" s="3" t="s">
        <v>14</v>
      </c>
      <c r="G382" s="3" t="s">
        <v>61</v>
      </c>
      <c r="H382" s="3" t="s">
        <v>281</v>
      </c>
      <c r="I382" s="3" t="s">
        <v>21</v>
      </c>
      <c r="J382" s="29">
        <f t="shared" ref="J382:BF382" si="556">J383</f>
        <v>245600</v>
      </c>
      <c r="K382" s="29">
        <f t="shared" si="556"/>
        <v>0</v>
      </c>
      <c r="L382" s="29">
        <f t="shared" si="556"/>
        <v>245600</v>
      </c>
      <c r="M382" s="29">
        <f t="shared" si="556"/>
        <v>0</v>
      </c>
      <c r="N382" s="29">
        <f t="shared" si="556"/>
        <v>0</v>
      </c>
      <c r="O382" s="29">
        <f t="shared" si="556"/>
        <v>0</v>
      </c>
      <c r="P382" s="29">
        <f t="shared" si="556"/>
        <v>0</v>
      </c>
      <c r="Q382" s="29">
        <f t="shared" si="556"/>
        <v>0</v>
      </c>
      <c r="R382" s="29">
        <f t="shared" si="556"/>
        <v>245600</v>
      </c>
      <c r="S382" s="29">
        <f t="shared" si="556"/>
        <v>0</v>
      </c>
      <c r="T382" s="29">
        <f t="shared" si="556"/>
        <v>245600</v>
      </c>
      <c r="U382" s="29">
        <f t="shared" si="556"/>
        <v>0</v>
      </c>
      <c r="V382" s="29">
        <f t="shared" si="556"/>
        <v>23200</v>
      </c>
      <c r="W382" s="29">
        <f t="shared" si="556"/>
        <v>0</v>
      </c>
      <c r="X382" s="29">
        <f t="shared" si="556"/>
        <v>23200</v>
      </c>
      <c r="Y382" s="29">
        <f t="shared" si="556"/>
        <v>0</v>
      </c>
      <c r="Z382" s="29">
        <f t="shared" si="556"/>
        <v>268800</v>
      </c>
      <c r="AA382" s="29">
        <f t="shared" si="556"/>
        <v>0</v>
      </c>
      <c r="AB382" s="29">
        <f t="shared" si="556"/>
        <v>268800</v>
      </c>
      <c r="AC382" s="29">
        <f t="shared" si="556"/>
        <v>0</v>
      </c>
      <c r="AD382" s="29">
        <f t="shared" si="556"/>
        <v>0</v>
      </c>
      <c r="AE382" s="29">
        <f t="shared" si="556"/>
        <v>0</v>
      </c>
      <c r="AF382" s="29">
        <f t="shared" si="556"/>
        <v>0</v>
      </c>
      <c r="AG382" s="29">
        <f t="shared" si="556"/>
        <v>0</v>
      </c>
      <c r="AH382" s="29">
        <f t="shared" si="556"/>
        <v>268800</v>
      </c>
      <c r="AI382" s="29">
        <f t="shared" si="556"/>
        <v>0</v>
      </c>
      <c r="AJ382" s="29">
        <f t="shared" si="556"/>
        <v>268800</v>
      </c>
      <c r="AK382" s="29">
        <f t="shared" si="556"/>
        <v>0</v>
      </c>
      <c r="AL382" s="29"/>
      <c r="AM382" s="29"/>
      <c r="AN382" s="29"/>
      <c r="AO382" s="29"/>
      <c r="AP382" s="29"/>
      <c r="AQ382" s="29">
        <f t="shared" si="556"/>
        <v>245600</v>
      </c>
      <c r="AR382" s="29"/>
      <c r="AS382" s="9">
        <f t="shared" si="447"/>
        <v>245600</v>
      </c>
      <c r="AT382" s="29"/>
      <c r="AU382" s="9">
        <f t="shared" si="448"/>
        <v>245600</v>
      </c>
      <c r="AV382" s="29">
        <f t="shared" si="556"/>
        <v>245600</v>
      </c>
      <c r="AW382" s="29"/>
      <c r="AX382" s="29">
        <f t="shared" si="456"/>
        <v>245600</v>
      </c>
      <c r="AY382" s="29"/>
      <c r="AZ382" s="29">
        <f t="shared" si="449"/>
        <v>245600</v>
      </c>
      <c r="BA382" s="29"/>
      <c r="BB382" s="29">
        <f t="shared" si="556"/>
        <v>243100</v>
      </c>
      <c r="BC382" s="29">
        <f t="shared" si="556"/>
        <v>243100</v>
      </c>
      <c r="BD382" s="29">
        <f t="shared" si="556"/>
        <v>0</v>
      </c>
      <c r="BE382" s="29">
        <f t="shared" si="556"/>
        <v>243100</v>
      </c>
      <c r="BF382" s="29">
        <f t="shared" si="556"/>
        <v>0</v>
      </c>
      <c r="BG382" s="29">
        <f t="shared" si="529"/>
        <v>2500</v>
      </c>
      <c r="BH382" s="80">
        <f t="shared" si="530"/>
        <v>101.02838338132456</v>
      </c>
      <c r="BI382" s="29">
        <f t="shared" si="531"/>
        <v>2500</v>
      </c>
      <c r="BJ382" s="81">
        <f t="shared" si="532"/>
        <v>101.02838338132456</v>
      </c>
    </row>
    <row r="383" spans="1:62" ht="45" hidden="1" x14ac:dyDescent="0.25">
      <c r="A383" s="126" t="s">
        <v>11</v>
      </c>
      <c r="B383" s="124">
        <v>70</v>
      </c>
      <c r="C383" s="124">
        <v>0</v>
      </c>
      <c r="D383" s="3" t="s">
        <v>264</v>
      </c>
      <c r="E383" s="124">
        <v>854</v>
      </c>
      <c r="F383" s="3" t="s">
        <v>14</v>
      </c>
      <c r="G383" s="3" t="s">
        <v>61</v>
      </c>
      <c r="H383" s="3" t="s">
        <v>281</v>
      </c>
      <c r="I383" s="3" t="s">
        <v>22</v>
      </c>
      <c r="J383" s="29">
        <f>'7.ВС'!J399</f>
        <v>245600</v>
      </c>
      <c r="K383" s="29">
        <f>'7.ВС'!K399</f>
        <v>0</v>
      </c>
      <c r="L383" s="29">
        <f>'7.ВС'!L399</f>
        <v>245600</v>
      </c>
      <c r="M383" s="29">
        <f>'7.ВС'!M399</f>
        <v>0</v>
      </c>
      <c r="N383" s="29">
        <f>'7.ВС'!N399</f>
        <v>0</v>
      </c>
      <c r="O383" s="29">
        <f>'7.ВС'!O399</f>
        <v>0</v>
      </c>
      <c r="P383" s="29">
        <f>'7.ВС'!P399</f>
        <v>0</v>
      </c>
      <c r="Q383" s="29">
        <f>'7.ВС'!Q399</f>
        <v>0</v>
      </c>
      <c r="R383" s="29">
        <f>'7.ВС'!R399</f>
        <v>245600</v>
      </c>
      <c r="S383" s="29">
        <f>'7.ВС'!S399</f>
        <v>0</v>
      </c>
      <c r="T383" s="29">
        <f>'7.ВС'!T399</f>
        <v>245600</v>
      </c>
      <c r="U383" s="29">
        <f>'7.ВС'!U399</f>
        <v>0</v>
      </c>
      <c r="V383" s="29">
        <f>'7.ВС'!V399</f>
        <v>23200</v>
      </c>
      <c r="W383" s="29">
        <f>'7.ВС'!W399</f>
        <v>0</v>
      </c>
      <c r="X383" s="29">
        <f>'7.ВС'!X399</f>
        <v>23200</v>
      </c>
      <c r="Y383" s="29">
        <f>'7.ВС'!Y399</f>
        <v>0</v>
      </c>
      <c r="Z383" s="29">
        <f>'7.ВС'!Z399</f>
        <v>268800</v>
      </c>
      <c r="AA383" s="29">
        <f>'7.ВС'!AA399</f>
        <v>0</v>
      </c>
      <c r="AB383" s="29">
        <f>'7.ВС'!AB399</f>
        <v>268800</v>
      </c>
      <c r="AC383" s="29">
        <f>'7.ВС'!AC399</f>
        <v>0</v>
      </c>
      <c r="AD383" s="29">
        <f>'7.ВС'!AD399</f>
        <v>0</v>
      </c>
      <c r="AE383" s="29">
        <f>'7.ВС'!AE399</f>
        <v>0</v>
      </c>
      <c r="AF383" s="29">
        <f>'7.ВС'!AF399</f>
        <v>0</v>
      </c>
      <c r="AG383" s="29">
        <f>'7.ВС'!AG399</f>
        <v>0</v>
      </c>
      <c r="AH383" s="29">
        <f>'7.ВС'!AH399</f>
        <v>268800</v>
      </c>
      <c r="AI383" s="29">
        <f>'7.ВС'!AI399</f>
        <v>0</v>
      </c>
      <c r="AJ383" s="29">
        <f>'7.ВС'!AJ399</f>
        <v>268800</v>
      </c>
      <c r="AK383" s="29">
        <f>'7.ВС'!AK399</f>
        <v>0</v>
      </c>
      <c r="AL383" s="29"/>
      <c r="AM383" s="29"/>
      <c r="AN383" s="29"/>
      <c r="AO383" s="29"/>
      <c r="AP383" s="29"/>
      <c r="AQ383" s="29">
        <f>'7.ВС'!AQ399</f>
        <v>245600</v>
      </c>
      <c r="AR383" s="29"/>
      <c r="AS383" s="9">
        <f t="shared" si="447"/>
        <v>245600</v>
      </c>
      <c r="AT383" s="29"/>
      <c r="AU383" s="9">
        <f t="shared" si="448"/>
        <v>245600</v>
      </c>
      <c r="AV383" s="29">
        <f>'7.ВС'!AV399</f>
        <v>245600</v>
      </c>
      <c r="AW383" s="29"/>
      <c r="AX383" s="29">
        <f t="shared" si="456"/>
        <v>245600</v>
      </c>
      <c r="AY383" s="29"/>
      <c r="AZ383" s="29">
        <f t="shared" si="449"/>
        <v>245600</v>
      </c>
      <c r="BA383" s="29"/>
      <c r="BB383" s="29">
        <f>'7.ВС'!BA399</f>
        <v>243100</v>
      </c>
      <c r="BC383" s="29">
        <f>'7.ВС'!BB399</f>
        <v>243100</v>
      </c>
      <c r="BD383" s="29">
        <f>'7.ВС'!BC399</f>
        <v>0</v>
      </c>
      <c r="BE383" s="29">
        <f>'7.ВС'!BD399</f>
        <v>243100</v>
      </c>
      <c r="BF383" s="29">
        <f>'7.ВС'!BE399</f>
        <v>0</v>
      </c>
      <c r="BG383" s="29">
        <f t="shared" si="529"/>
        <v>2500</v>
      </c>
      <c r="BH383" s="80">
        <f t="shared" si="530"/>
        <v>101.02838338132456</v>
      </c>
      <c r="BI383" s="29">
        <f t="shared" si="531"/>
        <v>2500</v>
      </c>
      <c r="BJ383" s="81">
        <f t="shared" si="532"/>
        <v>101.02838338132456</v>
      </c>
    </row>
    <row r="384" spans="1:62" ht="60" hidden="1" x14ac:dyDescent="0.25">
      <c r="A384" s="106" t="s">
        <v>25</v>
      </c>
      <c r="B384" s="124">
        <v>70</v>
      </c>
      <c r="C384" s="124">
        <v>0</v>
      </c>
      <c r="D384" s="3" t="s">
        <v>264</v>
      </c>
      <c r="E384" s="124">
        <v>854</v>
      </c>
      <c r="F384" s="3" t="s">
        <v>14</v>
      </c>
      <c r="G384" s="3" t="s">
        <v>61</v>
      </c>
      <c r="H384" s="3" t="s">
        <v>281</v>
      </c>
      <c r="I384" s="3" t="s">
        <v>26</v>
      </c>
      <c r="J384" s="29">
        <f t="shared" ref="J384:BF384" si="557">J385</f>
        <v>56700</v>
      </c>
      <c r="K384" s="29">
        <f t="shared" si="557"/>
        <v>0</v>
      </c>
      <c r="L384" s="29">
        <f t="shared" si="557"/>
        <v>56700</v>
      </c>
      <c r="M384" s="29">
        <f t="shared" si="557"/>
        <v>0</v>
      </c>
      <c r="N384" s="29">
        <f t="shared" si="557"/>
        <v>0</v>
      </c>
      <c r="O384" s="29">
        <f t="shared" si="557"/>
        <v>0</v>
      </c>
      <c r="P384" s="29">
        <f t="shared" si="557"/>
        <v>0</v>
      </c>
      <c r="Q384" s="29">
        <f t="shared" si="557"/>
        <v>0</v>
      </c>
      <c r="R384" s="29">
        <f t="shared" si="557"/>
        <v>56700</v>
      </c>
      <c r="S384" s="29">
        <f t="shared" si="557"/>
        <v>0</v>
      </c>
      <c r="T384" s="29">
        <f t="shared" si="557"/>
        <v>56700</v>
      </c>
      <c r="U384" s="29">
        <f t="shared" si="557"/>
        <v>0</v>
      </c>
      <c r="V384" s="29">
        <f t="shared" si="557"/>
        <v>0</v>
      </c>
      <c r="W384" s="29">
        <f t="shared" si="557"/>
        <v>0</v>
      </c>
      <c r="X384" s="29">
        <f t="shared" si="557"/>
        <v>0</v>
      </c>
      <c r="Y384" s="29">
        <f t="shared" si="557"/>
        <v>0</v>
      </c>
      <c r="Z384" s="29">
        <f t="shared" si="557"/>
        <v>56700</v>
      </c>
      <c r="AA384" s="29">
        <f t="shared" si="557"/>
        <v>0</v>
      </c>
      <c r="AB384" s="29">
        <f t="shared" si="557"/>
        <v>56700</v>
      </c>
      <c r="AC384" s="29">
        <f t="shared" si="557"/>
        <v>0</v>
      </c>
      <c r="AD384" s="29">
        <f t="shared" si="557"/>
        <v>0</v>
      </c>
      <c r="AE384" s="29">
        <f t="shared" si="557"/>
        <v>0</v>
      </c>
      <c r="AF384" s="29">
        <f t="shared" si="557"/>
        <v>0</v>
      </c>
      <c r="AG384" s="29">
        <f t="shared" si="557"/>
        <v>0</v>
      </c>
      <c r="AH384" s="29">
        <f t="shared" si="557"/>
        <v>56700</v>
      </c>
      <c r="AI384" s="29">
        <f t="shared" si="557"/>
        <v>0</v>
      </c>
      <c r="AJ384" s="29">
        <f t="shared" si="557"/>
        <v>56700</v>
      </c>
      <c r="AK384" s="29">
        <f t="shared" si="557"/>
        <v>0</v>
      </c>
      <c r="AL384" s="29"/>
      <c r="AM384" s="29"/>
      <c r="AN384" s="29"/>
      <c r="AO384" s="29"/>
      <c r="AP384" s="29"/>
      <c r="AQ384" s="29">
        <f t="shared" si="557"/>
        <v>56700</v>
      </c>
      <c r="AR384" s="29"/>
      <c r="AS384" s="9">
        <f t="shared" si="447"/>
        <v>56700</v>
      </c>
      <c r="AT384" s="29"/>
      <c r="AU384" s="9">
        <f t="shared" si="448"/>
        <v>56700</v>
      </c>
      <c r="AV384" s="29">
        <f t="shared" si="557"/>
        <v>56700</v>
      </c>
      <c r="AW384" s="29"/>
      <c r="AX384" s="29">
        <f t="shared" si="456"/>
        <v>56700</v>
      </c>
      <c r="AY384" s="29"/>
      <c r="AZ384" s="29">
        <f t="shared" si="449"/>
        <v>56700</v>
      </c>
      <c r="BA384" s="29"/>
      <c r="BB384" s="29">
        <f t="shared" si="557"/>
        <v>57400</v>
      </c>
      <c r="BC384" s="29">
        <f t="shared" si="557"/>
        <v>57400</v>
      </c>
      <c r="BD384" s="29">
        <f t="shared" si="557"/>
        <v>0</v>
      </c>
      <c r="BE384" s="29">
        <f t="shared" si="557"/>
        <v>57400</v>
      </c>
      <c r="BF384" s="29">
        <f t="shared" si="557"/>
        <v>0</v>
      </c>
      <c r="BG384" s="29">
        <f t="shared" si="529"/>
        <v>-700</v>
      </c>
      <c r="BH384" s="80">
        <f t="shared" si="530"/>
        <v>98.780487804878049</v>
      </c>
      <c r="BI384" s="29">
        <f t="shared" si="531"/>
        <v>-700</v>
      </c>
      <c r="BJ384" s="81">
        <f t="shared" si="532"/>
        <v>98.780487804878049</v>
      </c>
    </row>
    <row r="385" spans="1:62" ht="60" hidden="1" x14ac:dyDescent="0.25">
      <c r="A385" s="106" t="s">
        <v>12</v>
      </c>
      <c r="B385" s="124">
        <v>70</v>
      </c>
      <c r="C385" s="124">
        <v>0</v>
      </c>
      <c r="D385" s="3" t="s">
        <v>264</v>
      </c>
      <c r="E385" s="124">
        <v>854</v>
      </c>
      <c r="F385" s="3" t="s">
        <v>14</v>
      </c>
      <c r="G385" s="3" t="s">
        <v>61</v>
      </c>
      <c r="H385" s="3" t="s">
        <v>281</v>
      </c>
      <c r="I385" s="3" t="s">
        <v>27</v>
      </c>
      <c r="J385" s="29">
        <f>'7.ВС'!J401</f>
        <v>56700</v>
      </c>
      <c r="K385" s="29">
        <f>'7.ВС'!K401</f>
        <v>0</v>
      </c>
      <c r="L385" s="29">
        <f>'7.ВС'!L401</f>
        <v>56700</v>
      </c>
      <c r="M385" s="29">
        <f>'7.ВС'!M401</f>
        <v>0</v>
      </c>
      <c r="N385" s="29">
        <f>'7.ВС'!N401</f>
        <v>0</v>
      </c>
      <c r="O385" s="29">
        <f>'7.ВС'!O401</f>
        <v>0</v>
      </c>
      <c r="P385" s="29">
        <f>'7.ВС'!P401</f>
        <v>0</v>
      </c>
      <c r="Q385" s="29">
        <f>'7.ВС'!Q401</f>
        <v>0</v>
      </c>
      <c r="R385" s="29">
        <f>'7.ВС'!R401</f>
        <v>56700</v>
      </c>
      <c r="S385" s="29">
        <f>'7.ВС'!S401</f>
        <v>0</v>
      </c>
      <c r="T385" s="29">
        <f>'7.ВС'!T401</f>
        <v>56700</v>
      </c>
      <c r="U385" s="29">
        <f>'7.ВС'!U401</f>
        <v>0</v>
      </c>
      <c r="V385" s="29">
        <f>'7.ВС'!V401</f>
        <v>0</v>
      </c>
      <c r="W385" s="29">
        <f>'7.ВС'!W401</f>
        <v>0</v>
      </c>
      <c r="X385" s="29">
        <f>'7.ВС'!X401</f>
        <v>0</v>
      </c>
      <c r="Y385" s="29">
        <f>'7.ВС'!Y401</f>
        <v>0</v>
      </c>
      <c r="Z385" s="29">
        <f>'7.ВС'!Z401</f>
        <v>56700</v>
      </c>
      <c r="AA385" s="29">
        <f>'7.ВС'!AA401</f>
        <v>0</v>
      </c>
      <c r="AB385" s="29">
        <f>'7.ВС'!AB401</f>
        <v>56700</v>
      </c>
      <c r="AC385" s="29">
        <f>'7.ВС'!AC401</f>
        <v>0</v>
      </c>
      <c r="AD385" s="29">
        <f>'7.ВС'!AD401</f>
        <v>0</v>
      </c>
      <c r="AE385" s="29">
        <f>'7.ВС'!AE401</f>
        <v>0</v>
      </c>
      <c r="AF385" s="29">
        <f>'7.ВС'!AF401</f>
        <v>0</v>
      </c>
      <c r="AG385" s="29">
        <f>'7.ВС'!AG401</f>
        <v>0</v>
      </c>
      <c r="AH385" s="29">
        <f>'7.ВС'!AH401</f>
        <v>56700</v>
      </c>
      <c r="AI385" s="29">
        <f>'7.ВС'!AI401</f>
        <v>0</v>
      </c>
      <c r="AJ385" s="29">
        <f>'7.ВС'!AJ401</f>
        <v>56700</v>
      </c>
      <c r="AK385" s="29">
        <f>'7.ВС'!AK401</f>
        <v>0</v>
      </c>
      <c r="AL385" s="29"/>
      <c r="AM385" s="29"/>
      <c r="AN385" s="29"/>
      <c r="AO385" s="29"/>
      <c r="AP385" s="29"/>
      <c r="AQ385" s="29">
        <f>'7.ВС'!AQ401</f>
        <v>56700</v>
      </c>
      <c r="AR385" s="29"/>
      <c r="AS385" s="9">
        <f t="shared" si="447"/>
        <v>56700</v>
      </c>
      <c r="AT385" s="29"/>
      <c r="AU385" s="9">
        <f t="shared" si="448"/>
        <v>56700</v>
      </c>
      <c r="AV385" s="29">
        <f>'7.ВС'!AV401</f>
        <v>56700</v>
      </c>
      <c r="AW385" s="29"/>
      <c r="AX385" s="29">
        <f t="shared" si="456"/>
        <v>56700</v>
      </c>
      <c r="AY385" s="29"/>
      <c r="AZ385" s="29">
        <f t="shared" si="449"/>
        <v>56700</v>
      </c>
      <c r="BA385" s="29"/>
      <c r="BB385" s="29">
        <f>'7.ВС'!BA401</f>
        <v>57400</v>
      </c>
      <c r="BC385" s="29">
        <f>'7.ВС'!BB401</f>
        <v>57400</v>
      </c>
      <c r="BD385" s="29">
        <f>'7.ВС'!BC401</f>
        <v>0</v>
      </c>
      <c r="BE385" s="29">
        <f>'7.ВС'!BD401</f>
        <v>57400</v>
      </c>
      <c r="BF385" s="29">
        <f>'7.ВС'!BE401</f>
        <v>0</v>
      </c>
      <c r="BG385" s="29">
        <f t="shared" si="529"/>
        <v>-700</v>
      </c>
      <c r="BH385" s="80">
        <f t="shared" si="530"/>
        <v>98.780487804878049</v>
      </c>
      <c r="BI385" s="29">
        <f t="shared" si="531"/>
        <v>-700</v>
      </c>
      <c r="BJ385" s="81">
        <f t="shared" si="532"/>
        <v>98.780487804878049</v>
      </c>
    </row>
    <row r="386" spans="1:62" hidden="1" x14ac:dyDescent="0.25">
      <c r="A386" s="106" t="s">
        <v>28</v>
      </c>
      <c r="B386" s="124">
        <v>70</v>
      </c>
      <c r="C386" s="124">
        <v>0</v>
      </c>
      <c r="D386" s="3" t="s">
        <v>264</v>
      </c>
      <c r="E386" s="124">
        <v>854</v>
      </c>
      <c r="F386" s="3" t="s">
        <v>14</v>
      </c>
      <c r="G386" s="3" t="s">
        <v>61</v>
      </c>
      <c r="H386" s="3" t="s">
        <v>281</v>
      </c>
      <c r="I386" s="3" t="s">
        <v>29</v>
      </c>
      <c r="J386" s="29">
        <f t="shared" ref="J386:BF386" si="558">J387</f>
        <v>0</v>
      </c>
      <c r="K386" s="29">
        <f t="shared" si="558"/>
        <v>0</v>
      </c>
      <c r="L386" s="29">
        <f t="shared" si="558"/>
        <v>0</v>
      </c>
      <c r="M386" s="29">
        <f t="shared" si="558"/>
        <v>0</v>
      </c>
      <c r="N386" s="29">
        <f t="shared" si="558"/>
        <v>0</v>
      </c>
      <c r="O386" s="29">
        <f t="shared" si="558"/>
        <v>0</v>
      </c>
      <c r="P386" s="29">
        <f t="shared" si="558"/>
        <v>0</v>
      </c>
      <c r="Q386" s="29">
        <f t="shared" si="558"/>
        <v>0</v>
      </c>
      <c r="R386" s="29">
        <f t="shared" si="558"/>
        <v>0</v>
      </c>
      <c r="S386" s="29">
        <f t="shared" si="558"/>
        <v>0</v>
      </c>
      <c r="T386" s="29">
        <f t="shared" si="558"/>
        <v>0</v>
      </c>
      <c r="U386" s="29">
        <f t="shared" si="558"/>
        <v>0</v>
      </c>
      <c r="V386" s="29">
        <f t="shared" si="558"/>
        <v>0</v>
      </c>
      <c r="W386" s="29">
        <f t="shared" si="558"/>
        <v>0</v>
      </c>
      <c r="X386" s="29">
        <f t="shared" si="558"/>
        <v>0</v>
      </c>
      <c r="Y386" s="29">
        <f t="shared" si="558"/>
        <v>0</v>
      </c>
      <c r="Z386" s="29">
        <f t="shared" si="558"/>
        <v>0</v>
      </c>
      <c r="AA386" s="29">
        <f t="shared" si="558"/>
        <v>0</v>
      </c>
      <c r="AB386" s="29">
        <f t="shared" si="558"/>
        <v>0</v>
      </c>
      <c r="AC386" s="29">
        <f t="shared" si="558"/>
        <v>0</v>
      </c>
      <c r="AD386" s="29">
        <f t="shared" si="558"/>
        <v>0</v>
      </c>
      <c r="AE386" s="29">
        <f t="shared" si="558"/>
        <v>0</v>
      </c>
      <c r="AF386" s="29">
        <f t="shared" si="558"/>
        <v>0</v>
      </c>
      <c r="AG386" s="29">
        <f t="shared" si="558"/>
        <v>0</v>
      </c>
      <c r="AH386" s="29">
        <f t="shared" si="558"/>
        <v>0</v>
      </c>
      <c r="AI386" s="29">
        <f t="shared" si="558"/>
        <v>0</v>
      </c>
      <c r="AJ386" s="29">
        <f t="shared" si="558"/>
        <v>0</v>
      </c>
      <c r="AK386" s="29">
        <f t="shared" si="558"/>
        <v>0</v>
      </c>
      <c r="AL386" s="29"/>
      <c r="AM386" s="29"/>
      <c r="AN386" s="29"/>
      <c r="AO386" s="29"/>
      <c r="AP386" s="29"/>
      <c r="AQ386" s="29">
        <f t="shared" si="558"/>
        <v>0</v>
      </c>
      <c r="AR386" s="29"/>
      <c r="AS386" s="9">
        <f t="shared" si="447"/>
        <v>0</v>
      </c>
      <c r="AT386" s="29"/>
      <c r="AU386" s="9">
        <f t="shared" si="448"/>
        <v>0</v>
      </c>
      <c r="AV386" s="29">
        <f t="shared" si="558"/>
        <v>0</v>
      </c>
      <c r="AW386" s="29"/>
      <c r="AX386" s="29">
        <f t="shared" si="456"/>
        <v>0</v>
      </c>
      <c r="AY386" s="29"/>
      <c r="AZ386" s="29">
        <f t="shared" si="449"/>
        <v>0</v>
      </c>
      <c r="BA386" s="29"/>
      <c r="BB386" s="29">
        <f t="shared" si="558"/>
        <v>100</v>
      </c>
      <c r="BC386" s="29">
        <f t="shared" si="558"/>
        <v>100</v>
      </c>
      <c r="BD386" s="29">
        <f t="shared" si="558"/>
        <v>0</v>
      </c>
      <c r="BE386" s="29">
        <f t="shared" si="558"/>
        <v>0</v>
      </c>
      <c r="BF386" s="29">
        <f t="shared" si="558"/>
        <v>0</v>
      </c>
      <c r="BG386" s="29">
        <f t="shared" si="529"/>
        <v>-100</v>
      </c>
      <c r="BH386" s="80">
        <f t="shared" si="530"/>
        <v>0</v>
      </c>
      <c r="BI386" s="29">
        <f t="shared" si="531"/>
        <v>-100</v>
      </c>
      <c r="BJ386" s="81">
        <f t="shared" si="532"/>
        <v>0</v>
      </c>
    </row>
    <row r="387" spans="1:62" ht="30" hidden="1" x14ac:dyDescent="0.25">
      <c r="A387" s="126" t="s">
        <v>30</v>
      </c>
      <c r="B387" s="124">
        <v>70</v>
      </c>
      <c r="C387" s="124">
        <v>0</v>
      </c>
      <c r="D387" s="3" t="s">
        <v>264</v>
      </c>
      <c r="E387" s="124">
        <v>854</v>
      </c>
      <c r="F387" s="3" t="s">
        <v>14</v>
      </c>
      <c r="G387" s="3" t="s">
        <v>61</v>
      </c>
      <c r="H387" s="3" t="s">
        <v>281</v>
      </c>
      <c r="I387" s="3" t="s">
        <v>31</v>
      </c>
      <c r="J387" s="29">
        <f>'7.ВС'!J403</f>
        <v>0</v>
      </c>
      <c r="K387" s="29">
        <f>'7.ВС'!K403</f>
        <v>0</v>
      </c>
      <c r="L387" s="29">
        <f>'7.ВС'!L403</f>
        <v>0</v>
      </c>
      <c r="M387" s="29">
        <f>'7.ВС'!M403</f>
        <v>0</v>
      </c>
      <c r="N387" s="29">
        <f>'7.ВС'!N403</f>
        <v>0</v>
      </c>
      <c r="O387" s="29">
        <f>'7.ВС'!O403</f>
        <v>0</v>
      </c>
      <c r="P387" s="29">
        <f>'7.ВС'!P403</f>
        <v>0</v>
      </c>
      <c r="Q387" s="29">
        <f>'7.ВС'!Q403</f>
        <v>0</v>
      </c>
      <c r="R387" s="29">
        <f>'7.ВС'!R403</f>
        <v>0</v>
      </c>
      <c r="S387" s="29">
        <f>'7.ВС'!S403</f>
        <v>0</v>
      </c>
      <c r="T387" s="29">
        <f>'7.ВС'!T403</f>
        <v>0</v>
      </c>
      <c r="U387" s="29">
        <f>'7.ВС'!U403</f>
        <v>0</v>
      </c>
      <c r="V387" s="29">
        <f>'7.ВС'!V403</f>
        <v>0</v>
      </c>
      <c r="W387" s="29">
        <f>'7.ВС'!W403</f>
        <v>0</v>
      </c>
      <c r="X387" s="29">
        <f>'7.ВС'!X403</f>
        <v>0</v>
      </c>
      <c r="Y387" s="29">
        <f>'7.ВС'!Y403</f>
        <v>0</v>
      </c>
      <c r="Z387" s="29">
        <f>'7.ВС'!Z403</f>
        <v>0</v>
      </c>
      <c r="AA387" s="29">
        <f>'7.ВС'!AA403</f>
        <v>0</v>
      </c>
      <c r="AB387" s="29">
        <f>'7.ВС'!AB403</f>
        <v>0</v>
      </c>
      <c r="AC387" s="29">
        <f>'7.ВС'!AC403</f>
        <v>0</v>
      </c>
      <c r="AD387" s="29">
        <f>'7.ВС'!AD403</f>
        <v>0</v>
      </c>
      <c r="AE387" s="29">
        <f>'7.ВС'!AE403</f>
        <v>0</v>
      </c>
      <c r="AF387" s="29">
        <f>'7.ВС'!AF403</f>
        <v>0</v>
      </c>
      <c r="AG387" s="29">
        <f>'7.ВС'!AG403</f>
        <v>0</v>
      </c>
      <c r="AH387" s="29">
        <f>'7.ВС'!AH403</f>
        <v>0</v>
      </c>
      <c r="AI387" s="29">
        <f>'7.ВС'!AI403</f>
        <v>0</v>
      </c>
      <c r="AJ387" s="29">
        <f>'7.ВС'!AJ403</f>
        <v>0</v>
      </c>
      <c r="AK387" s="29">
        <f>'7.ВС'!AK403</f>
        <v>0</v>
      </c>
      <c r="AL387" s="29"/>
      <c r="AM387" s="29"/>
      <c r="AN387" s="29"/>
      <c r="AO387" s="29"/>
      <c r="AP387" s="29"/>
      <c r="AQ387" s="29">
        <f>'7.ВС'!AQ403</f>
        <v>0</v>
      </c>
      <c r="AR387" s="29"/>
      <c r="AS387" s="9">
        <f t="shared" si="447"/>
        <v>0</v>
      </c>
      <c r="AT387" s="29"/>
      <c r="AU387" s="9">
        <f t="shared" si="448"/>
        <v>0</v>
      </c>
      <c r="AV387" s="29">
        <f>'7.ВС'!AV403</f>
        <v>0</v>
      </c>
      <c r="AW387" s="29"/>
      <c r="AX387" s="29">
        <f t="shared" si="456"/>
        <v>0</v>
      </c>
      <c r="AY387" s="29"/>
      <c r="AZ387" s="29">
        <f t="shared" si="449"/>
        <v>0</v>
      </c>
      <c r="BA387" s="29"/>
      <c r="BB387" s="29">
        <f>'7.ВС'!BA403</f>
        <v>100</v>
      </c>
      <c r="BC387" s="29">
        <f>'7.ВС'!BB403</f>
        <v>100</v>
      </c>
      <c r="BD387" s="29">
        <f>'7.ВС'!BC403</f>
        <v>0</v>
      </c>
      <c r="BE387" s="29">
        <f>'7.ВС'!BD403</f>
        <v>0</v>
      </c>
      <c r="BF387" s="29">
        <f>'7.ВС'!BE403</f>
        <v>0</v>
      </c>
      <c r="BG387" s="29">
        <f t="shared" si="529"/>
        <v>-100</v>
      </c>
      <c r="BH387" s="80">
        <f t="shared" si="530"/>
        <v>0</v>
      </c>
      <c r="BI387" s="29">
        <f t="shared" si="531"/>
        <v>-100</v>
      </c>
      <c r="BJ387" s="81">
        <f t="shared" si="532"/>
        <v>0</v>
      </c>
    </row>
    <row r="388" spans="1:62" ht="42.75" hidden="1" x14ac:dyDescent="0.25">
      <c r="A388" s="6" t="s">
        <v>211</v>
      </c>
      <c r="B388" s="13">
        <v>70</v>
      </c>
      <c r="C388" s="13">
        <v>0</v>
      </c>
      <c r="D388" s="3" t="s">
        <v>264</v>
      </c>
      <c r="E388" s="13">
        <v>857</v>
      </c>
      <c r="F388" s="27"/>
      <c r="G388" s="27"/>
      <c r="H388" s="3"/>
      <c r="I388" s="27"/>
      <c r="J388" s="30">
        <f t="shared" ref="J388:BF388" si="559">J389+J392+J395</f>
        <v>523900</v>
      </c>
      <c r="K388" s="30">
        <f t="shared" ref="K388:U388" si="560">K389+K392+K395</f>
        <v>0</v>
      </c>
      <c r="L388" s="30">
        <f t="shared" si="560"/>
        <v>505900</v>
      </c>
      <c r="M388" s="30">
        <f t="shared" si="560"/>
        <v>18000</v>
      </c>
      <c r="N388" s="30">
        <f t="shared" si="560"/>
        <v>0</v>
      </c>
      <c r="O388" s="30">
        <f t="shared" si="560"/>
        <v>0</v>
      </c>
      <c r="P388" s="30">
        <f t="shared" si="560"/>
        <v>0</v>
      </c>
      <c r="Q388" s="30">
        <f t="shared" si="560"/>
        <v>0</v>
      </c>
      <c r="R388" s="30">
        <f t="shared" si="560"/>
        <v>523900</v>
      </c>
      <c r="S388" s="30">
        <f t="shared" si="560"/>
        <v>0</v>
      </c>
      <c r="T388" s="30">
        <f t="shared" si="560"/>
        <v>505900</v>
      </c>
      <c r="U388" s="30">
        <f t="shared" si="560"/>
        <v>18000</v>
      </c>
      <c r="V388" s="30">
        <f t="shared" ref="V388:AC388" si="561">V389+V392+V395</f>
        <v>103800</v>
      </c>
      <c r="W388" s="30">
        <f t="shared" si="561"/>
        <v>0</v>
      </c>
      <c r="X388" s="30">
        <f t="shared" si="561"/>
        <v>103800</v>
      </c>
      <c r="Y388" s="30">
        <f t="shared" si="561"/>
        <v>0</v>
      </c>
      <c r="Z388" s="30">
        <f t="shared" si="561"/>
        <v>627700</v>
      </c>
      <c r="AA388" s="30">
        <f t="shared" si="561"/>
        <v>0</v>
      </c>
      <c r="AB388" s="30">
        <f t="shared" si="561"/>
        <v>609700</v>
      </c>
      <c r="AC388" s="30">
        <f t="shared" si="561"/>
        <v>18000</v>
      </c>
      <c r="AD388" s="30">
        <f t="shared" ref="AD388:AK388" si="562">AD389+AD392+AD395</f>
        <v>0</v>
      </c>
      <c r="AE388" s="30">
        <f t="shared" si="562"/>
        <v>0</v>
      </c>
      <c r="AF388" s="30">
        <f t="shared" si="562"/>
        <v>0</v>
      </c>
      <c r="AG388" s="30">
        <f t="shared" si="562"/>
        <v>0</v>
      </c>
      <c r="AH388" s="30">
        <f t="shared" si="562"/>
        <v>627700</v>
      </c>
      <c r="AI388" s="30">
        <f t="shared" si="562"/>
        <v>0</v>
      </c>
      <c r="AJ388" s="30">
        <f t="shared" si="562"/>
        <v>609700</v>
      </c>
      <c r="AK388" s="30">
        <f t="shared" si="562"/>
        <v>18000</v>
      </c>
      <c r="AL388" s="30"/>
      <c r="AM388" s="30"/>
      <c r="AN388" s="30"/>
      <c r="AO388" s="30"/>
      <c r="AP388" s="30"/>
      <c r="AQ388" s="30">
        <f t="shared" si="559"/>
        <v>523900</v>
      </c>
      <c r="AR388" s="30"/>
      <c r="AS388" s="9">
        <f t="shared" si="447"/>
        <v>523900</v>
      </c>
      <c r="AT388" s="30"/>
      <c r="AU388" s="9">
        <f t="shared" si="448"/>
        <v>523900</v>
      </c>
      <c r="AV388" s="30">
        <f t="shared" si="559"/>
        <v>523900</v>
      </c>
      <c r="AW388" s="30"/>
      <c r="AX388" s="29">
        <f t="shared" si="456"/>
        <v>523900</v>
      </c>
      <c r="AY388" s="30"/>
      <c r="AZ388" s="29">
        <f t="shared" si="449"/>
        <v>523900</v>
      </c>
      <c r="BA388" s="30"/>
      <c r="BB388" s="30">
        <f t="shared" si="559"/>
        <v>520200</v>
      </c>
      <c r="BC388" s="30">
        <f t="shared" si="559"/>
        <v>520200</v>
      </c>
      <c r="BD388" s="30">
        <f t="shared" si="559"/>
        <v>0</v>
      </c>
      <c r="BE388" s="30">
        <f t="shared" si="559"/>
        <v>502200</v>
      </c>
      <c r="BF388" s="30">
        <f t="shared" si="559"/>
        <v>18000</v>
      </c>
      <c r="BG388" s="29">
        <f t="shared" si="529"/>
        <v>3700</v>
      </c>
      <c r="BH388" s="80">
        <f t="shared" si="530"/>
        <v>100.7112648981161</v>
      </c>
      <c r="BI388" s="29">
        <f t="shared" si="531"/>
        <v>3700</v>
      </c>
      <c r="BJ388" s="81">
        <f t="shared" si="532"/>
        <v>100.7112648981161</v>
      </c>
    </row>
    <row r="389" spans="1:62" ht="60" hidden="1" x14ac:dyDescent="0.25">
      <c r="A389" s="126" t="s">
        <v>23</v>
      </c>
      <c r="B389" s="124">
        <v>70</v>
      </c>
      <c r="C389" s="124">
        <v>0</v>
      </c>
      <c r="D389" s="3" t="s">
        <v>264</v>
      </c>
      <c r="E389" s="124">
        <v>857</v>
      </c>
      <c r="F389" s="3" t="s">
        <v>14</v>
      </c>
      <c r="G389" s="3" t="s">
        <v>142</v>
      </c>
      <c r="H389" s="3" t="s">
        <v>281</v>
      </c>
      <c r="I389" s="3"/>
      <c r="J389" s="29">
        <f>J390</f>
        <v>21700</v>
      </c>
      <c r="K389" s="29">
        <f t="shared" ref="K389:U389" si="563">K390</f>
        <v>0</v>
      </c>
      <c r="L389" s="29">
        <f t="shared" si="563"/>
        <v>21700</v>
      </c>
      <c r="M389" s="29">
        <f t="shared" si="563"/>
        <v>0</v>
      </c>
      <c r="N389" s="29">
        <f t="shared" si="563"/>
        <v>0</v>
      </c>
      <c r="O389" s="29">
        <f t="shared" si="563"/>
        <v>0</v>
      </c>
      <c r="P389" s="29">
        <f t="shared" si="563"/>
        <v>0</v>
      </c>
      <c r="Q389" s="29">
        <f t="shared" si="563"/>
        <v>0</v>
      </c>
      <c r="R389" s="29">
        <f t="shared" si="563"/>
        <v>21700</v>
      </c>
      <c r="S389" s="29">
        <f t="shared" si="563"/>
        <v>0</v>
      </c>
      <c r="T389" s="29">
        <f t="shared" si="563"/>
        <v>21700</v>
      </c>
      <c r="U389" s="29">
        <f t="shared" si="563"/>
        <v>0</v>
      </c>
      <c r="V389" s="29">
        <f t="shared" ref="V389" si="564">V390</f>
        <v>0</v>
      </c>
      <c r="W389" s="29">
        <f t="shared" ref="W389" si="565">W390</f>
        <v>0</v>
      </c>
      <c r="X389" s="29">
        <f t="shared" ref="X389" si="566">X390</f>
        <v>0</v>
      </c>
      <c r="Y389" s="29">
        <f t="shared" ref="Y389" si="567">Y390</f>
        <v>0</v>
      </c>
      <c r="Z389" s="29">
        <f t="shared" ref="Z389" si="568">Z390</f>
        <v>21700</v>
      </c>
      <c r="AA389" s="29">
        <f t="shared" ref="AA389" si="569">AA390</f>
        <v>0</v>
      </c>
      <c r="AB389" s="29">
        <f t="shared" ref="AB389" si="570">AB390</f>
        <v>21700</v>
      </c>
      <c r="AC389" s="29">
        <f t="shared" ref="AC389:AK389" si="571">AC390</f>
        <v>0</v>
      </c>
      <c r="AD389" s="29">
        <f t="shared" si="571"/>
        <v>0</v>
      </c>
      <c r="AE389" s="29">
        <f t="shared" si="571"/>
        <v>0</v>
      </c>
      <c r="AF389" s="29">
        <f t="shared" si="571"/>
        <v>0</v>
      </c>
      <c r="AG389" s="29">
        <f t="shared" si="571"/>
        <v>0</v>
      </c>
      <c r="AH389" s="29">
        <f t="shared" si="571"/>
        <v>21700</v>
      </c>
      <c r="AI389" s="29">
        <f t="shared" si="571"/>
        <v>0</v>
      </c>
      <c r="AJ389" s="29">
        <f t="shared" si="571"/>
        <v>21700</v>
      </c>
      <c r="AK389" s="29">
        <f t="shared" si="571"/>
        <v>0</v>
      </c>
      <c r="AL389" s="29"/>
      <c r="AM389" s="29"/>
      <c r="AN389" s="29"/>
      <c r="AO389" s="29"/>
      <c r="AP389" s="29"/>
      <c r="AQ389" s="29">
        <f t="shared" ref="AQ389:BF389" si="572">AQ390</f>
        <v>21700</v>
      </c>
      <c r="AR389" s="29"/>
      <c r="AS389" s="9">
        <f t="shared" si="447"/>
        <v>21700</v>
      </c>
      <c r="AT389" s="29"/>
      <c r="AU389" s="9">
        <f t="shared" si="448"/>
        <v>21700</v>
      </c>
      <c r="AV389" s="29">
        <f t="shared" si="572"/>
        <v>21700</v>
      </c>
      <c r="AW389" s="29"/>
      <c r="AX389" s="29">
        <f t="shared" si="456"/>
        <v>21700</v>
      </c>
      <c r="AY389" s="29"/>
      <c r="AZ389" s="29">
        <f t="shared" si="449"/>
        <v>21700</v>
      </c>
      <c r="BA389" s="29"/>
      <c r="BB389" s="29">
        <f t="shared" si="572"/>
        <v>23200</v>
      </c>
      <c r="BC389" s="29">
        <f t="shared" si="572"/>
        <v>23200</v>
      </c>
      <c r="BD389" s="29">
        <f t="shared" si="572"/>
        <v>0</v>
      </c>
      <c r="BE389" s="29">
        <f t="shared" si="572"/>
        <v>23200</v>
      </c>
      <c r="BF389" s="29">
        <f t="shared" si="572"/>
        <v>0</v>
      </c>
      <c r="BG389" s="29">
        <f t="shared" si="529"/>
        <v>-1500</v>
      </c>
      <c r="BH389" s="80">
        <f t="shared" si="530"/>
        <v>93.534482758620683</v>
      </c>
      <c r="BI389" s="29">
        <f t="shared" si="531"/>
        <v>-1500</v>
      </c>
      <c r="BJ389" s="81">
        <f t="shared" si="532"/>
        <v>93.534482758620683</v>
      </c>
    </row>
    <row r="390" spans="1:62" ht="60" hidden="1" x14ac:dyDescent="0.25">
      <c r="A390" s="106" t="s">
        <v>25</v>
      </c>
      <c r="B390" s="124">
        <v>70</v>
      </c>
      <c r="C390" s="124">
        <v>0</v>
      </c>
      <c r="D390" s="3" t="s">
        <v>264</v>
      </c>
      <c r="E390" s="124">
        <v>857</v>
      </c>
      <c r="F390" s="3" t="s">
        <v>14</v>
      </c>
      <c r="G390" s="3" t="s">
        <v>61</v>
      </c>
      <c r="H390" s="3" t="s">
        <v>281</v>
      </c>
      <c r="I390" s="3" t="s">
        <v>26</v>
      </c>
      <c r="J390" s="29">
        <f t="shared" ref="J390:BF390" si="573">J391</f>
        <v>21700</v>
      </c>
      <c r="K390" s="29">
        <f t="shared" si="573"/>
        <v>0</v>
      </c>
      <c r="L390" s="29">
        <f t="shared" si="573"/>
        <v>21700</v>
      </c>
      <c r="M390" s="29">
        <f t="shared" si="573"/>
        <v>0</v>
      </c>
      <c r="N390" s="29">
        <f t="shared" si="573"/>
        <v>0</v>
      </c>
      <c r="O390" s="29">
        <f t="shared" si="573"/>
        <v>0</v>
      </c>
      <c r="P390" s="29">
        <f t="shared" si="573"/>
        <v>0</v>
      </c>
      <c r="Q390" s="29">
        <f t="shared" si="573"/>
        <v>0</v>
      </c>
      <c r="R390" s="29">
        <f t="shared" si="573"/>
        <v>21700</v>
      </c>
      <c r="S390" s="29">
        <f t="shared" si="573"/>
        <v>0</v>
      </c>
      <c r="T390" s="29">
        <f t="shared" si="573"/>
        <v>21700</v>
      </c>
      <c r="U390" s="29">
        <f t="shared" si="573"/>
        <v>0</v>
      </c>
      <c r="V390" s="29">
        <f t="shared" si="573"/>
        <v>0</v>
      </c>
      <c r="W390" s="29">
        <f t="shared" si="573"/>
        <v>0</v>
      </c>
      <c r="X390" s="29">
        <f t="shared" si="573"/>
        <v>0</v>
      </c>
      <c r="Y390" s="29">
        <f t="shared" si="573"/>
        <v>0</v>
      </c>
      <c r="Z390" s="29">
        <f t="shared" si="573"/>
        <v>21700</v>
      </c>
      <c r="AA390" s="29">
        <f t="shared" si="573"/>
        <v>0</v>
      </c>
      <c r="AB390" s="29">
        <f t="shared" si="573"/>
        <v>21700</v>
      </c>
      <c r="AC390" s="29">
        <f t="shared" si="573"/>
        <v>0</v>
      </c>
      <c r="AD390" s="29">
        <f t="shared" si="573"/>
        <v>0</v>
      </c>
      <c r="AE390" s="29">
        <f t="shared" si="573"/>
        <v>0</v>
      </c>
      <c r="AF390" s="29">
        <f t="shared" si="573"/>
        <v>0</v>
      </c>
      <c r="AG390" s="29">
        <f t="shared" si="573"/>
        <v>0</v>
      </c>
      <c r="AH390" s="29">
        <f t="shared" si="573"/>
        <v>21700</v>
      </c>
      <c r="AI390" s="29">
        <f t="shared" si="573"/>
        <v>0</v>
      </c>
      <c r="AJ390" s="29">
        <f t="shared" si="573"/>
        <v>21700</v>
      </c>
      <c r="AK390" s="29">
        <f t="shared" si="573"/>
        <v>0</v>
      </c>
      <c r="AL390" s="29"/>
      <c r="AM390" s="29"/>
      <c r="AN390" s="29"/>
      <c r="AO390" s="29"/>
      <c r="AP390" s="29"/>
      <c r="AQ390" s="29">
        <f t="shared" si="573"/>
        <v>21700</v>
      </c>
      <c r="AR390" s="29"/>
      <c r="AS390" s="9">
        <f t="shared" si="447"/>
        <v>21700</v>
      </c>
      <c r="AT390" s="29"/>
      <c r="AU390" s="9">
        <f t="shared" si="448"/>
        <v>21700</v>
      </c>
      <c r="AV390" s="29">
        <f t="shared" si="573"/>
        <v>21700</v>
      </c>
      <c r="AW390" s="29"/>
      <c r="AX390" s="29">
        <f t="shared" si="456"/>
        <v>21700</v>
      </c>
      <c r="AY390" s="29"/>
      <c r="AZ390" s="29">
        <f t="shared" si="449"/>
        <v>21700</v>
      </c>
      <c r="BA390" s="29"/>
      <c r="BB390" s="29">
        <f t="shared" si="573"/>
        <v>23200</v>
      </c>
      <c r="BC390" s="29">
        <f t="shared" si="573"/>
        <v>23200</v>
      </c>
      <c r="BD390" s="29">
        <f t="shared" si="573"/>
        <v>0</v>
      </c>
      <c r="BE390" s="29">
        <f t="shared" si="573"/>
        <v>23200</v>
      </c>
      <c r="BF390" s="29">
        <f t="shared" si="573"/>
        <v>0</v>
      </c>
      <c r="BG390" s="29">
        <f t="shared" si="529"/>
        <v>-1500</v>
      </c>
      <c r="BH390" s="80">
        <f t="shared" si="530"/>
        <v>93.534482758620683</v>
      </c>
      <c r="BI390" s="29">
        <f t="shared" si="531"/>
        <v>-1500</v>
      </c>
      <c r="BJ390" s="81">
        <f t="shared" si="532"/>
        <v>93.534482758620683</v>
      </c>
    </row>
    <row r="391" spans="1:62" ht="60" hidden="1" x14ac:dyDescent="0.25">
      <c r="A391" s="106" t="s">
        <v>12</v>
      </c>
      <c r="B391" s="124">
        <v>70</v>
      </c>
      <c r="C391" s="124">
        <v>0</v>
      </c>
      <c r="D391" s="3" t="s">
        <v>264</v>
      </c>
      <c r="E391" s="124">
        <v>857</v>
      </c>
      <c r="F391" s="3" t="s">
        <v>14</v>
      </c>
      <c r="G391" s="3" t="s">
        <v>61</v>
      </c>
      <c r="H391" s="3" t="s">
        <v>281</v>
      </c>
      <c r="I391" s="3" t="s">
        <v>27</v>
      </c>
      <c r="J391" s="29">
        <f>'7.ВС'!J409</f>
        <v>21700</v>
      </c>
      <c r="K391" s="29">
        <f>'7.ВС'!K409</f>
        <v>0</v>
      </c>
      <c r="L391" s="29">
        <f>'7.ВС'!L409</f>
        <v>21700</v>
      </c>
      <c r="M391" s="29">
        <f>'7.ВС'!M409</f>
        <v>0</v>
      </c>
      <c r="N391" s="29">
        <f>'7.ВС'!N409</f>
        <v>0</v>
      </c>
      <c r="O391" s="29">
        <f>'7.ВС'!O409</f>
        <v>0</v>
      </c>
      <c r="P391" s="29">
        <f>'7.ВС'!P409</f>
        <v>0</v>
      </c>
      <c r="Q391" s="29">
        <f>'7.ВС'!Q409</f>
        <v>0</v>
      </c>
      <c r="R391" s="29">
        <f>'7.ВС'!R409</f>
        <v>21700</v>
      </c>
      <c r="S391" s="29">
        <f>'7.ВС'!S409</f>
        <v>0</v>
      </c>
      <c r="T391" s="29">
        <f>'7.ВС'!T409</f>
        <v>21700</v>
      </c>
      <c r="U391" s="29">
        <f>'7.ВС'!U409</f>
        <v>0</v>
      </c>
      <c r="V391" s="29">
        <f>'7.ВС'!V409</f>
        <v>0</v>
      </c>
      <c r="W391" s="29">
        <f>'7.ВС'!W409</f>
        <v>0</v>
      </c>
      <c r="X391" s="29">
        <f>'7.ВС'!X409</f>
        <v>0</v>
      </c>
      <c r="Y391" s="29">
        <f>'7.ВС'!Y409</f>
        <v>0</v>
      </c>
      <c r="Z391" s="29">
        <f>'7.ВС'!Z409</f>
        <v>21700</v>
      </c>
      <c r="AA391" s="29">
        <f>'7.ВС'!AA409</f>
        <v>0</v>
      </c>
      <c r="AB391" s="29">
        <f>'7.ВС'!AB409</f>
        <v>21700</v>
      </c>
      <c r="AC391" s="29">
        <f>'7.ВС'!AC409</f>
        <v>0</v>
      </c>
      <c r="AD391" s="29">
        <f>'7.ВС'!AD409</f>
        <v>0</v>
      </c>
      <c r="AE391" s="29">
        <f>'7.ВС'!AE409</f>
        <v>0</v>
      </c>
      <c r="AF391" s="29">
        <f>'7.ВС'!AF409</f>
        <v>0</v>
      </c>
      <c r="AG391" s="29">
        <f>'7.ВС'!AG409</f>
        <v>0</v>
      </c>
      <c r="AH391" s="29">
        <f>'7.ВС'!AH409</f>
        <v>21700</v>
      </c>
      <c r="AI391" s="29">
        <f>'7.ВС'!AI409</f>
        <v>0</v>
      </c>
      <c r="AJ391" s="29">
        <f>'7.ВС'!AJ409</f>
        <v>21700</v>
      </c>
      <c r="AK391" s="29">
        <f>'7.ВС'!AK409</f>
        <v>0</v>
      </c>
      <c r="AL391" s="29"/>
      <c r="AM391" s="29"/>
      <c r="AN391" s="29"/>
      <c r="AO391" s="29"/>
      <c r="AP391" s="29"/>
      <c r="AQ391" s="29">
        <f>'7.ВС'!AQ409</f>
        <v>21700</v>
      </c>
      <c r="AR391" s="29"/>
      <c r="AS391" s="9">
        <f t="shared" si="447"/>
        <v>21700</v>
      </c>
      <c r="AT391" s="29"/>
      <c r="AU391" s="9">
        <f t="shared" si="448"/>
        <v>21700</v>
      </c>
      <c r="AV391" s="29">
        <f>'7.ВС'!AV409</f>
        <v>21700</v>
      </c>
      <c r="AW391" s="29"/>
      <c r="AX391" s="29">
        <f t="shared" si="456"/>
        <v>21700</v>
      </c>
      <c r="AY391" s="29"/>
      <c r="AZ391" s="29">
        <f t="shared" si="449"/>
        <v>21700</v>
      </c>
      <c r="BA391" s="29"/>
      <c r="BB391" s="29">
        <f>'7.ВС'!BA409</f>
        <v>23200</v>
      </c>
      <c r="BC391" s="29">
        <f>'7.ВС'!BB409</f>
        <v>23200</v>
      </c>
      <c r="BD391" s="29">
        <f>'7.ВС'!BC409</f>
        <v>0</v>
      </c>
      <c r="BE391" s="29">
        <f>'7.ВС'!BD409</f>
        <v>23200</v>
      </c>
      <c r="BF391" s="29">
        <f>'7.ВС'!BE409</f>
        <v>0</v>
      </c>
      <c r="BG391" s="29">
        <f t="shared" si="529"/>
        <v>-1500</v>
      </c>
      <c r="BH391" s="80">
        <f t="shared" si="530"/>
        <v>93.534482758620683</v>
      </c>
      <c r="BI391" s="29">
        <f t="shared" si="531"/>
        <v>-1500</v>
      </c>
      <c r="BJ391" s="81">
        <f t="shared" si="532"/>
        <v>93.534482758620683</v>
      </c>
    </row>
    <row r="392" spans="1:62" ht="75" hidden="1" x14ac:dyDescent="0.25">
      <c r="A392" s="126" t="s">
        <v>212</v>
      </c>
      <c r="B392" s="124">
        <v>70</v>
      </c>
      <c r="C392" s="124">
        <v>0</v>
      </c>
      <c r="D392" s="3" t="s">
        <v>264</v>
      </c>
      <c r="E392" s="124">
        <v>857</v>
      </c>
      <c r="F392" s="3" t="s">
        <v>14</v>
      </c>
      <c r="G392" s="3" t="s">
        <v>142</v>
      </c>
      <c r="H392" s="3" t="s">
        <v>331</v>
      </c>
      <c r="I392" s="3"/>
      <c r="J392" s="29">
        <f t="shared" ref="J392:BC393" si="574">J393</f>
        <v>484200</v>
      </c>
      <c r="K392" s="29">
        <f t="shared" si="574"/>
        <v>0</v>
      </c>
      <c r="L392" s="29">
        <f t="shared" si="574"/>
        <v>484200</v>
      </c>
      <c r="M392" s="29">
        <f t="shared" si="574"/>
        <v>0</v>
      </c>
      <c r="N392" s="29">
        <f t="shared" si="574"/>
        <v>0</v>
      </c>
      <c r="O392" s="29">
        <f t="shared" si="574"/>
        <v>0</v>
      </c>
      <c r="P392" s="29">
        <f t="shared" si="574"/>
        <v>0</v>
      </c>
      <c r="Q392" s="29">
        <f t="shared" si="574"/>
        <v>0</v>
      </c>
      <c r="R392" s="29">
        <f t="shared" si="574"/>
        <v>484200</v>
      </c>
      <c r="S392" s="29">
        <f t="shared" si="574"/>
        <v>0</v>
      </c>
      <c r="T392" s="29">
        <f t="shared" si="574"/>
        <v>484200</v>
      </c>
      <c r="U392" s="29">
        <f t="shared" si="574"/>
        <v>0</v>
      </c>
      <c r="V392" s="29">
        <f t="shared" si="574"/>
        <v>103800</v>
      </c>
      <c r="W392" s="29">
        <f t="shared" si="574"/>
        <v>0</v>
      </c>
      <c r="X392" s="29">
        <f t="shared" si="574"/>
        <v>103800</v>
      </c>
      <c r="Y392" s="29">
        <f t="shared" si="574"/>
        <v>0</v>
      </c>
      <c r="Z392" s="29">
        <f t="shared" si="574"/>
        <v>588000</v>
      </c>
      <c r="AA392" s="29">
        <f t="shared" si="574"/>
        <v>0</v>
      </c>
      <c r="AB392" s="29">
        <f t="shared" si="574"/>
        <v>588000</v>
      </c>
      <c r="AC392" s="29">
        <f t="shared" si="574"/>
        <v>0</v>
      </c>
      <c r="AD392" s="29">
        <f t="shared" si="574"/>
        <v>0</v>
      </c>
      <c r="AE392" s="29">
        <f t="shared" si="574"/>
        <v>0</v>
      </c>
      <c r="AF392" s="29">
        <f t="shared" si="574"/>
        <v>0</v>
      </c>
      <c r="AG392" s="29">
        <f t="shared" si="574"/>
        <v>0</v>
      </c>
      <c r="AH392" s="29">
        <f t="shared" si="574"/>
        <v>588000</v>
      </c>
      <c r="AI392" s="29">
        <f t="shared" si="574"/>
        <v>0</v>
      </c>
      <c r="AJ392" s="29">
        <f t="shared" si="574"/>
        <v>588000</v>
      </c>
      <c r="AK392" s="29">
        <f t="shared" si="574"/>
        <v>0</v>
      </c>
      <c r="AL392" s="29"/>
      <c r="AM392" s="29"/>
      <c r="AN392" s="29"/>
      <c r="AO392" s="29"/>
      <c r="AP392" s="29"/>
      <c r="AQ392" s="29">
        <f t="shared" si="574"/>
        <v>484200</v>
      </c>
      <c r="AR392" s="29"/>
      <c r="AS392" s="9">
        <f t="shared" si="447"/>
        <v>484200</v>
      </c>
      <c r="AT392" s="29"/>
      <c r="AU392" s="9">
        <f t="shared" si="448"/>
        <v>484200</v>
      </c>
      <c r="AV392" s="29">
        <f t="shared" si="574"/>
        <v>484200</v>
      </c>
      <c r="AW392" s="29"/>
      <c r="AX392" s="29">
        <f t="shared" si="456"/>
        <v>484200</v>
      </c>
      <c r="AY392" s="29"/>
      <c r="AZ392" s="29">
        <f t="shared" si="449"/>
        <v>484200</v>
      </c>
      <c r="BA392" s="29"/>
      <c r="BB392" s="29">
        <f t="shared" si="574"/>
        <v>479000</v>
      </c>
      <c r="BC392" s="29">
        <f t="shared" si="574"/>
        <v>479000</v>
      </c>
      <c r="BD392" s="29">
        <f t="shared" ref="BB392:BF393" si="575">BD393</f>
        <v>0</v>
      </c>
      <c r="BE392" s="29">
        <f t="shared" si="575"/>
        <v>479000</v>
      </c>
      <c r="BF392" s="29">
        <f t="shared" si="575"/>
        <v>0</v>
      </c>
      <c r="BG392" s="29">
        <f t="shared" si="529"/>
        <v>5200</v>
      </c>
      <c r="BH392" s="80">
        <f t="shared" si="530"/>
        <v>101.08559498956157</v>
      </c>
      <c r="BI392" s="29">
        <f t="shared" si="531"/>
        <v>5200</v>
      </c>
      <c r="BJ392" s="81">
        <f t="shared" si="532"/>
        <v>101.08559498956157</v>
      </c>
    </row>
    <row r="393" spans="1:62" ht="135" hidden="1" x14ac:dyDescent="0.25">
      <c r="A393" s="126" t="s">
        <v>19</v>
      </c>
      <c r="B393" s="124">
        <v>70</v>
      </c>
      <c r="C393" s="124">
        <v>0</v>
      </c>
      <c r="D393" s="3" t="s">
        <v>264</v>
      </c>
      <c r="E393" s="124">
        <v>857</v>
      </c>
      <c r="F393" s="3" t="s">
        <v>20</v>
      </c>
      <c r="G393" s="3" t="s">
        <v>142</v>
      </c>
      <c r="H393" s="3" t="s">
        <v>331</v>
      </c>
      <c r="I393" s="3" t="s">
        <v>21</v>
      </c>
      <c r="J393" s="29">
        <f t="shared" si="574"/>
        <v>484200</v>
      </c>
      <c r="K393" s="29">
        <f t="shared" si="574"/>
        <v>0</v>
      </c>
      <c r="L393" s="29">
        <f t="shared" si="574"/>
        <v>484200</v>
      </c>
      <c r="M393" s="29">
        <f t="shared" si="574"/>
        <v>0</v>
      </c>
      <c r="N393" s="29">
        <f t="shared" si="574"/>
        <v>0</v>
      </c>
      <c r="O393" s="29">
        <f t="shared" si="574"/>
        <v>0</v>
      </c>
      <c r="P393" s="29">
        <f t="shared" si="574"/>
        <v>0</v>
      </c>
      <c r="Q393" s="29">
        <f t="shared" si="574"/>
        <v>0</v>
      </c>
      <c r="R393" s="29">
        <f t="shared" si="574"/>
        <v>484200</v>
      </c>
      <c r="S393" s="29">
        <f t="shared" si="574"/>
        <v>0</v>
      </c>
      <c r="T393" s="29">
        <f t="shared" si="574"/>
        <v>484200</v>
      </c>
      <c r="U393" s="29">
        <f t="shared" si="574"/>
        <v>0</v>
      </c>
      <c r="V393" s="29">
        <f t="shared" si="574"/>
        <v>103800</v>
      </c>
      <c r="W393" s="29">
        <f t="shared" si="574"/>
        <v>0</v>
      </c>
      <c r="X393" s="29">
        <f t="shared" si="574"/>
        <v>103800</v>
      </c>
      <c r="Y393" s="29">
        <f t="shared" si="574"/>
        <v>0</v>
      </c>
      <c r="Z393" s="29">
        <f t="shared" si="574"/>
        <v>588000</v>
      </c>
      <c r="AA393" s="29">
        <f t="shared" si="574"/>
        <v>0</v>
      </c>
      <c r="AB393" s="29">
        <f t="shared" si="574"/>
        <v>588000</v>
      </c>
      <c r="AC393" s="29">
        <f t="shared" si="574"/>
        <v>0</v>
      </c>
      <c r="AD393" s="29">
        <f t="shared" si="574"/>
        <v>0</v>
      </c>
      <c r="AE393" s="29">
        <f t="shared" si="574"/>
        <v>0</v>
      </c>
      <c r="AF393" s="29">
        <f t="shared" si="574"/>
        <v>0</v>
      </c>
      <c r="AG393" s="29">
        <f t="shared" si="574"/>
        <v>0</v>
      </c>
      <c r="AH393" s="29">
        <f t="shared" si="574"/>
        <v>588000</v>
      </c>
      <c r="AI393" s="29">
        <f t="shared" si="574"/>
        <v>0</v>
      </c>
      <c r="AJ393" s="29">
        <f t="shared" si="574"/>
        <v>588000</v>
      </c>
      <c r="AK393" s="29">
        <f t="shared" si="574"/>
        <v>0</v>
      </c>
      <c r="AL393" s="29"/>
      <c r="AM393" s="29"/>
      <c r="AN393" s="29"/>
      <c r="AO393" s="29"/>
      <c r="AP393" s="29"/>
      <c r="AQ393" s="29">
        <f t="shared" si="574"/>
        <v>484200</v>
      </c>
      <c r="AR393" s="29"/>
      <c r="AS393" s="9">
        <f t="shared" si="447"/>
        <v>484200</v>
      </c>
      <c r="AT393" s="29"/>
      <c r="AU393" s="9">
        <f t="shared" si="448"/>
        <v>484200</v>
      </c>
      <c r="AV393" s="29">
        <f t="shared" si="574"/>
        <v>484200</v>
      </c>
      <c r="AW393" s="29"/>
      <c r="AX393" s="29">
        <f t="shared" si="456"/>
        <v>484200</v>
      </c>
      <c r="AY393" s="29"/>
      <c r="AZ393" s="29">
        <f t="shared" si="449"/>
        <v>484200</v>
      </c>
      <c r="BA393" s="29"/>
      <c r="BB393" s="29">
        <f t="shared" si="575"/>
        <v>479000</v>
      </c>
      <c r="BC393" s="29">
        <f t="shared" si="575"/>
        <v>479000</v>
      </c>
      <c r="BD393" s="29">
        <f t="shared" si="575"/>
        <v>0</v>
      </c>
      <c r="BE393" s="29">
        <f t="shared" si="575"/>
        <v>479000</v>
      </c>
      <c r="BF393" s="29">
        <f t="shared" si="575"/>
        <v>0</v>
      </c>
      <c r="BG393" s="29">
        <f t="shared" si="529"/>
        <v>5200</v>
      </c>
      <c r="BH393" s="80">
        <f t="shared" si="530"/>
        <v>101.08559498956157</v>
      </c>
      <c r="BI393" s="29">
        <f t="shared" si="531"/>
        <v>5200</v>
      </c>
      <c r="BJ393" s="81">
        <f t="shared" si="532"/>
        <v>101.08559498956157</v>
      </c>
    </row>
    <row r="394" spans="1:62" ht="45" hidden="1" x14ac:dyDescent="0.25">
      <c r="A394" s="126" t="s">
        <v>11</v>
      </c>
      <c r="B394" s="124">
        <v>70</v>
      </c>
      <c r="C394" s="124">
        <v>0</v>
      </c>
      <c r="D394" s="3" t="s">
        <v>264</v>
      </c>
      <c r="E394" s="124">
        <v>857</v>
      </c>
      <c r="F394" s="3" t="s">
        <v>14</v>
      </c>
      <c r="G394" s="3" t="s">
        <v>142</v>
      </c>
      <c r="H394" s="3" t="s">
        <v>331</v>
      </c>
      <c r="I394" s="3" t="s">
        <v>22</v>
      </c>
      <c r="J394" s="29">
        <f>'7.ВС'!J412</f>
        <v>484200</v>
      </c>
      <c r="K394" s="29">
        <f>'7.ВС'!K412</f>
        <v>0</v>
      </c>
      <c r="L394" s="29">
        <f>'7.ВС'!L412</f>
        <v>484200</v>
      </c>
      <c r="M394" s="29">
        <f>'7.ВС'!M412</f>
        <v>0</v>
      </c>
      <c r="N394" s="29">
        <f>'7.ВС'!N412</f>
        <v>0</v>
      </c>
      <c r="O394" s="29">
        <f>'7.ВС'!O412</f>
        <v>0</v>
      </c>
      <c r="P394" s="29">
        <f>'7.ВС'!P412</f>
        <v>0</v>
      </c>
      <c r="Q394" s="29">
        <f>'7.ВС'!Q412</f>
        <v>0</v>
      </c>
      <c r="R394" s="29">
        <f>'7.ВС'!R412</f>
        <v>484200</v>
      </c>
      <c r="S394" s="29">
        <f>'7.ВС'!S412</f>
        <v>0</v>
      </c>
      <c r="T394" s="29">
        <f>'7.ВС'!T412</f>
        <v>484200</v>
      </c>
      <c r="U394" s="29">
        <f>'7.ВС'!U412</f>
        <v>0</v>
      </c>
      <c r="V394" s="29">
        <f>'7.ВС'!V412</f>
        <v>103800</v>
      </c>
      <c r="W394" s="29">
        <f>'7.ВС'!W412</f>
        <v>0</v>
      </c>
      <c r="X394" s="29">
        <f>'7.ВС'!X412</f>
        <v>103800</v>
      </c>
      <c r="Y394" s="29">
        <f>'7.ВС'!Y412</f>
        <v>0</v>
      </c>
      <c r="Z394" s="29">
        <f>'7.ВС'!Z412</f>
        <v>588000</v>
      </c>
      <c r="AA394" s="29">
        <f>'7.ВС'!AA412</f>
        <v>0</v>
      </c>
      <c r="AB394" s="29">
        <f>'7.ВС'!AB412</f>
        <v>588000</v>
      </c>
      <c r="AC394" s="29">
        <f>'7.ВС'!AC412</f>
        <v>0</v>
      </c>
      <c r="AD394" s="29">
        <f>'7.ВС'!AD412</f>
        <v>0</v>
      </c>
      <c r="AE394" s="29">
        <f>'7.ВС'!AE412</f>
        <v>0</v>
      </c>
      <c r="AF394" s="29">
        <f>'7.ВС'!AF412</f>
        <v>0</v>
      </c>
      <c r="AG394" s="29">
        <f>'7.ВС'!AG412</f>
        <v>0</v>
      </c>
      <c r="AH394" s="29">
        <f>'7.ВС'!AH412</f>
        <v>588000</v>
      </c>
      <c r="AI394" s="29">
        <f>'7.ВС'!AI412</f>
        <v>0</v>
      </c>
      <c r="AJ394" s="29">
        <f>'7.ВС'!AJ412</f>
        <v>588000</v>
      </c>
      <c r="AK394" s="29">
        <f>'7.ВС'!AK412</f>
        <v>0</v>
      </c>
      <c r="AL394" s="29"/>
      <c r="AM394" s="29"/>
      <c r="AN394" s="29"/>
      <c r="AO394" s="29"/>
      <c r="AP394" s="29"/>
      <c r="AQ394" s="29">
        <f>'7.ВС'!AQ412</f>
        <v>484200</v>
      </c>
      <c r="AR394" s="29"/>
      <c r="AS394" s="9">
        <f t="shared" si="447"/>
        <v>484200</v>
      </c>
      <c r="AT394" s="29"/>
      <c r="AU394" s="9">
        <f t="shared" si="448"/>
        <v>484200</v>
      </c>
      <c r="AV394" s="29">
        <f>'7.ВС'!AV412</f>
        <v>484200</v>
      </c>
      <c r="AW394" s="29"/>
      <c r="AX394" s="29">
        <f t="shared" si="456"/>
        <v>484200</v>
      </c>
      <c r="AY394" s="29"/>
      <c r="AZ394" s="29">
        <f t="shared" si="449"/>
        <v>484200</v>
      </c>
      <c r="BA394" s="29"/>
      <c r="BB394" s="29">
        <f>'7.ВС'!BA412</f>
        <v>479000</v>
      </c>
      <c r="BC394" s="29">
        <f>'7.ВС'!BB412</f>
        <v>479000</v>
      </c>
      <c r="BD394" s="29">
        <f>'7.ВС'!BC412</f>
        <v>0</v>
      </c>
      <c r="BE394" s="29">
        <f>'7.ВС'!BD412</f>
        <v>479000</v>
      </c>
      <c r="BF394" s="29">
        <f>'7.ВС'!BE412</f>
        <v>0</v>
      </c>
      <c r="BG394" s="29">
        <f t="shared" si="529"/>
        <v>5200</v>
      </c>
      <c r="BH394" s="80">
        <f t="shared" si="530"/>
        <v>101.08559498956157</v>
      </c>
      <c r="BI394" s="29">
        <f t="shared" si="531"/>
        <v>5200</v>
      </c>
      <c r="BJ394" s="81">
        <f t="shared" si="532"/>
        <v>101.08559498956157</v>
      </c>
    </row>
    <row r="395" spans="1:62" ht="135" hidden="1" x14ac:dyDescent="0.25">
      <c r="A395" s="126" t="s">
        <v>214</v>
      </c>
      <c r="B395" s="124">
        <v>70</v>
      </c>
      <c r="C395" s="124">
        <v>0</v>
      </c>
      <c r="D395" s="3" t="s">
        <v>264</v>
      </c>
      <c r="E395" s="124">
        <v>857</v>
      </c>
      <c r="F395" s="3" t="s">
        <v>20</v>
      </c>
      <c r="G395" s="3" t="s">
        <v>142</v>
      </c>
      <c r="H395" s="3" t="s">
        <v>330</v>
      </c>
      <c r="I395" s="41"/>
      <c r="J395" s="29">
        <f t="shared" ref="J395:BC396" si="576">J396</f>
        <v>18000</v>
      </c>
      <c r="K395" s="29">
        <f t="shared" si="576"/>
        <v>0</v>
      </c>
      <c r="L395" s="29">
        <f t="shared" si="576"/>
        <v>0</v>
      </c>
      <c r="M395" s="29">
        <f t="shared" si="576"/>
        <v>18000</v>
      </c>
      <c r="N395" s="29">
        <f t="shared" si="576"/>
        <v>0</v>
      </c>
      <c r="O395" s="29">
        <f t="shared" si="576"/>
        <v>0</v>
      </c>
      <c r="P395" s="29">
        <f t="shared" si="576"/>
        <v>0</v>
      </c>
      <c r="Q395" s="29">
        <f t="shared" si="576"/>
        <v>0</v>
      </c>
      <c r="R395" s="29">
        <f t="shared" si="576"/>
        <v>18000</v>
      </c>
      <c r="S395" s="29">
        <f t="shared" si="576"/>
        <v>0</v>
      </c>
      <c r="T395" s="29">
        <f t="shared" si="576"/>
        <v>0</v>
      </c>
      <c r="U395" s="29">
        <f t="shared" si="576"/>
        <v>18000</v>
      </c>
      <c r="V395" s="29">
        <f t="shared" si="576"/>
        <v>0</v>
      </c>
      <c r="W395" s="29">
        <f t="shared" si="576"/>
        <v>0</v>
      </c>
      <c r="X395" s="29">
        <f t="shared" si="576"/>
        <v>0</v>
      </c>
      <c r="Y395" s="29">
        <f t="shared" si="576"/>
        <v>0</v>
      </c>
      <c r="Z395" s="29">
        <f t="shared" si="576"/>
        <v>18000</v>
      </c>
      <c r="AA395" s="29">
        <f t="shared" si="576"/>
        <v>0</v>
      </c>
      <c r="AB395" s="29">
        <f t="shared" si="576"/>
        <v>0</v>
      </c>
      <c r="AC395" s="29">
        <f t="shared" si="576"/>
        <v>18000</v>
      </c>
      <c r="AD395" s="29">
        <f t="shared" si="576"/>
        <v>0</v>
      </c>
      <c r="AE395" s="29">
        <f t="shared" si="576"/>
        <v>0</v>
      </c>
      <c r="AF395" s="29">
        <f t="shared" si="576"/>
        <v>0</v>
      </c>
      <c r="AG395" s="29">
        <f t="shared" si="576"/>
        <v>0</v>
      </c>
      <c r="AH395" s="29">
        <f t="shared" si="576"/>
        <v>18000</v>
      </c>
      <c r="AI395" s="29">
        <f t="shared" si="576"/>
        <v>0</v>
      </c>
      <c r="AJ395" s="29">
        <f t="shared" si="576"/>
        <v>0</v>
      </c>
      <c r="AK395" s="29">
        <f t="shared" si="576"/>
        <v>18000</v>
      </c>
      <c r="AL395" s="29"/>
      <c r="AM395" s="29"/>
      <c r="AN395" s="29"/>
      <c r="AO395" s="29"/>
      <c r="AP395" s="29"/>
      <c r="AQ395" s="29">
        <f t="shared" si="576"/>
        <v>18000</v>
      </c>
      <c r="AR395" s="29"/>
      <c r="AS395" s="9">
        <f t="shared" si="447"/>
        <v>18000</v>
      </c>
      <c r="AT395" s="29"/>
      <c r="AU395" s="9">
        <f t="shared" si="448"/>
        <v>18000</v>
      </c>
      <c r="AV395" s="29">
        <f t="shared" si="576"/>
        <v>18000</v>
      </c>
      <c r="AW395" s="29"/>
      <c r="AX395" s="29">
        <f t="shared" si="456"/>
        <v>18000</v>
      </c>
      <c r="AY395" s="29"/>
      <c r="AZ395" s="29">
        <f t="shared" si="449"/>
        <v>18000</v>
      </c>
      <c r="BA395" s="29"/>
      <c r="BB395" s="29">
        <f t="shared" si="576"/>
        <v>18000</v>
      </c>
      <c r="BC395" s="29">
        <f t="shared" si="576"/>
        <v>18000</v>
      </c>
      <c r="BD395" s="29">
        <f t="shared" ref="BB395:BF396" si="577">BD396</f>
        <v>0</v>
      </c>
      <c r="BE395" s="29">
        <f t="shared" si="577"/>
        <v>0</v>
      </c>
      <c r="BF395" s="29">
        <f t="shared" si="577"/>
        <v>18000</v>
      </c>
      <c r="BG395" s="29">
        <f t="shared" si="529"/>
        <v>0</v>
      </c>
      <c r="BH395" s="80">
        <f t="shared" si="530"/>
        <v>100</v>
      </c>
      <c r="BI395" s="29">
        <f t="shared" si="531"/>
        <v>0</v>
      </c>
      <c r="BJ395" s="81">
        <f t="shared" si="532"/>
        <v>100</v>
      </c>
    </row>
    <row r="396" spans="1:62" ht="60" hidden="1" x14ac:dyDescent="0.25">
      <c r="A396" s="106" t="s">
        <v>25</v>
      </c>
      <c r="B396" s="124">
        <v>70</v>
      </c>
      <c r="C396" s="124">
        <v>0</v>
      </c>
      <c r="D396" s="3" t="s">
        <v>264</v>
      </c>
      <c r="E396" s="124">
        <v>857</v>
      </c>
      <c r="F396" s="3" t="s">
        <v>14</v>
      </c>
      <c r="G396" s="3" t="s">
        <v>142</v>
      </c>
      <c r="H396" s="3" t="s">
        <v>330</v>
      </c>
      <c r="I396" s="3" t="s">
        <v>26</v>
      </c>
      <c r="J396" s="29">
        <f t="shared" si="576"/>
        <v>18000</v>
      </c>
      <c r="K396" s="29">
        <f t="shared" si="576"/>
        <v>0</v>
      </c>
      <c r="L396" s="29">
        <f t="shared" si="576"/>
        <v>0</v>
      </c>
      <c r="M396" s="29">
        <f t="shared" si="576"/>
        <v>18000</v>
      </c>
      <c r="N396" s="29">
        <f t="shared" si="576"/>
        <v>0</v>
      </c>
      <c r="O396" s="29">
        <f t="shared" si="576"/>
        <v>0</v>
      </c>
      <c r="P396" s="29">
        <f t="shared" si="576"/>
        <v>0</v>
      </c>
      <c r="Q396" s="29">
        <f t="shared" si="576"/>
        <v>0</v>
      </c>
      <c r="R396" s="29">
        <f t="shared" si="576"/>
        <v>18000</v>
      </c>
      <c r="S396" s="29">
        <f t="shared" si="576"/>
        <v>0</v>
      </c>
      <c r="T396" s="29">
        <f t="shared" si="576"/>
        <v>0</v>
      </c>
      <c r="U396" s="29">
        <f t="shared" si="576"/>
        <v>18000</v>
      </c>
      <c r="V396" s="29">
        <f t="shared" si="576"/>
        <v>0</v>
      </c>
      <c r="W396" s="29">
        <f t="shared" si="576"/>
        <v>0</v>
      </c>
      <c r="X396" s="29">
        <f t="shared" si="576"/>
        <v>0</v>
      </c>
      <c r="Y396" s="29">
        <f t="shared" si="576"/>
        <v>0</v>
      </c>
      <c r="Z396" s="29">
        <f t="shared" si="576"/>
        <v>18000</v>
      </c>
      <c r="AA396" s="29">
        <f t="shared" si="576"/>
        <v>0</v>
      </c>
      <c r="AB396" s="29">
        <f t="shared" si="576"/>
        <v>0</v>
      </c>
      <c r="AC396" s="29">
        <f t="shared" si="576"/>
        <v>18000</v>
      </c>
      <c r="AD396" s="29">
        <f t="shared" si="576"/>
        <v>0</v>
      </c>
      <c r="AE396" s="29">
        <f t="shared" si="576"/>
        <v>0</v>
      </c>
      <c r="AF396" s="29">
        <f t="shared" si="576"/>
        <v>0</v>
      </c>
      <c r="AG396" s="29">
        <f t="shared" si="576"/>
        <v>0</v>
      </c>
      <c r="AH396" s="29">
        <f t="shared" si="576"/>
        <v>18000</v>
      </c>
      <c r="AI396" s="29">
        <f t="shared" si="576"/>
        <v>0</v>
      </c>
      <c r="AJ396" s="29">
        <f t="shared" si="576"/>
        <v>0</v>
      </c>
      <c r="AK396" s="29">
        <f t="shared" si="576"/>
        <v>18000</v>
      </c>
      <c r="AL396" s="29"/>
      <c r="AM396" s="29"/>
      <c r="AN396" s="29"/>
      <c r="AO396" s="29"/>
      <c r="AP396" s="29"/>
      <c r="AQ396" s="29">
        <f t="shared" si="576"/>
        <v>18000</v>
      </c>
      <c r="AR396" s="29"/>
      <c r="AS396" s="9">
        <f t="shared" si="447"/>
        <v>18000</v>
      </c>
      <c r="AT396" s="29"/>
      <c r="AU396" s="9">
        <f t="shared" si="448"/>
        <v>18000</v>
      </c>
      <c r="AV396" s="29">
        <f t="shared" si="576"/>
        <v>18000</v>
      </c>
      <c r="AW396" s="29"/>
      <c r="AX396" s="29">
        <f t="shared" si="456"/>
        <v>18000</v>
      </c>
      <c r="AY396" s="29"/>
      <c r="AZ396" s="29">
        <f t="shared" si="449"/>
        <v>18000</v>
      </c>
      <c r="BA396" s="29"/>
      <c r="BB396" s="29">
        <f t="shared" si="577"/>
        <v>18000</v>
      </c>
      <c r="BC396" s="29">
        <f t="shared" si="577"/>
        <v>18000</v>
      </c>
      <c r="BD396" s="29">
        <f t="shared" si="577"/>
        <v>0</v>
      </c>
      <c r="BE396" s="29">
        <f t="shared" si="577"/>
        <v>0</v>
      </c>
      <c r="BF396" s="29">
        <f t="shared" si="577"/>
        <v>18000</v>
      </c>
      <c r="BG396" s="29">
        <f t="shared" si="529"/>
        <v>0</v>
      </c>
      <c r="BH396" s="80">
        <f t="shared" si="530"/>
        <v>100</v>
      </c>
      <c r="BI396" s="29">
        <f t="shared" si="531"/>
        <v>0</v>
      </c>
      <c r="BJ396" s="81">
        <f t="shared" si="532"/>
        <v>100</v>
      </c>
    </row>
    <row r="397" spans="1:62" ht="60" hidden="1" x14ac:dyDescent="0.25">
      <c r="A397" s="106" t="s">
        <v>12</v>
      </c>
      <c r="B397" s="124">
        <v>70</v>
      </c>
      <c r="C397" s="124">
        <v>0</v>
      </c>
      <c r="D397" s="3" t="s">
        <v>264</v>
      </c>
      <c r="E397" s="124">
        <v>857</v>
      </c>
      <c r="F397" s="3" t="s">
        <v>14</v>
      </c>
      <c r="G397" s="3" t="s">
        <v>142</v>
      </c>
      <c r="H397" s="3" t="s">
        <v>330</v>
      </c>
      <c r="I397" s="3" t="s">
        <v>27</v>
      </c>
      <c r="J397" s="29">
        <f>'7.ВС'!J415</f>
        <v>18000</v>
      </c>
      <c r="K397" s="29">
        <f>'7.ВС'!K415</f>
        <v>0</v>
      </c>
      <c r="L397" s="29">
        <f>'7.ВС'!L415</f>
        <v>0</v>
      </c>
      <c r="M397" s="29">
        <f>'7.ВС'!M415</f>
        <v>18000</v>
      </c>
      <c r="N397" s="29">
        <f>'7.ВС'!N415</f>
        <v>0</v>
      </c>
      <c r="O397" s="29">
        <f>'7.ВС'!O415</f>
        <v>0</v>
      </c>
      <c r="P397" s="29">
        <f>'7.ВС'!P415</f>
        <v>0</v>
      </c>
      <c r="Q397" s="29">
        <f>'7.ВС'!Q415</f>
        <v>0</v>
      </c>
      <c r="R397" s="29">
        <f>'7.ВС'!R415</f>
        <v>18000</v>
      </c>
      <c r="S397" s="29">
        <f>'7.ВС'!S415</f>
        <v>0</v>
      </c>
      <c r="T397" s="29">
        <f>'7.ВС'!T415</f>
        <v>0</v>
      </c>
      <c r="U397" s="29">
        <f>'7.ВС'!U415</f>
        <v>18000</v>
      </c>
      <c r="V397" s="29">
        <f>'7.ВС'!V415</f>
        <v>0</v>
      </c>
      <c r="W397" s="29">
        <f>'7.ВС'!W415</f>
        <v>0</v>
      </c>
      <c r="X397" s="29">
        <f>'7.ВС'!X415</f>
        <v>0</v>
      </c>
      <c r="Y397" s="29">
        <f>'7.ВС'!Y415</f>
        <v>0</v>
      </c>
      <c r="Z397" s="29">
        <f>'7.ВС'!Z415</f>
        <v>18000</v>
      </c>
      <c r="AA397" s="29">
        <f>'7.ВС'!AA415</f>
        <v>0</v>
      </c>
      <c r="AB397" s="29">
        <f>'7.ВС'!AB415</f>
        <v>0</v>
      </c>
      <c r="AC397" s="29">
        <f>'7.ВС'!AC415</f>
        <v>18000</v>
      </c>
      <c r="AD397" s="29">
        <f>'7.ВС'!AD415</f>
        <v>0</v>
      </c>
      <c r="AE397" s="29">
        <f>'7.ВС'!AE415</f>
        <v>0</v>
      </c>
      <c r="AF397" s="29">
        <f>'7.ВС'!AF415</f>
        <v>0</v>
      </c>
      <c r="AG397" s="29">
        <f>'7.ВС'!AG415</f>
        <v>0</v>
      </c>
      <c r="AH397" s="29">
        <f>'7.ВС'!AH415</f>
        <v>18000</v>
      </c>
      <c r="AI397" s="29">
        <f>'7.ВС'!AI415</f>
        <v>0</v>
      </c>
      <c r="AJ397" s="29">
        <f>'7.ВС'!AJ415</f>
        <v>0</v>
      </c>
      <c r="AK397" s="29">
        <f>'7.ВС'!AK415</f>
        <v>18000</v>
      </c>
      <c r="AL397" s="29"/>
      <c r="AM397" s="29"/>
      <c r="AN397" s="29"/>
      <c r="AO397" s="29"/>
      <c r="AP397" s="29"/>
      <c r="AQ397" s="29">
        <f>'7.ВС'!AQ415</f>
        <v>18000</v>
      </c>
      <c r="AR397" s="29"/>
      <c r="AS397" s="9">
        <f t="shared" si="447"/>
        <v>18000</v>
      </c>
      <c r="AT397" s="29"/>
      <c r="AU397" s="9">
        <f t="shared" si="448"/>
        <v>18000</v>
      </c>
      <c r="AV397" s="29">
        <f>'7.ВС'!AV415</f>
        <v>18000</v>
      </c>
      <c r="AW397" s="29"/>
      <c r="AX397" s="29">
        <f>AV397+AW397</f>
        <v>18000</v>
      </c>
      <c r="AY397" s="29"/>
      <c r="AZ397" s="29">
        <f>AX397+AY397</f>
        <v>18000</v>
      </c>
      <c r="BA397" s="29"/>
      <c r="BB397" s="29">
        <f>'7.ВС'!BA415</f>
        <v>18000</v>
      </c>
      <c r="BC397" s="29">
        <f>'7.ВС'!BB415</f>
        <v>18000</v>
      </c>
      <c r="BD397" s="29">
        <f>'7.ВС'!BC415</f>
        <v>0</v>
      </c>
      <c r="BE397" s="29">
        <f>'7.ВС'!BD415</f>
        <v>0</v>
      </c>
      <c r="BF397" s="29">
        <f>'7.ВС'!BE415</f>
        <v>18000</v>
      </c>
      <c r="BG397" s="29">
        <f t="shared" si="529"/>
        <v>0</v>
      </c>
      <c r="BH397" s="80">
        <f t="shared" si="530"/>
        <v>100</v>
      </c>
      <c r="BI397" s="29">
        <f t="shared" si="531"/>
        <v>0</v>
      </c>
      <c r="BJ397" s="81">
        <f t="shared" si="532"/>
        <v>100</v>
      </c>
    </row>
    <row r="398" spans="1:62" ht="18.75" customHeight="1" x14ac:dyDescent="0.25">
      <c r="A398" s="6" t="s">
        <v>216</v>
      </c>
      <c r="B398" s="13"/>
      <c r="C398" s="13"/>
      <c r="D398" s="27"/>
      <c r="E398" s="13"/>
      <c r="F398" s="27"/>
      <c r="G398" s="27"/>
      <c r="H398" s="27"/>
      <c r="I398" s="27"/>
      <c r="J398" s="30">
        <f t="shared" ref="J398:AC398" si="578">J8+J234+J339+J363</f>
        <v>243214136.67000002</v>
      </c>
      <c r="K398" s="30">
        <f t="shared" si="578"/>
        <v>116634247.67</v>
      </c>
      <c r="L398" s="30">
        <f t="shared" si="578"/>
        <v>121894200</v>
      </c>
      <c r="M398" s="30">
        <f t="shared" si="578"/>
        <v>4685689</v>
      </c>
      <c r="N398" s="30">
        <f>N8+N234+N339+N363</f>
        <v>16134759.539999999</v>
      </c>
      <c r="O398" s="30">
        <f t="shared" si="578"/>
        <v>1515120</v>
      </c>
      <c r="P398" s="30">
        <f t="shared" si="578"/>
        <v>14619639.539999999</v>
      </c>
      <c r="Q398" s="30">
        <f t="shared" si="578"/>
        <v>0</v>
      </c>
      <c r="R398" s="30">
        <f t="shared" si="578"/>
        <v>259348896.21000001</v>
      </c>
      <c r="S398" s="30">
        <f t="shared" si="578"/>
        <v>118149367.67</v>
      </c>
      <c r="T398" s="30">
        <f t="shared" si="578"/>
        <v>136513839.53999999</v>
      </c>
      <c r="U398" s="30">
        <f t="shared" si="578"/>
        <v>4685689</v>
      </c>
      <c r="V398" s="30">
        <f t="shared" si="578"/>
        <v>3205000</v>
      </c>
      <c r="W398" s="30">
        <f t="shared" si="578"/>
        <v>0</v>
      </c>
      <c r="X398" s="30">
        <f t="shared" si="578"/>
        <v>3205000</v>
      </c>
      <c r="Y398" s="30">
        <f t="shared" si="578"/>
        <v>0</v>
      </c>
      <c r="Z398" s="30">
        <f t="shared" si="578"/>
        <v>262553896.21000001</v>
      </c>
      <c r="AA398" s="30">
        <f t="shared" si="578"/>
        <v>118149367.67</v>
      </c>
      <c r="AB398" s="30">
        <f t="shared" si="578"/>
        <v>139718839.53999999</v>
      </c>
      <c r="AC398" s="30">
        <f t="shared" si="578"/>
        <v>4685689</v>
      </c>
      <c r="AD398" s="30">
        <f t="shared" ref="AD398:AK398" si="579">AD8+AD234+AD339+AD363</f>
        <v>16487315.5</v>
      </c>
      <c r="AE398" s="30">
        <f t="shared" si="579"/>
        <v>15801977.9</v>
      </c>
      <c r="AF398" s="30">
        <f t="shared" si="579"/>
        <v>685337.59999999998</v>
      </c>
      <c r="AG398" s="30">
        <f t="shared" si="579"/>
        <v>0</v>
      </c>
      <c r="AH398" s="30">
        <f t="shared" si="579"/>
        <v>279041211.71000004</v>
      </c>
      <c r="AI398" s="30">
        <f t="shared" si="579"/>
        <v>133951345.57000001</v>
      </c>
      <c r="AJ398" s="30">
        <f t="shared" si="579"/>
        <v>140404177.13999999</v>
      </c>
      <c r="AK398" s="30">
        <f t="shared" si="579"/>
        <v>4685689</v>
      </c>
      <c r="AL398" s="30"/>
      <c r="AM398" s="30"/>
      <c r="AN398" s="30"/>
      <c r="AO398" s="30"/>
      <c r="AP398" s="30"/>
      <c r="AQ398" s="30">
        <f t="shared" ref="AQ398:AX398" si="580">AQ8+AQ234+AQ339+AQ363</f>
        <v>234720677.54000002</v>
      </c>
      <c r="AR398" s="30">
        <f t="shared" si="580"/>
        <v>1738082</v>
      </c>
      <c r="AS398" s="30">
        <f t="shared" si="580"/>
        <v>236458759.54000002</v>
      </c>
      <c r="AT398" s="30">
        <f t="shared" ref="AT398:AU398" si="581">AT8+AT234+AT339+AT363</f>
        <v>5000000</v>
      </c>
      <c r="AU398" s="30">
        <f t="shared" si="581"/>
        <v>241458759.54000002</v>
      </c>
      <c r="AV398" s="30">
        <f t="shared" si="580"/>
        <v>235157403.24000001</v>
      </c>
      <c r="AW398" s="30">
        <f t="shared" si="580"/>
        <v>9437205</v>
      </c>
      <c r="AX398" s="30">
        <f t="shared" si="580"/>
        <v>244594608.24000001</v>
      </c>
      <c r="AY398" s="30">
        <f t="shared" ref="AY398:AZ398" si="582">AY8+AY234+AY339+AY363</f>
        <v>36820000</v>
      </c>
      <c r="AZ398" s="30">
        <f t="shared" si="582"/>
        <v>281414608.24000001</v>
      </c>
      <c r="BA398" s="30"/>
      <c r="BB398" s="30">
        <f>BB8+BB234+BB339+BB363</f>
        <v>236943788.41000003</v>
      </c>
      <c r="BC398" s="30">
        <f>BC8+BC234+BC339+BC363</f>
        <v>284186323.38999999</v>
      </c>
      <c r="BD398" s="30">
        <f>BD8+BD234+BD339+BD363</f>
        <v>116423875.2</v>
      </c>
      <c r="BE398" s="30">
        <f>BE8+BE234+BE339+BE363</f>
        <v>147204460.62</v>
      </c>
      <c r="BF398" s="30">
        <f>BF8+BF234+BF339+BF363</f>
        <v>10294868</v>
      </c>
      <c r="BG398" s="29">
        <f t="shared" si="529"/>
        <v>6270348.2599999905</v>
      </c>
      <c r="BH398" s="80">
        <f t="shared" si="530"/>
        <v>102.64634422454239</v>
      </c>
      <c r="BI398" s="29">
        <f t="shared" si="531"/>
        <v>-40972186.719999969</v>
      </c>
      <c r="BJ398" s="81">
        <f t="shared" si="532"/>
        <v>85.582632467582812</v>
      </c>
    </row>
    <row r="399" spans="1:62" hidden="1" x14ac:dyDescent="0.25">
      <c r="J399" s="42">
        <f t="shared" ref="J399:AC399" si="583">J398-J400</f>
        <v>0</v>
      </c>
      <c r="K399" s="42">
        <f t="shared" si="583"/>
        <v>0</v>
      </c>
      <c r="L399" s="42">
        <f t="shared" si="583"/>
        <v>0</v>
      </c>
      <c r="M399" s="42">
        <f t="shared" si="583"/>
        <v>0</v>
      </c>
      <c r="N399" s="42">
        <f t="shared" si="583"/>
        <v>0</v>
      </c>
      <c r="O399" s="42">
        <f t="shared" si="583"/>
        <v>0</v>
      </c>
      <c r="P399" s="42">
        <f t="shared" si="583"/>
        <v>0</v>
      </c>
      <c r="Q399" s="42">
        <f t="shared" si="583"/>
        <v>0</v>
      </c>
      <c r="R399" s="42">
        <f t="shared" si="583"/>
        <v>0</v>
      </c>
      <c r="S399" s="42">
        <f t="shared" si="583"/>
        <v>0</v>
      </c>
      <c r="T399" s="42">
        <f t="shared" si="583"/>
        <v>0</v>
      </c>
      <c r="U399" s="42">
        <f t="shared" si="583"/>
        <v>0</v>
      </c>
      <c r="V399" s="42">
        <f t="shared" si="583"/>
        <v>0</v>
      </c>
      <c r="W399" s="42">
        <f t="shared" si="583"/>
        <v>0</v>
      </c>
      <c r="X399" s="42">
        <f t="shared" si="583"/>
        <v>0</v>
      </c>
      <c r="Y399" s="42">
        <f t="shared" si="583"/>
        <v>0</v>
      </c>
      <c r="Z399" s="42">
        <f t="shared" si="583"/>
        <v>0</v>
      </c>
      <c r="AA399" s="42">
        <f t="shared" si="583"/>
        <v>0</v>
      </c>
      <c r="AB399" s="42">
        <f t="shared" si="583"/>
        <v>0</v>
      </c>
      <c r="AC399" s="42">
        <f t="shared" si="583"/>
        <v>0</v>
      </c>
      <c r="AD399" s="42">
        <f t="shared" ref="AD399:AK399" si="584">AD398-AD400</f>
        <v>0</v>
      </c>
      <c r="AE399" s="42">
        <f t="shared" si="584"/>
        <v>0</v>
      </c>
      <c r="AF399" s="42">
        <f t="shared" si="584"/>
        <v>0</v>
      </c>
      <c r="AG399" s="42">
        <f t="shared" si="584"/>
        <v>0</v>
      </c>
      <c r="AH399" s="42">
        <f t="shared" si="584"/>
        <v>0</v>
      </c>
      <c r="AI399" s="42">
        <f t="shared" si="584"/>
        <v>0</v>
      </c>
      <c r="AJ399" s="42">
        <f t="shared" si="584"/>
        <v>0</v>
      </c>
      <c r="AK399" s="42">
        <f t="shared" si="584"/>
        <v>0</v>
      </c>
      <c r="AL399" s="42"/>
      <c r="AM399" s="42"/>
      <c r="AN399" s="42"/>
      <c r="AO399" s="42"/>
      <c r="AP399" s="42"/>
      <c r="AQ399" s="42">
        <f t="shared" ref="AQ399:BC399" si="585">AQ398-AQ400</f>
        <v>0</v>
      </c>
      <c r="AR399" s="42">
        <f t="shared" ref="AR399:AX399" si="586">AR398-AR400</f>
        <v>0</v>
      </c>
      <c r="AS399" s="42">
        <f t="shared" si="586"/>
        <v>0</v>
      </c>
      <c r="AT399" s="42">
        <f t="shared" ref="AT399:AU399" si="587">AT398-AT400</f>
        <v>0</v>
      </c>
      <c r="AU399" s="42">
        <f t="shared" si="587"/>
        <v>0</v>
      </c>
      <c r="AV399" s="42">
        <f t="shared" si="586"/>
        <v>0</v>
      </c>
      <c r="AW399" s="42">
        <f t="shared" si="586"/>
        <v>0</v>
      </c>
      <c r="AX399" s="42">
        <f t="shared" si="586"/>
        <v>0</v>
      </c>
      <c r="AY399" s="42">
        <f t="shared" ref="AY399:AZ399" si="588">AY398-AY400</f>
        <v>0</v>
      </c>
      <c r="AZ399" s="42">
        <f t="shared" si="588"/>
        <v>0</v>
      </c>
      <c r="BA399" s="42"/>
      <c r="BB399" s="42">
        <f t="shared" ref="BB399" si="589">BB398-BB400</f>
        <v>0</v>
      </c>
      <c r="BC399" s="42">
        <f t="shared" si="585"/>
        <v>0</v>
      </c>
      <c r="BD399" s="42">
        <f t="shared" ref="BD399:BJ399" si="590">BD398-BD400</f>
        <v>0</v>
      </c>
      <c r="BE399" s="42">
        <f t="shared" si="590"/>
        <v>0</v>
      </c>
      <c r="BF399" s="42">
        <f t="shared" si="590"/>
        <v>0</v>
      </c>
      <c r="BG399" s="42">
        <f t="shared" si="590"/>
        <v>0</v>
      </c>
      <c r="BH399" s="42">
        <f t="shared" si="590"/>
        <v>0</v>
      </c>
      <c r="BI399" s="42">
        <f t="shared" si="590"/>
        <v>0</v>
      </c>
      <c r="BJ399" s="42">
        <f t="shared" si="590"/>
        <v>0</v>
      </c>
    </row>
    <row r="400" spans="1:62" hidden="1" x14ac:dyDescent="0.25">
      <c r="A400" s="95" t="s">
        <v>360</v>
      </c>
      <c r="J400" s="42">
        <f>'7.ВС'!J416</f>
        <v>243214136.67000002</v>
      </c>
      <c r="K400" s="42">
        <f>'7.ВС'!K416</f>
        <v>116634247.67</v>
      </c>
      <c r="L400" s="42">
        <f>'7.ВС'!L416</f>
        <v>121894200</v>
      </c>
      <c r="M400" s="42">
        <f>'7.ВС'!M416</f>
        <v>4685689</v>
      </c>
      <c r="N400" s="42">
        <f>'7.ВС'!N416</f>
        <v>16134759.539999999</v>
      </c>
      <c r="O400" s="42">
        <f>'7.ВС'!O416</f>
        <v>1515120</v>
      </c>
      <c r="P400" s="42">
        <f>'7.ВС'!P416</f>
        <v>14619639.539999999</v>
      </c>
      <c r="Q400" s="42">
        <f>'7.ВС'!Q416</f>
        <v>0</v>
      </c>
      <c r="R400" s="42">
        <f>'7.ВС'!R416</f>
        <v>259348896.21000001</v>
      </c>
      <c r="S400" s="42">
        <f>'7.ВС'!S416</f>
        <v>118149367.67</v>
      </c>
      <c r="T400" s="42">
        <f>'7.ВС'!T416</f>
        <v>136513839.53999999</v>
      </c>
      <c r="U400" s="42">
        <f>'7.ВС'!U416</f>
        <v>4685689</v>
      </c>
      <c r="V400" s="42">
        <f>'7.ВС'!V416</f>
        <v>3205000</v>
      </c>
      <c r="W400" s="42">
        <f>'7.ВС'!W416</f>
        <v>0</v>
      </c>
      <c r="X400" s="42">
        <f>'7.ВС'!X416</f>
        <v>3205000</v>
      </c>
      <c r="Y400" s="42">
        <f>'7.ВС'!Y416</f>
        <v>0</v>
      </c>
      <c r="Z400" s="42">
        <f>'7.ВС'!Z416</f>
        <v>262553896.21000001</v>
      </c>
      <c r="AA400" s="42">
        <f>'7.ВС'!AA416</f>
        <v>118149367.67</v>
      </c>
      <c r="AB400" s="42">
        <f>'7.ВС'!AB416</f>
        <v>139718839.53999999</v>
      </c>
      <c r="AC400" s="42">
        <f>'7.ВС'!AC416</f>
        <v>4685689</v>
      </c>
      <c r="AD400" s="42">
        <f>'7.ВС'!AD416</f>
        <v>16487315.5</v>
      </c>
      <c r="AE400" s="42">
        <f>'7.ВС'!AE416</f>
        <v>15801977.9</v>
      </c>
      <c r="AF400" s="42">
        <f>'7.ВС'!AF416</f>
        <v>685337.59999999998</v>
      </c>
      <c r="AG400" s="42">
        <f>'7.ВС'!AG416</f>
        <v>0</v>
      </c>
      <c r="AH400" s="42">
        <f>'7.ВС'!AH416</f>
        <v>279041211.71000004</v>
      </c>
      <c r="AI400" s="42">
        <f>'7.ВС'!AI416</f>
        <v>133951345.57000001</v>
      </c>
      <c r="AJ400" s="42">
        <f>'7.ВС'!AJ416</f>
        <v>140404177.13999999</v>
      </c>
      <c r="AK400" s="42">
        <f>'7.ВС'!AK416</f>
        <v>4685689</v>
      </c>
      <c r="AL400" s="42"/>
      <c r="AM400" s="42"/>
      <c r="AN400" s="42"/>
      <c r="AO400" s="42"/>
      <c r="AP400" s="42"/>
      <c r="AQ400" s="42">
        <f>'7.ВС'!AQ416</f>
        <v>234720677.54000002</v>
      </c>
      <c r="AR400" s="42">
        <f>'7.ВС'!AR416</f>
        <v>1738082</v>
      </c>
      <c r="AS400" s="42">
        <f>'7.ВС'!AS416</f>
        <v>236458759.54000002</v>
      </c>
      <c r="AT400" s="42">
        <f>'7.ВС'!AT416</f>
        <v>5000000</v>
      </c>
      <c r="AU400" s="42">
        <f>'7.ВС'!AU416</f>
        <v>241458759.54000002</v>
      </c>
      <c r="AV400" s="42">
        <f>'7.ВС'!AV416</f>
        <v>235157403.24000001</v>
      </c>
      <c r="AW400" s="42">
        <f>'7.ВС'!AW416</f>
        <v>9437205</v>
      </c>
      <c r="AX400" s="42">
        <f>'7.ВС'!AX416</f>
        <v>244594608.24000001</v>
      </c>
      <c r="AY400" s="42">
        <f>'7.ВС'!AY416</f>
        <v>36820000</v>
      </c>
      <c r="AZ400" s="42">
        <f>'7.ВС'!AZ416</f>
        <v>281414608.24000001</v>
      </c>
      <c r="BA400" s="42"/>
      <c r="BB400" s="42">
        <f>'7.ВС'!BA416</f>
        <v>236943788.41000003</v>
      </c>
      <c r="BC400" s="42">
        <f>'7.ВС'!BB416</f>
        <v>284186323.38999999</v>
      </c>
      <c r="BD400" s="42">
        <f>'7.ВС'!BC416</f>
        <v>116423875.2</v>
      </c>
      <c r="BE400" s="42">
        <f>'7.ВС'!BD416</f>
        <v>147204460.62</v>
      </c>
      <c r="BF400" s="42">
        <f>'7.ВС'!BE416</f>
        <v>10294868</v>
      </c>
      <c r="BG400" s="42">
        <f>'7.ВС'!BF416</f>
        <v>6270348.2599999905</v>
      </c>
      <c r="BH400" s="42">
        <f>'7.ВС'!BG416</f>
        <v>102.64634422454239</v>
      </c>
      <c r="BI400" s="42">
        <f>'7.ВС'!BH416</f>
        <v>-40972186.719999984</v>
      </c>
      <c r="BJ400" s="42">
        <f>'7.ВС'!BI416</f>
        <v>85.582632467582812</v>
      </c>
    </row>
    <row r="401" spans="1:62" s="44" customFormat="1" hidden="1" x14ac:dyDescent="0.25">
      <c r="A401" s="96"/>
      <c r="D401" s="45"/>
      <c r="E401" s="45"/>
      <c r="F401" s="45"/>
      <c r="G401" s="45"/>
      <c r="H401" s="45"/>
      <c r="J401" s="46">
        <f t="shared" ref="J401:AC401" si="591">J398-J400</f>
        <v>0</v>
      </c>
      <c r="K401" s="46">
        <f t="shared" si="591"/>
        <v>0</v>
      </c>
      <c r="L401" s="46">
        <f t="shared" si="591"/>
        <v>0</v>
      </c>
      <c r="M401" s="46">
        <f t="shared" si="591"/>
        <v>0</v>
      </c>
      <c r="N401" s="46">
        <f t="shared" si="591"/>
        <v>0</v>
      </c>
      <c r="O401" s="46">
        <f t="shared" si="591"/>
        <v>0</v>
      </c>
      <c r="P401" s="46">
        <f t="shared" si="591"/>
        <v>0</v>
      </c>
      <c r="Q401" s="46">
        <f t="shared" si="591"/>
        <v>0</v>
      </c>
      <c r="R401" s="46">
        <f t="shared" si="591"/>
        <v>0</v>
      </c>
      <c r="S401" s="46">
        <f t="shared" si="591"/>
        <v>0</v>
      </c>
      <c r="T401" s="46">
        <f t="shared" si="591"/>
        <v>0</v>
      </c>
      <c r="U401" s="46">
        <f t="shared" si="591"/>
        <v>0</v>
      </c>
      <c r="V401" s="46">
        <f t="shared" si="591"/>
        <v>0</v>
      </c>
      <c r="W401" s="46">
        <f t="shared" si="591"/>
        <v>0</v>
      </c>
      <c r="X401" s="46">
        <f t="shared" si="591"/>
        <v>0</v>
      </c>
      <c r="Y401" s="46">
        <f t="shared" si="591"/>
        <v>0</v>
      </c>
      <c r="Z401" s="46">
        <f t="shared" si="591"/>
        <v>0</v>
      </c>
      <c r="AA401" s="46">
        <f t="shared" si="591"/>
        <v>0</v>
      </c>
      <c r="AB401" s="46">
        <f t="shared" si="591"/>
        <v>0</v>
      </c>
      <c r="AC401" s="46">
        <f t="shared" si="591"/>
        <v>0</v>
      </c>
      <c r="AD401" s="46">
        <f t="shared" ref="AD401:AK401" si="592">AD398-AD400</f>
        <v>0</v>
      </c>
      <c r="AE401" s="46">
        <f t="shared" si="592"/>
        <v>0</v>
      </c>
      <c r="AF401" s="46">
        <f t="shared" si="592"/>
        <v>0</v>
      </c>
      <c r="AG401" s="46">
        <f t="shared" si="592"/>
        <v>0</v>
      </c>
      <c r="AH401" s="46">
        <f t="shared" si="592"/>
        <v>0</v>
      </c>
      <c r="AI401" s="46">
        <f t="shared" si="592"/>
        <v>0</v>
      </c>
      <c r="AJ401" s="46">
        <f t="shared" si="592"/>
        <v>0</v>
      </c>
      <c r="AK401" s="46">
        <f t="shared" si="592"/>
        <v>0</v>
      </c>
      <c r="AL401" s="46"/>
      <c r="AM401" s="46"/>
      <c r="AN401" s="46"/>
      <c r="AO401" s="46"/>
      <c r="AP401" s="46"/>
      <c r="AQ401" s="46">
        <f t="shared" ref="AQ401:BC401" si="593">AQ398-AQ400</f>
        <v>0</v>
      </c>
      <c r="AR401" s="46">
        <f t="shared" ref="AR401:AX401" si="594">AR398-AR400</f>
        <v>0</v>
      </c>
      <c r="AS401" s="46">
        <f t="shared" si="594"/>
        <v>0</v>
      </c>
      <c r="AT401" s="46">
        <f t="shared" ref="AT401:AU401" si="595">AT398-AT400</f>
        <v>0</v>
      </c>
      <c r="AU401" s="46">
        <f t="shared" si="595"/>
        <v>0</v>
      </c>
      <c r="AV401" s="46">
        <f t="shared" si="594"/>
        <v>0</v>
      </c>
      <c r="AW401" s="46">
        <f t="shared" si="594"/>
        <v>0</v>
      </c>
      <c r="AX401" s="46">
        <f t="shared" si="594"/>
        <v>0</v>
      </c>
      <c r="AY401" s="46">
        <f t="shared" ref="AY401:AZ401" si="596">AY398-AY400</f>
        <v>0</v>
      </c>
      <c r="AZ401" s="46">
        <f t="shared" si="596"/>
        <v>0</v>
      </c>
      <c r="BA401" s="46"/>
      <c r="BB401" s="46">
        <f t="shared" ref="BB401" si="597">BB398-BB400</f>
        <v>0</v>
      </c>
      <c r="BC401" s="46">
        <f t="shared" si="593"/>
        <v>0</v>
      </c>
      <c r="BD401" s="46">
        <f t="shared" ref="BD401:BJ401" si="598">BD398-BD400</f>
        <v>0</v>
      </c>
      <c r="BE401" s="46">
        <f t="shared" si="598"/>
        <v>0</v>
      </c>
      <c r="BF401" s="46">
        <f t="shared" si="598"/>
        <v>0</v>
      </c>
      <c r="BG401" s="46">
        <f t="shared" si="598"/>
        <v>0</v>
      </c>
      <c r="BH401" s="46">
        <f t="shared" si="598"/>
        <v>0</v>
      </c>
      <c r="BI401" s="46">
        <f t="shared" si="598"/>
        <v>0</v>
      </c>
      <c r="BJ401" s="46">
        <f t="shared" si="598"/>
        <v>0</v>
      </c>
    </row>
    <row r="402" spans="1:62" hidden="1" x14ac:dyDescent="0.25">
      <c r="A402" s="95" t="s">
        <v>361</v>
      </c>
      <c r="J402" s="42">
        <f>'8.ФС'!J401</f>
        <v>243214136.66999999</v>
      </c>
      <c r="K402" s="42">
        <f>'8.ФС'!K401</f>
        <v>116634247.67</v>
      </c>
      <c r="L402" s="42">
        <f>'8.ФС'!L401</f>
        <v>121894200</v>
      </c>
      <c r="M402" s="42">
        <f>'8.ФС'!M401</f>
        <v>4685689</v>
      </c>
      <c r="N402" s="42">
        <f>'8.ФС'!N401</f>
        <v>16134759.539999999</v>
      </c>
      <c r="O402" s="42">
        <f>'8.ФС'!O401</f>
        <v>1515120</v>
      </c>
      <c r="P402" s="42">
        <f>'8.ФС'!P401</f>
        <v>14619639.539999999</v>
      </c>
      <c r="Q402" s="42">
        <f>'8.ФС'!Q401</f>
        <v>0</v>
      </c>
      <c r="R402" s="42">
        <f>'8.ФС'!R401</f>
        <v>259348896.21000001</v>
      </c>
      <c r="S402" s="42">
        <f>'8.ФС'!S401</f>
        <v>118149367.67</v>
      </c>
      <c r="T402" s="42">
        <f>'8.ФС'!T401</f>
        <v>136513839.53999999</v>
      </c>
      <c r="U402" s="42">
        <f>'8.ФС'!U401</f>
        <v>4685689</v>
      </c>
      <c r="V402" s="42">
        <f>'8.ФС'!V401</f>
        <v>3205000</v>
      </c>
      <c r="W402" s="42">
        <f>'8.ФС'!W401</f>
        <v>0</v>
      </c>
      <c r="X402" s="42">
        <f>'8.ФС'!X401</f>
        <v>3205000</v>
      </c>
      <c r="Y402" s="42">
        <f>'8.ФС'!Y401</f>
        <v>0</v>
      </c>
      <c r="Z402" s="42">
        <f>'8.ФС'!Z401</f>
        <v>262553896.21000001</v>
      </c>
      <c r="AA402" s="42">
        <f>'8.ФС'!AA401</f>
        <v>118149367.67</v>
      </c>
      <c r="AB402" s="42">
        <f>'8.ФС'!AB401</f>
        <v>139718839.53999999</v>
      </c>
      <c r="AC402" s="42">
        <f>'8.ФС'!AC401</f>
        <v>4685689</v>
      </c>
      <c r="AD402" s="42">
        <f>'8.ФС'!AD401</f>
        <v>16487315.5</v>
      </c>
      <c r="AE402" s="42">
        <f>'8.ФС'!AE401</f>
        <v>15801977.9</v>
      </c>
      <c r="AF402" s="42">
        <f>'8.ФС'!AF401</f>
        <v>685337.59999999998</v>
      </c>
      <c r="AG402" s="42">
        <f>'8.ФС'!AG401</f>
        <v>0</v>
      </c>
      <c r="AH402" s="42">
        <f>'8.ФС'!AH401</f>
        <v>279041211.71000004</v>
      </c>
      <c r="AI402" s="42">
        <f>'8.ФС'!AI401</f>
        <v>133951345.57000001</v>
      </c>
      <c r="AJ402" s="42">
        <f>'8.ФС'!AJ401</f>
        <v>140404177.13999999</v>
      </c>
      <c r="AK402" s="42">
        <f>'8.ФС'!AK401</f>
        <v>4685689</v>
      </c>
      <c r="AL402" s="42"/>
      <c r="AM402" s="42"/>
      <c r="AN402" s="42"/>
      <c r="AO402" s="42"/>
      <c r="AP402" s="42"/>
      <c r="AQ402" s="42">
        <f>'8.ФС'!AQ401</f>
        <v>234720677.53999999</v>
      </c>
      <c r="AR402" s="42">
        <f>'8.ФС'!AR401</f>
        <v>1738082</v>
      </c>
      <c r="AS402" s="42">
        <f>'8.ФС'!AS401</f>
        <v>236458759.53999999</v>
      </c>
      <c r="AT402" s="42">
        <f>'8.ФС'!AT401</f>
        <v>5000000</v>
      </c>
      <c r="AU402" s="42">
        <f>'8.ФС'!AU401</f>
        <v>241458759.53999999</v>
      </c>
      <c r="AV402" s="42">
        <f>'8.ФС'!AV401</f>
        <v>235157403.23999998</v>
      </c>
      <c r="AW402" s="42">
        <f>'8.ФС'!AW401</f>
        <v>9437205</v>
      </c>
      <c r="AX402" s="42">
        <f>'8.ФС'!AX401</f>
        <v>244594608.23999998</v>
      </c>
      <c r="AY402" s="42">
        <f>'8.ФС'!AY401</f>
        <v>36820000</v>
      </c>
      <c r="AZ402" s="42">
        <f>'8.ФС'!AZ401</f>
        <v>281414608.24000001</v>
      </c>
      <c r="BA402" s="42"/>
      <c r="BB402" s="42" t="e">
        <f>'8.ФС'!#REF!</f>
        <v>#REF!</v>
      </c>
      <c r="BC402" s="42" t="e">
        <f>'8.ФС'!#REF!</f>
        <v>#REF!</v>
      </c>
      <c r="BD402" s="42" t="e">
        <f>'8.ФС'!#REF!</f>
        <v>#REF!</v>
      </c>
      <c r="BE402" s="42" t="e">
        <f>'8.ФС'!#REF!</f>
        <v>#REF!</v>
      </c>
      <c r="BF402" s="42" t="e">
        <f>'8.ФС'!#REF!</f>
        <v>#REF!</v>
      </c>
      <c r="BG402" s="42" t="e">
        <f>'8.ФС'!#REF!</f>
        <v>#REF!</v>
      </c>
      <c r="BH402" s="42" t="e">
        <f>'8.ФС'!#REF!</f>
        <v>#REF!</v>
      </c>
      <c r="BI402" s="42" t="e">
        <f>'8.ФС'!#REF!</f>
        <v>#REF!</v>
      </c>
      <c r="BJ402" s="42" t="e">
        <f>'8.ФС'!#REF!</f>
        <v>#REF!</v>
      </c>
    </row>
    <row r="403" spans="1:62" s="44" customFormat="1" hidden="1" x14ac:dyDescent="0.25">
      <c r="A403" s="97"/>
      <c r="D403" s="45"/>
      <c r="E403" s="45"/>
      <c r="F403" s="45"/>
      <c r="G403" s="45"/>
      <c r="H403" s="45"/>
      <c r="J403" s="46">
        <f t="shared" ref="J403:AC403" si="599">J398-J402</f>
        <v>0</v>
      </c>
      <c r="K403" s="46">
        <f t="shared" si="599"/>
        <v>0</v>
      </c>
      <c r="L403" s="46">
        <f t="shared" si="599"/>
        <v>0</v>
      </c>
      <c r="M403" s="46">
        <f t="shared" si="599"/>
        <v>0</v>
      </c>
      <c r="N403" s="46">
        <f t="shared" si="599"/>
        <v>0</v>
      </c>
      <c r="O403" s="46">
        <f t="shared" si="599"/>
        <v>0</v>
      </c>
      <c r="P403" s="46">
        <f t="shared" si="599"/>
        <v>0</v>
      </c>
      <c r="Q403" s="46">
        <f t="shared" si="599"/>
        <v>0</v>
      </c>
      <c r="R403" s="46">
        <f t="shared" si="599"/>
        <v>0</v>
      </c>
      <c r="S403" s="46">
        <f t="shared" si="599"/>
        <v>0</v>
      </c>
      <c r="T403" s="46">
        <f t="shared" si="599"/>
        <v>0</v>
      </c>
      <c r="U403" s="46">
        <f t="shared" si="599"/>
        <v>0</v>
      </c>
      <c r="V403" s="46">
        <f t="shared" si="599"/>
        <v>0</v>
      </c>
      <c r="W403" s="46">
        <f t="shared" si="599"/>
        <v>0</v>
      </c>
      <c r="X403" s="46">
        <f t="shared" si="599"/>
        <v>0</v>
      </c>
      <c r="Y403" s="46">
        <f t="shared" si="599"/>
        <v>0</v>
      </c>
      <c r="Z403" s="46">
        <f t="shared" si="599"/>
        <v>0</v>
      </c>
      <c r="AA403" s="46">
        <f t="shared" si="599"/>
        <v>0</v>
      </c>
      <c r="AB403" s="46">
        <f t="shared" si="599"/>
        <v>0</v>
      </c>
      <c r="AC403" s="46">
        <f t="shared" si="599"/>
        <v>0</v>
      </c>
      <c r="AD403" s="46">
        <f t="shared" ref="AD403:AK403" si="600">AD398-AD402</f>
        <v>0</v>
      </c>
      <c r="AE403" s="46">
        <f t="shared" si="600"/>
        <v>0</v>
      </c>
      <c r="AF403" s="46">
        <f t="shared" si="600"/>
        <v>0</v>
      </c>
      <c r="AG403" s="46">
        <f t="shared" si="600"/>
        <v>0</v>
      </c>
      <c r="AH403" s="46">
        <f t="shared" si="600"/>
        <v>0</v>
      </c>
      <c r="AI403" s="46">
        <f t="shared" si="600"/>
        <v>0</v>
      </c>
      <c r="AJ403" s="46">
        <f t="shared" si="600"/>
        <v>0</v>
      </c>
      <c r="AK403" s="46">
        <f t="shared" si="600"/>
        <v>0</v>
      </c>
      <c r="AL403" s="46"/>
      <c r="AM403" s="46"/>
      <c r="AN403" s="46"/>
      <c r="AO403" s="46"/>
      <c r="AP403" s="46"/>
      <c r="AQ403" s="46">
        <f t="shared" ref="AQ403:BC403" si="601">AQ398-AQ402</f>
        <v>0</v>
      </c>
      <c r="AR403" s="46">
        <f t="shared" ref="AR403:AX403" si="602">AR398-AR402</f>
        <v>0</v>
      </c>
      <c r="AS403" s="46">
        <f t="shared" si="602"/>
        <v>0</v>
      </c>
      <c r="AT403" s="46">
        <f t="shared" ref="AT403:AU403" si="603">AT398-AT402</f>
        <v>0</v>
      </c>
      <c r="AU403" s="46">
        <f t="shared" si="603"/>
        <v>0</v>
      </c>
      <c r="AV403" s="46">
        <f t="shared" si="602"/>
        <v>0</v>
      </c>
      <c r="AW403" s="46">
        <f t="shared" si="602"/>
        <v>0</v>
      </c>
      <c r="AX403" s="46">
        <f t="shared" si="602"/>
        <v>0</v>
      </c>
      <c r="AY403" s="46">
        <f t="shared" ref="AY403:AZ403" si="604">AY398-AY402</f>
        <v>0</v>
      </c>
      <c r="AZ403" s="46">
        <f t="shared" si="604"/>
        <v>0</v>
      </c>
      <c r="BA403" s="46"/>
      <c r="BB403" s="46" t="e">
        <f t="shared" ref="BB403" si="605">BB398-BB402</f>
        <v>#REF!</v>
      </c>
      <c r="BC403" s="46" t="e">
        <f t="shared" si="601"/>
        <v>#REF!</v>
      </c>
      <c r="BD403" s="46" t="e">
        <f t="shared" ref="BD403:BJ403" si="606">BD398-BD402</f>
        <v>#REF!</v>
      </c>
      <c r="BE403" s="46" t="e">
        <f t="shared" si="606"/>
        <v>#REF!</v>
      </c>
      <c r="BF403" s="46" t="e">
        <f t="shared" si="606"/>
        <v>#REF!</v>
      </c>
      <c r="BG403" s="46" t="e">
        <f t="shared" si="606"/>
        <v>#REF!</v>
      </c>
      <c r="BH403" s="46" t="e">
        <f t="shared" si="606"/>
        <v>#REF!</v>
      </c>
      <c r="BI403" s="46" t="e">
        <f t="shared" si="606"/>
        <v>#REF!</v>
      </c>
      <c r="BJ403" s="46" t="e">
        <f t="shared" si="606"/>
        <v>#REF!</v>
      </c>
    </row>
    <row r="404" spans="1:62" hidden="1" x14ac:dyDescent="0.25"/>
    <row r="405" spans="1:62" hidden="1" x14ac:dyDescent="0.25"/>
    <row r="406" spans="1:62" hidden="1" x14ac:dyDescent="0.25">
      <c r="A406" s="2" t="s">
        <v>462</v>
      </c>
      <c r="J406" s="42">
        <f>J398-J363</f>
        <v>241847136.67000002</v>
      </c>
      <c r="K406" s="42">
        <f t="shared" ref="K406:AV406" si="607">K398-K363</f>
        <v>116634247.67</v>
      </c>
      <c r="L406" s="42">
        <f t="shared" si="607"/>
        <v>120545200</v>
      </c>
      <c r="M406" s="42">
        <f t="shared" si="607"/>
        <v>4667689</v>
      </c>
      <c r="N406" s="42">
        <f t="shared" si="607"/>
        <v>15934759.539999999</v>
      </c>
      <c r="O406" s="42">
        <f t="shared" si="607"/>
        <v>1515120</v>
      </c>
      <c r="P406" s="42">
        <f t="shared" si="607"/>
        <v>14419639.539999999</v>
      </c>
      <c r="Q406" s="42">
        <f t="shared" si="607"/>
        <v>0</v>
      </c>
      <c r="R406" s="42">
        <f t="shared" si="607"/>
        <v>257781896.21000001</v>
      </c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>
        <f t="shared" si="607"/>
        <v>230518477.54000002</v>
      </c>
      <c r="AR406" s="42"/>
      <c r="AS406" s="42"/>
      <c r="AT406" s="42"/>
      <c r="AU406" s="42"/>
      <c r="AV406" s="42">
        <f t="shared" si="607"/>
        <v>227934903.24000001</v>
      </c>
      <c r="AW406" s="42"/>
      <c r="AX406" s="42"/>
      <c r="AY406" s="42"/>
      <c r="AZ406" s="42"/>
      <c r="BA406" s="42"/>
    </row>
    <row r="407" spans="1:62" x14ac:dyDescent="0.25">
      <c r="U407" s="15" t="s">
        <v>499</v>
      </c>
    </row>
  </sheetData>
  <mergeCells count="5">
    <mergeCell ref="A5:AY5"/>
    <mergeCell ref="AD1:AY1"/>
    <mergeCell ref="AD2:AY2"/>
    <mergeCell ref="AD3:AY3"/>
    <mergeCell ref="AD4:AY4"/>
  </mergeCells>
  <pageMargins left="0.59055118110236227" right="0.51181102362204722" top="0.35433070866141736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7.ВС</vt:lpstr>
      <vt:lpstr>8.ФС</vt:lpstr>
      <vt:lpstr>9.ПС</vt:lpstr>
      <vt:lpstr>'7.ВС'!Заголовки_для_печати</vt:lpstr>
      <vt:lpstr>'8.ФС'!Заголовки_для_печати</vt:lpstr>
      <vt:lpstr>'9.ПС'!Заголовки_для_печати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2019-08-09T12:39:14Z</dcterms:modified>
</cp:coreProperties>
</file>